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tabRatio="790" firstSheet="2" activeTab="4"/>
  </bookViews>
  <sheets>
    <sheet name="KING" sheetId="2" state="veryHidden" r:id="rId1"/>
    <sheet name="座椅配置表及主机信息" sheetId="8" state="hidden" r:id="rId2"/>
    <sheet name="副驾驶首页 (2)" sheetId="19" r:id="rId3"/>
    <sheet name="副驾驶 (2)" sheetId="17" state="hidden" r:id="rId4"/>
    <sheet name="副驾驶" sheetId="4" r:id="rId5"/>
    <sheet name="靠背泡沫" sheetId="9" r:id="rId6"/>
    <sheet name="座垫泡沫" sheetId="10" r:id="rId7"/>
    <sheet name="座框" sheetId="11" r:id="rId8"/>
    <sheet name="座盆" sheetId="12" r:id="rId9"/>
    <sheet name="副驾驶调角器总成SQX3000-6905190" sheetId="13" r:id="rId10"/>
    <sheet name="成本参考X5000S靠背面套" sheetId="14" state="hidden" r:id="rId11"/>
    <sheet name="成本参考X5000S 坐垫面套" sheetId="15" state="hidden" r:id="rId12"/>
    <sheet name="副驾驶 (3)" sheetId="18" state="hidden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xlnm._FilterDatabase" localSheetId="3" hidden="1">'副驾驶 (2)'!$A$9:$BE$49</definedName>
    <definedName name="_xlnm._FilterDatabase" localSheetId="4" hidden="1">副驾驶!$A$9:$BF$44</definedName>
    <definedName name="_xlnm._FilterDatabase" localSheetId="5" hidden="1">靠背泡沫!$A$9:$BE$15</definedName>
    <definedName name="_xlnm._FilterDatabase" localSheetId="6" hidden="1">座垫泡沫!$A$9:$BE$13</definedName>
    <definedName name="_xlnm._FilterDatabase" localSheetId="7" hidden="1">座框!$A$9:$BE$33</definedName>
    <definedName name="_xlnm._FilterDatabase" localSheetId="8" hidden="1">座盆!$A$9:$AZ$19</definedName>
    <definedName name="_xlnm._FilterDatabase" localSheetId="10" hidden="1">成本参考X5000S靠背面套!$A$9:$AE$24</definedName>
    <definedName name="_xlnm._FilterDatabase" localSheetId="11" hidden="1">'成本参考X5000S 坐垫面套'!$A$11:$CQ$22</definedName>
    <definedName name="_xlnm._FilterDatabase" localSheetId="12" hidden="1">'副驾驶 (3)'!$A$9:$BE$45</definedName>
    <definedName name="_xlnm.Print_Area" localSheetId="4">副驾驶!$A$1:$BF$44</definedName>
    <definedName name="_xlnm.Print_Area" localSheetId="1">座椅配置表及主机信息!$A$1:$U$4</definedName>
    <definedName name="_xlnm.Print_Area" localSheetId="5">靠背泡沫!$A$1:$BE$15</definedName>
    <definedName name="_xlnm.Print_Area" localSheetId="6">座垫泡沫!$A$1:$BE$13</definedName>
    <definedName name="_xlnm.Print_Area" localSheetId="7">座框!$A$1:$BE$33</definedName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'[1]Barwertberechnung (3)'!$AB$53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[2]기안!$A$43</definedName>
    <definedName name="a">#REF!</definedName>
    <definedName name="abcd">#REF!</definedName>
    <definedName name="Abzinsfaktor">#REF!</definedName>
    <definedName name="AI">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[3]Import!$L$389:$L$485</definedName>
    <definedName name="blatt2">#REF!</definedName>
    <definedName name="CC">#REF!</definedName>
    <definedName name="CC.QQ">#REF!</definedName>
    <definedName name="change">[4]Reference!$A$31:$A$57</definedName>
    <definedName name="ck" hidden="1">#REF!</definedName>
    <definedName name="CKD">#REF!</definedName>
    <definedName name="code">#REF!</definedName>
    <definedName name="Column">#REF!</definedName>
    <definedName name="com">'[1]Vorbereitende Eingaben (Teil 1)'!$C$40</definedName>
    <definedName name="Cost">#REF!</definedName>
    <definedName name="CZK">#REF!</definedName>
    <definedName name="d">#REF!</definedName>
    <definedName name="Database">#REF!</definedName>
    <definedName name="DATE">[5]총괄표!$C$2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[6]Worksheet!$I$63</definedName>
    <definedName name="DV_Cost_Tot_Mkt">[6]Worksheet!$J$63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#REF!</definedName>
    <definedName name="Eng_Supp_Dollars_Tot">[6]Worksheet!$G$8</definedName>
    <definedName name="Eng_Supp_Dollars_Tot_Mkt">[6]Worksheet!$H$8</definedName>
    <definedName name="ESP">#REF!</definedName>
    <definedName name="ex">#REF!</definedName>
    <definedName name="FF">#REF!</definedName>
    <definedName name="FG12TBTB2RTDKDKGMLRT">#REF!</definedName>
    <definedName name="FG22TBTB3RTDKDKDK">#REF!</definedName>
    <definedName name="FGPRTBTB1RTDKDK">#REF!</definedName>
    <definedName name="FGRKBS11TBTB3RTDKDK">#REF!</definedName>
    <definedName name="fgRKBS8TBTB3RT">#REF!</definedName>
    <definedName name="fgRKRKRKRKRKTBTB2RTDKDK">#REF!</definedName>
    <definedName name="FGtbtbspspsprtdkdk">#REF!</definedName>
    <definedName name="Fixture_Cost_Tot">[6]Worksheet!$O$13</definedName>
    <definedName name="FRF">#REF!</definedName>
    <definedName name="FS_F_VW_01_34381_1__JV_FS_PRAESENTATIONEN_">[7]home!$B$6:$AN$6</definedName>
    <definedName name="FS_F_VW_01_34381_1__JV_FS_REC_SAVING_">[7]home!$B$4745:$M$4745</definedName>
    <definedName name="FS_F_VW_01_34381_1_1__V_FS_BAUSTUFE_VORGABEN_STK_">[7]home!$B$1449:$D$1449</definedName>
    <definedName name="FS_F_VW_01_34381_1_12869_VW__JV_FS_BIDDERS_">[7]home!$B$3073:$L$3073</definedName>
    <definedName name="FS_F_VW_01_34381_1_13030_VW__JV_FS_BIDDERS_">[7]home!$B$3047:$L$3047</definedName>
    <definedName name="FS_F_VW_01_34381_1_1331_BX__JV_FS_BIDDERS_">[7]home!$B$3068:$L$3068</definedName>
    <definedName name="FS_F_VW_01_34381_1_1433_BX__JV_FS_BIDDERS_">[7]home!$B$3060:$L$3060</definedName>
    <definedName name="FS_F_VW_01_34381_1_1440_VW__JV_FS_BIDDERS_">[7]home!$B$3038:$L$3038</definedName>
    <definedName name="FS_F_VW_01_34381_1_1441_BX__JV_FS_BIDDERS_">[7]home!$B$3062:$L$3062</definedName>
    <definedName name="FS_F_VW_01_34381_1_1480_BX__JV_FS_BIDDERS_">[7]home!$B$3077:$L$3077</definedName>
    <definedName name="FS_F_VW_01_34381_1_1553_BX__JV_FS_BIDDERS_">[7]home!$B$3040:$L$3040</definedName>
    <definedName name="FS_F_VW_01_34381_1_158__JV_FS_REC_LIEF_">[7]home!$B$4670:$P$4670</definedName>
    <definedName name="FS_F_VW_01_34381_1_158_1__JV_FS_BAUSTUFE_ANGEBOTE_WAE_">[7]home!$B$566:$E$566</definedName>
    <definedName name="FS_F_VW_01_34381_1_158_11__JV_FS_REC_">[7]home!$B$3479:$Q$3479</definedName>
    <definedName name="FS_F_VW_01_34381_1_158_2__JV_FS_BAUSTUFE_ANGEBOTE_WAE_">[7]home!$B$567:$E$567</definedName>
    <definedName name="FS_F_VW_01_34381_1_158_28__JV_FS_REC_">[7]home!$B$3480:$Q$3480</definedName>
    <definedName name="FS_F_VW_01_34381_1_158_37__JV_FS_REC_">[7]home!$B$3481:$Q$3481</definedName>
    <definedName name="FS_F_VW_01_34381_1_158_46__JV_FS_REC_">[7]home!$B$3482:$Q$3482</definedName>
    <definedName name="FS_F_VW_01_34381_1_158_68__JV_FS_REC_">[7]home!$B$3483:$Q$3483</definedName>
    <definedName name="FS_F_VW_01_34381_1_158_VW__JV_FS_BIDDERS_">[7]home!$B$3052:$L$3052</definedName>
    <definedName name="FS_F_VW_01_34381_1_160_ST__JV_FS_BIDDERS_">[7]home!$B$3035:$L$3035</definedName>
    <definedName name="FS_F_VW_01_34381_1_161_BX__JV_FS_BIDDERS_">[7]home!$B$3075:$L$3075</definedName>
    <definedName name="FS_F_VW_01_34381_1_18245_MX__JV_FS_BIDDERS_">[7]home!$B$3058:$L$3058</definedName>
    <definedName name="FS_F_VW_01_34381_1_183_VW__JV_FS_BIDDERS_">[7]home!$B$3042:$L$3042</definedName>
    <definedName name="FS_F_VW_01_34381_1_1892_RR__JV_FS_BIDDERS_">[7]home!$B$3037:$L$3037</definedName>
    <definedName name="FS_F_VW_01_34381_1_19745_RR__JV_FS_BIDDERS_">[7]home!$B$3066:$L$3066</definedName>
    <definedName name="FS_F_VW_01_34381_1_2__V_FS_BAUSTUFE_VORGABEN_STK_">[7]home!$B$1450:$D$1450</definedName>
    <definedName name="FS_F_VW_01_34381_1_20477_MX__JV_FS_BIDDERS_">[7]home!$B$3065:$L$3065</definedName>
    <definedName name="FS_F_VW_01_34381_1_2147_IT__JV_FS_BIDDERS_">[7]home!$B$3046:$L$3046</definedName>
    <definedName name="FS_F_VW_01_34381_1_2149_IT__JV_FS_BIDDERS_">[7]home!$B$3071:$L$3071</definedName>
    <definedName name="FS_F_VW_01_34381_1_2278_AU__JV_FS_BIDDERS_">[7]home!$B$3067:$L$3067</definedName>
    <definedName name="FS_F_VW_01_34381_1_22805_VW__JV_FS_BIDDERS_">[7]home!$B$3057:$L$3057</definedName>
    <definedName name="FS_F_VW_01_34381_1_2363_AU__JV_FS_BIDDERS_">[7]home!$B$3053:$L$3053</definedName>
    <definedName name="FS_F_VW_01_34381_1_2365_AU__JV_FS_BIDDERS_">[7]home!$B$3043:$L$3043</definedName>
    <definedName name="FS_F_VW_01_34381_1_24968_US__JV_FS_BIDDERS_">[7]home!$B$3048:$L$3048</definedName>
    <definedName name="FS_F_VW_01_34381_1_24969_US__JV_FS_BIDDERS_">[7]home!$B$3069:$L$3069</definedName>
    <definedName name="FS_F_VW_01_34381_1_2609_RR__JV_FS_BIDDERS_">[7]home!$B$3059:$L$3059</definedName>
    <definedName name="FS_F_VW_01_34381_1_2631_US__JV_FS_BIDDERS_">[7]home!$B$3061:$L$3061</definedName>
    <definedName name="FS_F_VW_01_34381_1_28227_MX__JV_FS_BIDDERS_">[7]home!$B$3036:$L$3036</definedName>
    <definedName name="FS_F_VW_01_34381_1_28228_MX__JV_FS_BIDDERS_">[7]home!$B$3072:$L$3072</definedName>
    <definedName name="FS_F_VW_01_34381_1_2952_US__JV_FS_BIDDERS_">[7]home!$B$3044:$L$3044</definedName>
    <definedName name="FS_F_VW_01_34381_1_3243_VW__JV_FS_BIDDERS_">[7]home!$B$3054:$L$3054</definedName>
    <definedName name="FS_F_VW_01_34381_1_3437_VW__JV_FS_BIDDERS_">[7]home!$B$3050:$L$3050</definedName>
    <definedName name="FS_F_VW_01_34381_1_35166_ST__JV_FS_BIDDERS_">[7]home!$B$3070:$L$3070</definedName>
    <definedName name="FS_F_VW_01_34381_1_4_ST__JV_FS_BIDDERS_">[7]home!$B$3056:$L$3056</definedName>
    <definedName name="FS_F_VW_01_34381_1_42007_SK__JV_FS_BIDDERS_">[7]home!$B$3051:$L$3051</definedName>
    <definedName name="FS_F_VW_01_34381_1_5553_MX__JV_FS_BIDDERS_">[7]home!$B$3055:$L$3055</definedName>
    <definedName name="FS_F_VW_01_34381_1_626_SK__JV_FS_BIDDERS_">[7]home!$B$3063:$L$3063</definedName>
    <definedName name="FS_F_VW_01_34381_1_627_SK__JV_FS_BIDDERS_">[7]home!$B$3034:$L$3034</definedName>
    <definedName name="FS_F_VW_01_34381_1_6588_BX__JV_FS_BIDDERS_">[7]home!$B$3074:$L$3074</definedName>
    <definedName name="FS_F_VW_01_34381_1_6626_ST__JV_FS_BIDDERS_">[7]home!$B$3064:$L$3064</definedName>
    <definedName name="FS_F_VW_01_34381_1_6995_US__JV_FS_BIDDERS_">[7]home!$B$3041:$L$3041</definedName>
    <definedName name="FS_F_VW_01_34381_1_7591_US__JV_FS_BIDDERS_">[7]home!$B$3039:$L$3039</definedName>
    <definedName name="FS_F_VW_01_34381_10__JV_FS_PRAESENTATIONEN_">[7]home!$B$15:$AN$15</definedName>
    <definedName name="FS_F_VW_01_34381_10__JV_FS_REC_SAVING_">[7]home!$B$4754:$M$4754</definedName>
    <definedName name="FS_F_VW_01_34381_10_1__V_FS_BAUSTUFE_VORGABEN_STK_">[7]home!$B$1467:$D$1467</definedName>
    <definedName name="FS_F_VW_01_34381_10_158__JV_FS_REC_LIEF_">[7]home!$B$4733:$P$4733</definedName>
    <definedName name="FS_F_VW_01_34381_10_158_1__JV_FS_BAUSTUFE_ANGEBOTE_WAE_">[7]home!$B$1358:$E$1358</definedName>
    <definedName name="FS_F_VW_01_34381_10_158_2__JV_FS_BAUSTUFE_ANGEBOTE_WAE_">[7]home!$B$1359:$E$1359</definedName>
    <definedName name="FS_F_VW_01_34381_10_158_37__JV_FS_REC_">[7]home!$B$4639:$Q$4639</definedName>
    <definedName name="FS_F_VW_01_34381_10_2__V_FS_BAUSTUFE_VORGABEN_STK_">[7]home!$B$1468:$D$1468</definedName>
    <definedName name="FS_F_VW_01_34381_2__JV_FS_PRAESENTATIONEN_">[7]home!$B$7:$AN$7</definedName>
    <definedName name="FS_F_VW_01_34381_2__JV_FS_REC_SAVING_">[7]home!$B$4746:$M$4746</definedName>
    <definedName name="FS_F_VW_01_34381_2_1__V_FS_BAUSTUFE_VORGABEN_STK_">[7]home!$B$1451:$D$1451</definedName>
    <definedName name="FS_F_VW_01_34381_2_158__JV_FS_REC_LIEF_">[7]home!$B$4677:$P$4677</definedName>
    <definedName name="FS_F_VW_01_34381_2_158_1__JV_FS_BAUSTUFE_ANGEBOTE_WAE_">[7]home!$B$654:$E$654</definedName>
    <definedName name="FS_F_VW_01_34381_2_158_11__JV_FS_REC_">[7]home!$B$3604:$Q$3604</definedName>
    <definedName name="FS_F_VW_01_34381_2_158_2__JV_FS_BAUSTUFE_ANGEBOTE_WAE_">[7]home!$B$655:$E$655</definedName>
    <definedName name="FS_F_VW_01_34381_2_158_28__JV_FS_REC_">[7]home!$B$3605:$Q$3605</definedName>
    <definedName name="FS_F_VW_01_34381_2_158_37__JV_FS_REC_">[7]home!$B$3606:$Q$3606</definedName>
    <definedName name="FS_F_VW_01_34381_2_158_46__JV_FS_REC_">[7]home!$B$3607:$Q$3607</definedName>
    <definedName name="FS_F_VW_01_34381_2_158_68__JV_FS_REC_">[7]home!$B$3608:$Q$3608</definedName>
    <definedName name="FS_F_VW_01_34381_2_2__V_FS_BAUSTUFE_VORGABEN_STK_">[7]home!$B$1452:$D$1452</definedName>
    <definedName name="FS_F_VW_01_34381_3__JV_FS_PRAESENTATIONEN_">[7]home!$B$8:$AN$8</definedName>
    <definedName name="FS_F_VW_01_34381_3__JV_FS_REC_SAVING_">[7]home!$B$4747:$M$4747</definedName>
    <definedName name="FS_F_VW_01_34381_3_1__V_FS_BAUSTUFE_VORGABEN_STK_">[7]home!$B$1453:$D$1453</definedName>
    <definedName name="FS_F_VW_01_34381_3_158__JV_FS_REC_LIEF_">[7]home!$B$4684:$P$4684</definedName>
    <definedName name="FS_F_VW_01_34381_3_158_1__JV_FS_BAUSTUFE_ANGEBOTE_WAE_">[7]home!$B$742:$E$742</definedName>
    <definedName name="FS_F_VW_01_34381_3_158_11__JV_FS_REC_">[7]home!$B$3729:$Q$3729</definedName>
    <definedName name="FS_F_VW_01_34381_3_158_2__JV_FS_BAUSTUFE_ANGEBOTE_WAE_">[7]home!$B$743:$E$743</definedName>
    <definedName name="FS_F_VW_01_34381_3_158_28__JV_FS_REC_">[7]home!$B$3730:$Q$3730</definedName>
    <definedName name="FS_F_VW_01_34381_3_158_37__JV_FS_REC_">[7]home!$B$3731:$Q$3731</definedName>
    <definedName name="FS_F_VW_01_34381_3_158_46__JV_FS_REC_">[7]home!$B$3732:$Q$3732</definedName>
    <definedName name="FS_F_VW_01_34381_3_158_68__JV_FS_REC_">[7]home!$B$3733:$Q$3733</definedName>
    <definedName name="FS_F_VW_01_34381_3_2__V_FS_BAUSTUFE_VORGABEN_STK_">[7]home!$B$1454:$D$1454</definedName>
    <definedName name="FS_F_VW_01_34381_4__JV_FS_PRAESENTATIONEN_">[7]home!$B$9:$AN$9</definedName>
    <definedName name="FS_F_VW_01_34381_4__JV_FS_REC_SAVING_">[7]home!$B$4748:$M$4748</definedName>
    <definedName name="FS_F_VW_01_34381_4_1__V_FS_BAUSTUFE_VORGABEN_STK_">[7]home!$B$1455:$D$1455</definedName>
    <definedName name="FS_F_VW_01_34381_4_158__JV_FS_REC_LIEF_">[7]home!$B$4691:$P$4691</definedName>
    <definedName name="FS_F_VW_01_34381_4_158_1__JV_FS_BAUSTUFE_ANGEBOTE_WAE_">[7]home!$B$830:$E$830</definedName>
    <definedName name="FS_F_VW_01_34381_4_158_11__JV_FS_REC_">[7]home!$B$3859:$Q$3859</definedName>
    <definedName name="FS_F_VW_01_34381_4_158_2__JV_FS_BAUSTUFE_ANGEBOTE_WAE_">[7]home!$B$831:$E$831</definedName>
    <definedName name="FS_F_VW_01_34381_4_158_28__JV_FS_REC_">[7]home!$B$3860:$Q$3860</definedName>
    <definedName name="FS_F_VW_01_34381_4_158_37__JV_FS_REC_">[7]home!$B$3861:$Q$3861</definedName>
    <definedName name="FS_F_VW_01_34381_4_158_46__JV_FS_REC_">[7]home!$B$3862:$Q$3862</definedName>
    <definedName name="FS_F_VW_01_34381_4_158_68__JV_FS_REC_">[7]home!$B$3863:$Q$3863</definedName>
    <definedName name="FS_F_VW_01_34381_4_2__V_FS_BAUSTUFE_VORGABEN_STK_">[7]home!$B$1456:$D$1456</definedName>
    <definedName name="FS_F_VW_01_34381_5__JV_FS_PRAESENTATIONEN_">[7]home!$B$10:$AN$10</definedName>
    <definedName name="FS_F_VW_01_34381_5__JV_FS_REC_SAVING_">[7]home!$B$4749:$M$4749</definedName>
    <definedName name="FS_F_VW_01_34381_5_1__V_FS_BAUSTUFE_VORGABEN_STK_">[7]home!$B$1457:$D$1457</definedName>
    <definedName name="FS_F_VW_01_34381_5_158__JV_FS_REC_LIEF_">[7]home!$B$4698:$P$4698</definedName>
    <definedName name="FS_F_VW_01_34381_5_158_1__JV_FS_BAUSTUFE_ANGEBOTE_WAE_">[7]home!$B$918:$E$918</definedName>
    <definedName name="FS_F_VW_01_34381_5_158_11__JV_FS_REC_">[7]home!$B$3989:$Q$3989</definedName>
    <definedName name="FS_F_VW_01_34381_5_158_2__JV_FS_BAUSTUFE_ANGEBOTE_WAE_">[7]home!$B$919:$E$919</definedName>
    <definedName name="FS_F_VW_01_34381_5_158_28__JV_FS_REC_">[7]home!$B$3990:$Q$3990</definedName>
    <definedName name="FS_F_VW_01_34381_5_158_37__JV_FS_REC_">[7]home!$B$3991:$Q$3991</definedName>
    <definedName name="FS_F_VW_01_34381_5_158_46__JV_FS_REC_">[7]home!$B$3992:$Q$3992</definedName>
    <definedName name="FS_F_VW_01_34381_5_158_68__JV_FS_REC_">[7]home!$B$3993:$Q$3993</definedName>
    <definedName name="FS_F_VW_01_34381_5_2__V_FS_BAUSTUFE_VORGABEN_STK_">[7]home!$B$1458:$D$1458</definedName>
    <definedName name="FS_F_VW_01_34381_6__JV_FS_PRAESENTATIONEN_">[7]home!$B$11:$AN$11</definedName>
    <definedName name="FS_F_VW_01_34381_6__JV_FS_REC_SAVING_">[7]home!$B$4750:$M$4750</definedName>
    <definedName name="FS_F_VW_01_34381_6_1__V_FS_BAUSTUFE_VORGABEN_STK_">[7]home!$B$1459:$D$1459</definedName>
    <definedName name="FS_F_VW_01_34381_6_158__JV_FS_REC_LIEF_">[7]home!$B$4705:$P$4705</definedName>
    <definedName name="FS_F_VW_01_34381_6_158_1__JV_FS_BAUSTUFE_ANGEBOTE_WAE_">[7]home!$B$1006:$E$1006</definedName>
    <definedName name="FS_F_VW_01_34381_6_158_11__JV_FS_REC_">[7]home!$B$4119:$Q$4119</definedName>
    <definedName name="FS_F_VW_01_34381_6_158_2__JV_FS_BAUSTUFE_ANGEBOTE_WAE_">[7]home!$B$1007:$E$1007</definedName>
    <definedName name="FS_F_VW_01_34381_6_158_28__JV_FS_REC_">[7]home!$B$4120:$Q$4120</definedName>
    <definedName name="FS_F_VW_01_34381_6_158_37__JV_FS_REC_">[7]home!$B$4121:$Q$4121</definedName>
    <definedName name="FS_F_VW_01_34381_6_158_46__JV_FS_REC_">[7]home!$B$4122:$Q$4122</definedName>
    <definedName name="FS_F_VW_01_34381_6_158_68__JV_FS_REC_">[7]home!$B$4123:$Q$4123</definedName>
    <definedName name="FS_F_VW_01_34381_6_2__V_FS_BAUSTUFE_VORGABEN_STK_">[7]home!$B$1460:$D$1460</definedName>
    <definedName name="FS_F_VW_01_34381_7__JV_FS_PRAESENTATIONEN_">[7]home!$B$12:$AN$12</definedName>
    <definedName name="FS_F_VW_01_34381_7__JV_FS_REC_SAVING_">[7]home!$B$4751:$M$4751</definedName>
    <definedName name="FS_F_VW_01_34381_7_1__V_FS_BAUSTUFE_VORGABEN_STK_">[7]home!$B$1461:$D$1461</definedName>
    <definedName name="FS_F_VW_01_34381_7_158__JV_FS_REC_LIEF_">[7]home!$B$4712:$P$4712</definedName>
    <definedName name="FS_F_VW_01_34381_7_158_1__JV_FS_BAUSTUFE_ANGEBOTE_WAE_">[7]home!$B$1094:$E$1094</definedName>
    <definedName name="FS_F_VW_01_34381_7_158_11__JV_FS_REC_">[7]home!$B$4249:$Q$4249</definedName>
    <definedName name="FS_F_VW_01_34381_7_158_2__JV_FS_BAUSTUFE_ANGEBOTE_WAE_">[7]home!$B$1095:$E$1095</definedName>
    <definedName name="FS_F_VW_01_34381_7_158_28__JV_FS_REC_">[7]home!$B$4250:$Q$4250</definedName>
    <definedName name="FS_F_VW_01_34381_7_158_37__JV_FS_REC_">[7]home!$B$4251:$Q$4251</definedName>
    <definedName name="FS_F_VW_01_34381_7_158_46__JV_FS_REC_">[7]home!$B$4252:$Q$4252</definedName>
    <definedName name="FS_F_VW_01_34381_7_158_68__JV_FS_REC_">[7]home!$B$4253:$Q$4253</definedName>
    <definedName name="FS_F_VW_01_34381_7_2__V_FS_BAUSTUFE_VORGABEN_STK_">[7]home!$B$1462:$D$1462</definedName>
    <definedName name="FS_F_VW_01_34381_8__JV_FS_PRAESENTATIONEN_">[7]home!$B$13:$AN$13</definedName>
    <definedName name="FS_F_VW_01_34381_8__JV_FS_REC_SAVING_">[7]home!$B$4752:$M$4752</definedName>
    <definedName name="FS_F_VW_01_34381_8_1__V_FS_BAUSTUFE_VORGABEN_STK_">[7]home!$B$1463:$D$1463</definedName>
    <definedName name="FS_F_VW_01_34381_8_158__JV_FS_REC_LIEF_">[7]home!$B$4719:$P$4719</definedName>
    <definedName name="FS_F_VW_01_34381_8_158_1__JV_FS_BAUSTUFE_ANGEBOTE_WAE_">[7]home!$B$1182:$E$1182</definedName>
    <definedName name="FS_F_VW_01_34381_8_158_11__JV_FS_REC_">[7]home!$B$4379:$Q$4379</definedName>
    <definedName name="FS_F_VW_01_34381_8_158_2__JV_FS_BAUSTUFE_ANGEBOTE_WAE_">[7]home!$B$1183:$E$1183</definedName>
    <definedName name="FS_F_VW_01_34381_8_158_28__JV_FS_REC_">[7]home!$B$4380:$Q$4380</definedName>
    <definedName name="FS_F_VW_01_34381_8_158_37__JV_FS_REC_">[7]home!$B$4381:$Q$4381</definedName>
    <definedName name="FS_F_VW_01_34381_8_158_46__JV_FS_REC_">[7]home!$B$4382:$Q$4382</definedName>
    <definedName name="FS_F_VW_01_34381_8_158_68__JV_FS_REC_">[7]home!$B$4383:$Q$4383</definedName>
    <definedName name="FS_F_VW_01_34381_8_2__V_FS_BAUSTUFE_VORGABEN_STK_">[7]home!$B$1464:$D$1464</definedName>
    <definedName name="FS_F_VW_01_34381_9__JV_FS_PRAESENTATIONEN_">[7]home!$B$14:$AN$14</definedName>
    <definedName name="FS_F_VW_01_34381_9__JV_FS_REC_SAVING_">[7]home!$B$4753:$M$4753</definedName>
    <definedName name="FS_F_VW_01_34381_9_1__V_FS_BAUSTUFE_VORGABEN_STK_">[7]home!$B$1465:$D$1465</definedName>
    <definedName name="FS_F_VW_01_34381_9_158__JV_FS_REC_LIEF_">[7]home!$B$4726:$P$4726</definedName>
    <definedName name="FS_F_VW_01_34381_9_158_1__JV_FS_BAUSTUFE_ANGEBOTE_WAE_">[7]home!$B$1270:$E$1270</definedName>
    <definedName name="FS_F_VW_01_34381_9_158_11__JV_FS_REC_">[7]home!$B$4509:$Q$4509</definedName>
    <definedName name="FS_F_VW_01_34381_9_158_2__JV_FS_BAUSTUFE_ANGEBOTE_WAE_">[7]home!$B$1271:$E$1271</definedName>
    <definedName name="FS_F_VW_01_34381_9_158_28__JV_FS_REC_">[7]home!$B$4510:$Q$4510</definedName>
    <definedName name="FS_F_VW_01_34381_9_158_37__JV_FS_REC_">[7]home!$B$4511:$Q$4511</definedName>
    <definedName name="FS_F_VW_01_34381_9_158_46__JV_FS_REC_">[7]home!$B$4512:$Q$4512</definedName>
    <definedName name="FS_F_VW_01_34381_9_158_68__JV_FS_REC_">[7]home!$B$4513:$Q$4513</definedName>
    <definedName name="FS_F_VW_01_34381_9_2__V_FS_BAUSTUFE_VORGABEN_STK_">[7]home!$B$1466:$D$1466</definedName>
    <definedName name="FS_F_VW_01_35097_1__FS_NEUTEILE_">[8]Import!$B$145:$D$145</definedName>
    <definedName name="FS_F_VW_01_35097_1__JV_FS_PRAESENTATIONEN_">[8]Import!$B$6:$AN$6</definedName>
    <definedName name="FS_F_VW_01_35097_1_1__V_FS_BAUSTUFE_VORGABEN_STK_">[8]Import!$B$433:$D$433</definedName>
    <definedName name="FS_F_VW_01_35097_1_11__JV_FS_BEDARFE_">[8]Import!$B$120:$E$120</definedName>
    <definedName name="FS_F_VW_01_35097_1_11_13030__JV_FS_BEDARFE_PREISE_QUOTE_">[8]Import!$B$16:$L$16</definedName>
    <definedName name="FS_F_VW_01_35097_1_11_20328__JV_FS_BEDARFE_PREISE_QUOTE_">[8]Import!$B$17:$L$17</definedName>
    <definedName name="FS_F_VW_01_35097_1_11_29344__JV_FS_BEDARFE_PREISE_QUOTE_">[8]Import!$B$18:$L$18</definedName>
    <definedName name="FS_F_VW_01_35097_1_11_2979__JV_FS_BEDARFE_PREISE_QUOTE_">[8]Import!$B$15:$L$15</definedName>
    <definedName name="FS_F_VW_01_35097_1_11_43249__JV_FS_BEDARFE_PREISE_QUOTE_">[8]Import!$B$19:$L$19</definedName>
    <definedName name="FS_F_VW_01_35097_1_11330__JV_FS_RV_AVG_PROTODATA_">[8]Import!$B$455:$E$455</definedName>
    <definedName name="FS_F_VW_01_35097_1_11330_1__JV_FS_BAUSTUFE_ANGEBOTE_WAE_">[8]Import!$B$222:$E$222</definedName>
    <definedName name="FS_F_VW_01_35097_1_11330_11__JV_FS_REC_">[8]Import!$B$1014:$Q$1014</definedName>
    <definedName name="FS_F_VW_01_35097_1_11330_2__JV_FS_BAUSTUFE_ANGEBOTE_WAE_">[8]Import!$B$223:$E$223</definedName>
    <definedName name="FS_F_VW_01_35097_1_11330_28__JV_FS_REC_">[8]Import!$B$1015:$Q$1015</definedName>
    <definedName name="FS_F_VW_01_35097_1_11330_37__JV_FS_REC_">[8]Import!$B$1016:$Q$1016</definedName>
    <definedName name="FS_F_VW_01_35097_1_11330_46__JV_FS_REC_">[8]Import!$B$1017:$Q$1017</definedName>
    <definedName name="FS_F_VW_01_35097_1_11330_68__JV_FS_REC_">[8]Import!$B$1018:$Q$1018</definedName>
    <definedName name="FS_F_VW_01_35097_1_11330_BR__JV_FS_BIDDERS_">[8]Import!$B$875:$L$875</definedName>
    <definedName name="FS_F_VW_01_35097_1_11330_EUR__JV_FS_PR_EX_RATES_DATUM_REC_">[8]Import!$B$764:$F$764</definedName>
    <definedName name="FS_F_VW_01_35097_1_11451__JV_FS_RV_AVG_PROTODATA_">[8]Import!$B$456:$E$456</definedName>
    <definedName name="FS_F_VW_01_35097_1_11451_1__JV_FS_BAUSTUFE_ANGEBOTE_WAE_">[8]Import!$B$224:$E$224</definedName>
    <definedName name="FS_F_VW_01_35097_1_11451_2__JV_FS_BAUSTUFE_ANGEBOTE_WAE_">[8]Import!$B$225:$E$225</definedName>
    <definedName name="FS_F_VW_01_35097_1_11451_BR__JV_FS_BIDDERS_">[8]Import!$B$882:$L$882</definedName>
    <definedName name="FS_F_VW_01_35097_1_11451_EUR__JV_FS_PR_EX_RATES_DATUM_REC_">[8]Import!$B$765:$F$765</definedName>
    <definedName name="FS_F_VW_01_35097_1_13030__JV_FS_ANGEBOTSUEBERSICHT_">[8]Import!$B$154:$D$154</definedName>
    <definedName name="FS_F_VW_01_35097_1_13030__JV_FS_AVG_PRICE_">[8]Import!$B$180:$F$180</definedName>
    <definedName name="FS_F_VW_01_35097_1_13030__JV_FS_BWERTSHEET_">[8]Import!$B$614:$AH$614</definedName>
    <definedName name="FS_F_VW_01_35097_1_13030__JV_FS_COMPARISON_">[8]Import!$B$564:$S$564</definedName>
    <definedName name="FS_F_VW_01_35097_1_13030__JV_FS_REC_LIEF_">[8]Import!$B$1295:$P$1295</definedName>
    <definedName name="FS_F_VW_01_35097_1_13030__JV_FS_RV_AVG_PROTODATA_">[8]Import!$B$457:$E$457</definedName>
    <definedName name="FS_F_VW_01_35097_1_13030__JV_FS_RV_LTERM_PNACHLASS_">[8]Import!$B$589:$X$589</definedName>
    <definedName name="FS_F_VW_01_35097_1_13030_1__JV_FS_BAUSTUFE_ANGEBOTE_WAE_">[8]Import!$B$226:$E$226</definedName>
    <definedName name="FS_F_VW_01_35097_1_13030_11__JV_FS_REC_">[8]Import!$B$1019:$Q$1019</definedName>
    <definedName name="FS_F_VW_01_35097_1_13030_2__JV_FS_BAUSTUFE_ANGEBOTE_WAE_">[8]Import!$B$227:$E$227</definedName>
    <definedName name="FS_F_VW_01_35097_1_13030_28__JV_FS_REC_">[8]Import!$B$1020:$Q$1020</definedName>
    <definedName name="FS_F_VW_01_35097_1_13030_37__JV_FS_REC_">[8]Import!$B$1021:$Q$1021</definedName>
    <definedName name="FS_F_VW_01_35097_1_13030_46__JV_FS_REC_">[8]Import!$B$1022:$Q$1022</definedName>
    <definedName name="FS_F_VW_01_35097_1_13030_68__JV_FS_REC_">[8]Import!$B$1023:$Q$1023</definedName>
    <definedName name="FS_F_VW_01_35097_1_13030_EUR__JV_FS_PR_EX_RATES_DATUM_REC_">[8]Import!$B$766:$F$766</definedName>
    <definedName name="FS_F_VW_01_35097_1_13030_VW__JV_FS_BIDDERS_">[8]Import!$B$873:$L$873</definedName>
    <definedName name="FS_F_VW_01_35097_1_1328__JV_FS_RV_AVG_PROTODATA_">[8]Import!$B$448:$E$448</definedName>
    <definedName name="FS_F_VW_01_35097_1_1328_1__JV_FS_BAUSTUFE_ANGEBOTE_WAE_">[8]Import!$B$208:$E$208</definedName>
    <definedName name="FS_F_VW_01_35097_1_1328_2__JV_FS_BAUSTUFE_ANGEBOTE_WAE_">[8]Import!$B$209:$E$209</definedName>
    <definedName name="FS_F_VW_01_35097_1_1328_BX__JV_FS_BIDDERS_">[8]Import!$B$885:$L$885</definedName>
    <definedName name="FS_F_VW_01_35097_1_1328_EUR__JV_FS_PR_EX_RATES_DATUM_REC_">[8]Import!$B$757:$F$757</definedName>
    <definedName name="FS_F_VW_01_35097_1_1462__JV_FS_RV_AVG_PROTODATA_">[8]Import!$B$449:$E$449</definedName>
    <definedName name="FS_F_VW_01_35097_1_1462_1__JV_FS_BAUSTUFE_ANGEBOTE_WAE_">[8]Import!$B$210:$E$210</definedName>
    <definedName name="FS_F_VW_01_35097_1_1462_11__JV_FS_REC_">[8]Import!$B$994:$Q$994</definedName>
    <definedName name="FS_F_VW_01_35097_1_1462_2__JV_FS_BAUSTUFE_ANGEBOTE_WAE_">[8]Import!$B$211:$E$211</definedName>
    <definedName name="FS_F_VW_01_35097_1_1462_28__JV_FS_REC_">[8]Import!$B$995:$Q$995</definedName>
    <definedName name="FS_F_VW_01_35097_1_1462_37__JV_FS_REC_">[8]Import!$B$996:$Q$996</definedName>
    <definedName name="FS_F_VW_01_35097_1_1462_46__JV_FS_REC_">[8]Import!$B$997:$Q$997</definedName>
    <definedName name="FS_F_VW_01_35097_1_1462_68__JV_FS_REC_">[8]Import!$B$998:$Q$998</definedName>
    <definedName name="FS_F_VW_01_35097_1_1462_BX__JV_FS_BIDDERS_">[8]Import!$B$881:$L$881</definedName>
    <definedName name="FS_F_VW_01_35097_1_1462_EUR__JV_FS_PR_EX_RATES_DATUM_REC_">[8]Import!$B$758:$F$758</definedName>
    <definedName name="FS_F_VW_01_35097_1_15245__JV_FS_RV_AVG_PROTODATA_">[8]Import!$B$458:$E$458</definedName>
    <definedName name="FS_F_VW_01_35097_1_15245_1__JV_FS_BAUSTUFE_ANGEBOTE_WAE_">[8]Import!$B$228:$E$228</definedName>
    <definedName name="FS_F_VW_01_35097_1_15245_2__JV_FS_BAUSTUFE_ANGEBOTE_WAE_">[8]Import!$B$229:$E$229</definedName>
    <definedName name="FS_F_VW_01_35097_1_15245_EUR__JV_FS_PR_EX_RATES_DATUM_REC_">[8]Import!$B$767:$F$767</definedName>
    <definedName name="FS_F_VW_01_35097_1_15245_SK__JV_FS_BIDDERS_">[8]Import!$B$877:$L$877</definedName>
    <definedName name="FS_F_VW_01_35097_1_159__JV_FS_RV_AVG_PROTODATA_">[8]Import!$B$446:$E$446</definedName>
    <definedName name="FS_F_VW_01_35097_1_159_1__JV_FS_BAUSTUFE_ANGEBOTE_WAE_">[8]Import!$B$204:$E$204</definedName>
    <definedName name="FS_F_VW_01_35097_1_159_11__JV_FS_REC_">[8]Import!$B$989:$Q$989</definedName>
    <definedName name="FS_F_VW_01_35097_1_159_2__JV_FS_BAUSTUFE_ANGEBOTE_WAE_">[8]Import!$B$205:$E$205</definedName>
    <definedName name="FS_F_VW_01_35097_1_159_28__JV_FS_REC_">[8]Import!$B$990:$Q$990</definedName>
    <definedName name="FS_F_VW_01_35097_1_159_37__JV_FS_REC_">[8]Import!$B$991:$Q$991</definedName>
    <definedName name="FS_F_VW_01_35097_1_159_46__JV_FS_REC_">[8]Import!$B$992:$Q$992</definedName>
    <definedName name="FS_F_VW_01_35097_1_159_68__JV_FS_REC_">[8]Import!$B$993:$Q$993</definedName>
    <definedName name="FS_F_VW_01_35097_1_159_EUR__JV_FS_PR_EX_RATES_DATUM_REC_">[8]Import!$B$755:$F$755</definedName>
    <definedName name="FS_F_VW_01_35097_1_159_ST__JV_FS_BIDDERS_">[8]Import!$B$891:$L$891</definedName>
    <definedName name="FS_F_VW_01_35097_1_18244__JV_FS_RV_AVG_PROTODATA_">[8]Import!$B$459:$E$459</definedName>
    <definedName name="FS_F_VW_01_35097_1_18244_1__JV_FS_BAUSTUFE_ANGEBOTE_WAE_">[8]Import!$B$230:$E$230</definedName>
    <definedName name="FS_F_VW_01_35097_1_18244_2__JV_FS_BAUSTUFE_ANGEBOTE_WAE_">[8]Import!$B$231:$E$231</definedName>
    <definedName name="FS_F_VW_01_35097_1_18244_EUR__JV_FS_PR_EX_RATES_DATUM_REC_">[8]Import!$B$768:$F$768</definedName>
    <definedName name="FS_F_VW_01_35097_1_18244_MX__JV_FS_BIDDERS_">[8]Import!$B$884:$L$884</definedName>
    <definedName name="FS_F_VW_01_35097_1_18245__JV_FS_RV_AVG_PROTODATA_">[8]Import!$B$460:$E$460</definedName>
    <definedName name="FS_F_VW_01_35097_1_18245_1__JV_FS_BAUSTUFE_ANGEBOTE_WAE_">[8]Import!$B$232:$E$232</definedName>
    <definedName name="FS_F_VW_01_35097_1_18245_2__JV_FS_BAUSTUFE_ANGEBOTE_WAE_">[8]Import!$B$233:$E$233</definedName>
    <definedName name="FS_F_VW_01_35097_1_18245_EUR__JV_FS_PR_EX_RATES_DATUM_REC_">[8]Import!$B$769:$F$769</definedName>
    <definedName name="FS_F_VW_01_35097_1_18245_MX__JV_FS_BIDDERS_">[8]Import!$B$887:$L$887</definedName>
    <definedName name="FS_F_VW_01_35097_1_19964__JV_FS_RV_AVG_PROTODATA_">[8]Import!$B$461:$E$461</definedName>
    <definedName name="FS_F_VW_01_35097_1_19964_1__JV_FS_BAUSTUFE_ANGEBOTE_WAE_">[8]Import!$B$234:$E$234</definedName>
    <definedName name="FS_F_VW_01_35097_1_19964_11__JV_FS_REC_">[8]Import!$B$1024:$Q$1024</definedName>
    <definedName name="FS_F_VW_01_35097_1_19964_2__JV_FS_BAUSTUFE_ANGEBOTE_WAE_">[8]Import!$B$235:$E$235</definedName>
    <definedName name="FS_F_VW_01_35097_1_19964_28__JV_FS_REC_">[8]Import!$B$1025:$Q$1025</definedName>
    <definedName name="FS_F_VW_01_35097_1_19964_37__JV_FS_REC_">[8]Import!$B$1026:$Q$1026</definedName>
    <definedName name="FS_F_VW_01_35097_1_19964_46__JV_FS_REC_">[8]Import!$B$1027:$Q$1027</definedName>
    <definedName name="FS_F_VW_01_35097_1_19964_68__JV_FS_REC_">[8]Import!$B$1028:$Q$1028</definedName>
    <definedName name="FS_F_VW_01_35097_1_19964_EUR__JV_FS_PR_EX_RATES_DATUM_REC_">[8]Import!$B$770:$F$770</definedName>
    <definedName name="FS_F_VW_01_35097_1_19964_TR__JV_FS_BIDDERS_">[8]Import!$B$894:$L$894</definedName>
    <definedName name="FS_F_VW_01_35097_1_2__V_FS_BAUSTUFE_VORGABEN_STK_">[8]Import!$B$434:$D$434</definedName>
    <definedName name="FS_F_VW_01_35097_1_20328__JV_FS_ANGEBOTSUEBERSICHT_">[8]Import!$B$155:$D$155</definedName>
    <definedName name="FS_F_VW_01_35097_1_20328__JV_FS_AVG_PRICE_">[8]Import!$B$181:$F$181</definedName>
    <definedName name="FS_F_VW_01_35097_1_20328__JV_FS_BWERTSHEET_">[8]Import!$B$615:$AH$615</definedName>
    <definedName name="FS_F_VW_01_35097_1_20328__JV_FS_COMPARISON_">[8]Import!$B$565:$S$565</definedName>
    <definedName name="FS_F_VW_01_35097_1_20328__JV_FS_REC_LIEF_">[8]Import!$B$1296:$P$1296</definedName>
    <definedName name="FS_F_VW_01_35097_1_20328__JV_FS_RV_AVG_PROTODATA_">[8]Import!$B$462:$E$462</definedName>
    <definedName name="FS_F_VW_01_35097_1_20328__JV_FS_RV_LTERM_PNACHLASS_">[8]Import!$B$590:$X$590</definedName>
    <definedName name="FS_F_VW_01_35097_1_20328_1__JV_FS_BAUSTUFE_ANGEBOTE_WAE_">[8]Import!$B$236:$E$236</definedName>
    <definedName name="FS_F_VW_01_35097_1_20328_11__JV_FS_REC_">[8]Import!$B$1029:$Q$1029</definedName>
    <definedName name="FS_F_VW_01_35097_1_20328_2__JV_FS_BAUSTUFE_ANGEBOTE_WAE_">[8]Import!$B$237:$E$237</definedName>
    <definedName name="FS_F_VW_01_35097_1_20328_28__JV_FS_REC_">[8]Import!$B$1030:$Q$1030</definedName>
    <definedName name="FS_F_VW_01_35097_1_20328_37__JV_FS_REC_">[8]Import!$B$1031:$Q$1031</definedName>
    <definedName name="FS_F_VW_01_35097_1_20328_46__JV_FS_REC_">[8]Import!$B$1032:$Q$1032</definedName>
    <definedName name="FS_F_VW_01_35097_1_20328_68__JV_FS_REC_">[8]Import!$B$1033:$Q$1033</definedName>
    <definedName name="FS_F_VW_01_35097_1_20328_EUR__JV_FS_PR_EX_RATES_DATUM_REC_">[8]Import!$B$771:$F$771</definedName>
    <definedName name="FS_F_VW_01_35097_1_20328_VW__JV_FS_BIDDERS_">[8]Import!$B$878:$L$878</definedName>
    <definedName name="FS_F_VW_01_35097_1_2261__JV_FS_RV_AVG_PROTODATA_">[8]Import!$B$450:$E$450</definedName>
    <definedName name="FS_F_VW_01_35097_1_2261_1__JV_FS_BAUSTUFE_ANGEBOTE_WAE_">[8]Import!$B$212:$E$212</definedName>
    <definedName name="FS_F_VW_01_35097_1_2261_11__JV_FS_REC_">[8]Import!$B$999:$Q$999</definedName>
    <definedName name="FS_F_VW_01_35097_1_2261_2__JV_FS_BAUSTUFE_ANGEBOTE_WAE_">[8]Import!$B$213:$E$213</definedName>
    <definedName name="FS_F_VW_01_35097_1_2261_28__JV_FS_REC_">[8]Import!$B$1000:$Q$1000</definedName>
    <definedName name="FS_F_VW_01_35097_1_2261_37__JV_FS_REC_">[8]Import!$B$1001:$Q$1001</definedName>
    <definedName name="FS_F_VW_01_35097_1_2261_46__JV_FS_REC_">[8]Import!$B$1002:$Q$1002</definedName>
    <definedName name="FS_F_VW_01_35097_1_2261_68__JV_FS_REC_">[8]Import!$B$1003:$Q$1003</definedName>
    <definedName name="FS_F_VW_01_35097_1_2261_EUR__JV_FS_PR_EX_RATES_DATUM_REC_">[8]Import!$B$759:$F$759</definedName>
    <definedName name="FS_F_VW_01_35097_1_2261_VW__JV_FS_BIDDERS_">[8]Import!$B$883:$L$883</definedName>
    <definedName name="FS_F_VW_01_35097_1_23586__JV_FS_RV_AVG_PROTODATA_">[8]Import!$B$463:$E$463</definedName>
    <definedName name="FS_F_VW_01_35097_1_23586_1__JV_FS_BAUSTUFE_ANGEBOTE_WAE_">[8]Import!$B$238:$E$238</definedName>
    <definedName name="FS_F_VW_01_35097_1_23586_11__JV_FS_REC_">[8]Import!$B$1034:$Q$1034</definedName>
    <definedName name="FS_F_VW_01_35097_1_23586_2__JV_FS_BAUSTUFE_ANGEBOTE_WAE_">[8]Import!$B$239:$E$239</definedName>
    <definedName name="FS_F_VW_01_35097_1_23586_28__JV_FS_REC_">[8]Import!$B$1035:$Q$1035</definedName>
    <definedName name="FS_F_VW_01_35097_1_23586_37__JV_FS_REC_">[8]Import!$B$1036:$Q$1036</definedName>
    <definedName name="FS_F_VW_01_35097_1_23586_46__JV_FS_REC_">[8]Import!$B$1037:$Q$1037</definedName>
    <definedName name="FS_F_VW_01_35097_1_23586_68__JV_FS_REC_">[8]Import!$B$1038:$Q$1038</definedName>
    <definedName name="FS_F_VW_01_35097_1_23586_EUR__JV_FS_PR_EX_RATES_DATUM_REC_">[8]Import!$B$772:$F$772</definedName>
    <definedName name="FS_F_VW_01_35097_1_23586_HA__JV_FS_BIDDERS_">[8]Import!$B$899:$L$899</definedName>
    <definedName name="FS_F_VW_01_35097_1_24968__JV_FS_RV_AVG_PROTODATA_">[8]Import!$B$464:$E$464</definedName>
    <definedName name="FS_F_VW_01_35097_1_24968_1__JV_FS_BAUSTUFE_ANGEBOTE_WAE_">[8]Import!$B$240:$E$240</definedName>
    <definedName name="FS_F_VW_01_35097_1_24968_2__JV_FS_BAUSTUFE_ANGEBOTE_WAE_">[8]Import!$B$241:$E$241</definedName>
    <definedName name="FS_F_VW_01_35097_1_24968_EUR__JV_FS_PR_EX_RATES_DATUM_REC_">[8]Import!$B$773:$F$773</definedName>
    <definedName name="FS_F_VW_01_35097_1_24968_US__JV_FS_BIDDERS_">[8]Import!$B$874:$L$874</definedName>
    <definedName name="FS_F_VW_01_35097_1_24969__JV_FS_RV_AVG_PROTODATA_">[8]Import!$B$465:$E$465</definedName>
    <definedName name="FS_F_VW_01_35097_1_24969_1__JV_FS_BAUSTUFE_ANGEBOTE_WAE_">[8]Import!$B$242:$E$242</definedName>
    <definedName name="FS_F_VW_01_35097_1_24969_11__JV_FS_REC_">[8]Import!$B$1039:$Q$1039</definedName>
    <definedName name="FS_F_VW_01_35097_1_24969_2__JV_FS_BAUSTUFE_ANGEBOTE_WAE_">[8]Import!$B$243:$E$243</definedName>
    <definedName name="FS_F_VW_01_35097_1_24969_28__JV_FS_REC_">[8]Import!$B$1040:$Q$1040</definedName>
    <definedName name="FS_F_VW_01_35097_1_24969_37__JV_FS_REC_">[8]Import!$B$1041:$Q$1041</definedName>
    <definedName name="FS_F_VW_01_35097_1_24969_46__JV_FS_REC_">[8]Import!$B$1042:$Q$1042</definedName>
    <definedName name="FS_F_VW_01_35097_1_24969_68__JV_FS_REC_">[8]Import!$B$1043:$Q$1043</definedName>
    <definedName name="FS_F_VW_01_35097_1_24969_EUR__JV_FS_PR_EX_RATES_DATUM_REC_">[8]Import!$B$774:$F$774</definedName>
    <definedName name="FS_F_VW_01_35097_1_24969_US__JV_FS_BIDDERS_">[8]Import!$B$895:$L$895</definedName>
    <definedName name="FS_F_VW_01_35097_1_25756__JV_FS_RV_AVG_PROTODATA_">[8]Import!$B$466:$E$466</definedName>
    <definedName name="FS_F_VW_01_35097_1_25756_1__JV_FS_BAUSTUFE_ANGEBOTE_WAE_">[8]Import!$B$244:$E$244</definedName>
    <definedName name="FS_F_VW_01_35097_1_25756_2__JV_FS_BAUSTUFE_ANGEBOTE_WAE_">[8]Import!$B$245:$E$245</definedName>
    <definedName name="FS_F_VW_01_35097_1_25756_EUR__JV_FS_PR_EX_RATES_DATUM_REC_">[8]Import!$B$775:$F$775</definedName>
    <definedName name="FS_F_VW_01_35097_1_25756_MX__JV_FS_BIDDERS_">[8]Import!$B$880:$L$880</definedName>
    <definedName name="FS_F_VW_01_35097_1_2609__JV_FS_RV_AVG_PROTODATA_">[8]Import!$B$451:$E$451</definedName>
    <definedName name="FS_F_VW_01_35097_1_2609_1__JV_FS_BAUSTUFE_ANGEBOTE_WAE_">[8]Import!$B$214:$E$214</definedName>
    <definedName name="FS_F_VW_01_35097_1_2609_11__JV_FS_REC_">[8]Import!$B$1004:$Q$1004</definedName>
    <definedName name="FS_F_VW_01_35097_1_2609_2__JV_FS_BAUSTUFE_ANGEBOTE_WAE_">[8]Import!$B$215:$E$215</definedName>
    <definedName name="FS_F_VW_01_35097_1_2609_28__JV_FS_REC_">[8]Import!$B$1005:$Q$1005</definedName>
    <definedName name="FS_F_VW_01_35097_1_2609_37__JV_FS_REC_">[8]Import!$B$1006:$Q$1006</definedName>
    <definedName name="FS_F_VW_01_35097_1_2609_46__JV_FS_REC_">[8]Import!$B$1007:$Q$1007</definedName>
    <definedName name="FS_F_VW_01_35097_1_2609_68__JV_FS_REC_">[8]Import!$B$1008:$Q$1008</definedName>
    <definedName name="FS_F_VW_01_35097_1_2609_EUR__JV_FS_PR_EX_RATES_DATUM_REC_">[8]Import!$B$760:$F$760</definedName>
    <definedName name="FS_F_VW_01_35097_1_2609_RR__JV_FS_BIDDERS_">[8]Import!$B$888:$L$888</definedName>
    <definedName name="FS_F_VW_01_35097_1_27724__JV_FS_RV_AVG_PROTODATA_">[8]Import!$B$467:$E$467</definedName>
    <definedName name="FS_F_VW_01_35097_1_27724_1__JV_FS_BAUSTUFE_ANGEBOTE_WAE_">[8]Import!$B$246:$E$246</definedName>
    <definedName name="FS_F_VW_01_35097_1_27724_2__JV_FS_BAUSTUFE_ANGEBOTE_WAE_">[8]Import!$B$247:$E$247</definedName>
    <definedName name="FS_F_VW_01_35097_1_27724_EUR__JV_FS_PR_EX_RATES_DATUM_REC_">[8]Import!$B$776:$F$776</definedName>
    <definedName name="FS_F_VW_01_35097_1_27724_US__JV_FS_BIDDERS_">[8]Import!$B$892:$L$892</definedName>
    <definedName name="FS_F_VW_01_35097_1_27909__JV_FS_RV_AVG_PROTODATA_">[8]Import!$B$468:$E$468</definedName>
    <definedName name="FS_F_VW_01_35097_1_27909_1__JV_FS_BAUSTUFE_ANGEBOTE_WAE_">[8]Import!$B$248:$E$248</definedName>
    <definedName name="FS_F_VW_01_35097_1_27909_11__JV_FS_REC_">[8]Import!$B$1044:$Q$1044</definedName>
    <definedName name="FS_F_VW_01_35097_1_27909_2__JV_FS_BAUSTUFE_ANGEBOTE_WAE_">[8]Import!$B$249:$E$249</definedName>
    <definedName name="FS_F_VW_01_35097_1_27909_28__JV_FS_REC_">[8]Import!$B$1045:$Q$1045</definedName>
    <definedName name="FS_F_VW_01_35097_1_27909_37__JV_FS_REC_">[8]Import!$B$1046:$Q$1046</definedName>
    <definedName name="FS_F_VW_01_35097_1_27909_46__JV_FS_REC_">[8]Import!$B$1047:$Q$1047</definedName>
    <definedName name="FS_F_VW_01_35097_1_27909_68__JV_FS_REC_">[8]Import!$B$1048:$Q$1048</definedName>
    <definedName name="FS_F_VW_01_35097_1_27909_EUR__JV_FS_PR_EX_RATES_DATUM_REC_">[8]Import!$B$777:$F$777</definedName>
    <definedName name="FS_F_VW_01_35097_1_27909_US__JV_FS_BIDDERS_">[8]Import!$B$897:$L$897</definedName>
    <definedName name="FS_F_VW_01_35097_1_28__JV_FS_BEDARFE_">[8]Import!$B$121:$E$121</definedName>
    <definedName name="FS_F_VW_01_35097_1_28_13030__JV_FS_BEDARFE_PREISE_QUOTE_">[8]Import!$B$21:$L$21</definedName>
    <definedName name="FS_F_VW_01_35097_1_28_20328__JV_FS_BEDARFE_PREISE_QUOTE_">[8]Import!$B$22:$L$22</definedName>
    <definedName name="FS_F_VW_01_35097_1_28_29344__JV_FS_BEDARFE_PREISE_QUOTE_">[8]Import!$B$23:$L$23</definedName>
    <definedName name="FS_F_VW_01_35097_1_28_2979__JV_FS_BEDARFE_PREISE_QUOTE_">[8]Import!$B$20:$L$20</definedName>
    <definedName name="FS_F_VW_01_35097_1_28_43249__JV_FS_BEDARFE_PREISE_QUOTE_">[8]Import!$B$24:$L$24</definedName>
    <definedName name="FS_F_VW_01_35097_1_28671__JV_FS_RV_AVG_PROTODATA_">[8]Import!$B$469:$E$469</definedName>
    <definedName name="FS_F_VW_01_35097_1_28671_1__JV_FS_BAUSTUFE_ANGEBOTE_WAE_">[8]Import!$B$250:$E$250</definedName>
    <definedName name="FS_F_VW_01_35097_1_28671_11__JV_FS_REC_">[8]Import!$B$1049:$Q$1049</definedName>
    <definedName name="FS_F_VW_01_35097_1_28671_2__JV_FS_BAUSTUFE_ANGEBOTE_WAE_">[8]Import!$B$251:$E$251</definedName>
    <definedName name="FS_F_VW_01_35097_1_28671_28__JV_FS_REC_">[8]Import!$B$1050:$Q$1050</definedName>
    <definedName name="FS_F_VW_01_35097_1_28671_37__JV_FS_REC_">[8]Import!$B$1051:$Q$1051</definedName>
    <definedName name="FS_F_VW_01_35097_1_28671_46__JV_FS_REC_">[8]Import!$B$1052:$Q$1052</definedName>
    <definedName name="FS_F_VW_01_35097_1_28671_68__JV_FS_REC_">[8]Import!$B$1053:$Q$1053</definedName>
    <definedName name="FS_F_VW_01_35097_1_28671_BR__JV_FS_BIDDERS_">[8]Import!$B$896:$L$896</definedName>
    <definedName name="FS_F_VW_01_35097_1_28671_EUR__JV_FS_PR_EX_RATES_DATUM_REC_">[8]Import!$B$778:$F$778</definedName>
    <definedName name="FS_F_VW_01_35097_1_28746__JV_FS_RV_AVG_PROTODATA_">[8]Import!$B$470:$E$470</definedName>
    <definedName name="FS_F_VW_01_35097_1_28746_1__JV_FS_BAUSTUFE_ANGEBOTE_WAE_">[8]Import!$B$252:$E$252</definedName>
    <definedName name="FS_F_VW_01_35097_1_28746_2__JV_FS_BAUSTUFE_ANGEBOTE_WAE_">[8]Import!$B$253:$E$253</definedName>
    <definedName name="FS_F_VW_01_35097_1_28746_BX__JV_FS_BIDDERS_">[8]Import!$B$898:$L$898</definedName>
    <definedName name="FS_F_VW_01_35097_1_28746_EUR__JV_FS_PR_EX_RATES_DATUM_REC_">[8]Import!$B$779:$F$779</definedName>
    <definedName name="FS_F_VW_01_35097_1_29344__JV_FS_ANGEBOTSUEBERSICHT_">[8]Import!$B$156:$D$156</definedName>
    <definedName name="FS_F_VW_01_35097_1_29344__JV_FS_AVG_PRICE_">[8]Import!$B$182:$F$182</definedName>
    <definedName name="FS_F_VW_01_35097_1_29344__JV_FS_BWERTSHEET_">[8]Import!$B$616:$AH$616</definedName>
    <definedName name="FS_F_VW_01_35097_1_29344__JV_FS_COMPARISON_">[8]Import!$B$566:$S$566</definedName>
    <definedName name="FS_F_VW_01_35097_1_29344__JV_FS_REC_LIEF_">[8]Import!$B$1297:$P$1297</definedName>
    <definedName name="FS_F_VW_01_35097_1_29344__JV_FS_RV_AVG_PROTODATA_">[8]Import!$B$471:$E$471</definedName>
    <definedName name="FS_F_VW_01_35097_1_29344__JV_FS_RV_LTERM_PNACHLASS_">[8]Import!$B$591:$X$591</definedName>
    <definedName name="FS_F_VW_01_35097_1_29344_1__JV_FS_BAUSTUFE_ANGEBOTE_WAE_">[8]Import!$B$254:$E$254</definedName>
    <definedName name="FS_F_VW_01_35097_1_29344_11__JV_FS_REC_">[8]Import!$B$1054:$Q$1054</definedName>
    <definedName name="FS_F_VW_01_35097_1_29344_2__JV_FS_BAUSTUFE_ANGEBOTE_WAE_">[8]Import!$B$255:$E$255</definedName>
    <definedName name="FS_F_VW_01_35097_1_29344_28__JV_FS_REC_">[8]Import!$B$1055:$Q$1055</definedName>
    <definedName name="FS_F_VW_01_35097_1_29344_37__JV_FS_REC_">[8]Import!$B$1056:$Q$1056</definedName>
    <definedName name="FS_F_VW_01_35097_1_29344_46__JV_FS_REC_">[8]Import!$B$1057:$Q$1057</definedName>
    <definedName name="FS_F_VW_01_35097_1_29344_68__JV_FS_REC_">[8]Import!$B$1058:$Q$1058</definedName>
    <definedName name="FS_F_VW_01_35097_1_29344_EUR__JV_FS_PR_EX_RATES_DATUM_REC_">[8]Import!$B$780:$F$780</definedName>
    <definedName name="FS_F_VW_01_35097_1_29344_VW__JV_FS_BIDDERS_">[8]Import!$B$886:$L$886</definedName>
    <definedName name="FS_F_VW_01_35097_1_2979__JV_FS_ANGEBOTSUEBERSICHT_">[8]Import!$B$157:$D$157</definedName>
    <definedName name="FS_F_VW_01_35097_1_2979__JV_FS_AVG_PRICE_">[8]Import!$B$179:$F$179</definedName>
    <definedName name="FS_F_VW_01_35097_1_2979__JV_FS_BWERTSHEET_">[8]Import!$B$613:$AH$613</definedName>
    <definedName name="FS_F_VW_01_35097_1_2979__JV_FS_COMPARISON_">[8]Import!$B$563:$S$563</definedName>
    <definedName name="FS_F_VW_01_35097_1_2979__JV_FS_REC_LIEF_">[8]Import!$B$1294:$P$1294</definedName>
    <definedName name="FS_F_VW_01_35097_1_2979__JV_FS_RV_AVG_PROTODATA_">[8]Import!$B$452:$E$452</definedName>
    <definedName name="FS_F_VW_01_35097_1_2979__JV_FS_RV_LTERM_PNACHLASS_">[8]Import!$B$588:$X$588</definedName>
    <definedName name="FS_F_VW_01_35097_1_2979_1__JV_FS_BAUSTUFE_ANGEBOTE_WAE_">[8]Import!$B$216:$E$216</definedName>
    <definedName name="FS_F_VW_01_35097_1_2979_11__JV_FS_REC_">[8]Import!$B$1009:$Q$1009</definedName>
    <definedName name="FS_F_VW_01_35097_1_2979_2__JV_FS_BAUSTUFE_ANGEBOTE_WAE_">[8]Import!$B$217:$E$217</definedName>
    <definedName name="FS_F_VW_01_35097_1_2979_28__JV_FS_REC_">[8]Import!$B$1010:$Q$1010</definedName>
    <definedName name="FS_F_VW_01_35097_1_2979_37__JV_FS_REC_">[8]Import!$B$1011:$Q$1011</definedName>
    <definedName name="FS_F_VW_01_35097_1_2979_46__JV_FS_REC_">[8]Import!$B$1012:$Q$1012</definedName>
    <definedName name="FS_F_VW_01_35097_1_2979_68__JV_FS_REC_">[8]Import!$B$1013:$Q$1013</definedName>
    <definedName name="FS_F_VW_01_35097_1_2979_EUR__JV_FS_PR_EX_RATES_DATUM_REC_">[8]Import!$B$761:$F$761</definedName>
    <definedName name="FS_F_VW_01_35097_1_2979_VW__JV_FS_BIDDERS_">[8]Import!$B$889:$L$889</definedName>
    <definedName name="FS_F_VW_01_35097_1_316__JV_FS_RV_AVG_PROTODATA_">[8]Import!$B$447:$E$447</definedName>
    <definedName name="FS_F_VW_01_35097_1_316_1__JV_FS_BAUSTUFE_ANGEBOTE_WAE_">[8]Import!$B$206:$E$206</definedName>
    <definedName name="FS_F_VW_01_35097_1_316_2__JV_FS_BAUSTUFE_ANGEBOTE_WAE_">[8]Import!$B$207:$E$207</definedName>
    <definedName name="FS_F_VW_01_35097_1_316_EUR__JV_FS_PR_EX_RATES_DATUM_REC_">[8]Import!$B$756:$F$756</definedName>
    <definedName name="FS_F_VW_01_35097_1_316_SK__JV_FS_BIDDERS_">[8]Import!$B$872:$L$872</definedName>
    <definedName name="FS_F_VW_01_35097_1_3478__JV_FS_RV_AVG_PROTODATA_">[8]Import!$B$453:$E$453</definedName>
    <definedName name="FS_F_VW_01_35097_1_3478_1__JV_FS_BAUSTUFE_ANGEBOTE_WAE_">[8]Import!$B$218:$E$218</definedName>
    <definedName name="FS_F_VW_01_35097_1_3478_2__JV_FS_BAUSTUFE_ANGEBOTE_WAE_">[8]Import!$B$219:$E$219</definedName>
    <definedName name="FS_F_VW_01_35097_1_3478_EUR__JV_FS_PR_EX_RATES_DATUM_REC_">[8]Import!$B$762:$F$762</definedName>
    <definedName name="FS_F_VW_01_35097_1_3478_ST__JV_FS_BIDDERS_">[8]Import!$B$879:$L$879</definedName>
    <definedName name="FS_F_VW_01_35097_1_37__JV_FS_BEDARFE_">[8]Import!$B$122:$E$122</definedName>
    <definedName name="FS_F_VW_01_35097_1_37_13030__JV_FS_BEDARFE_PREISE_QUOTE_">[8]Import!$B$26:$L$26</definedName>
    <definedName name="FS_F_VW_01_35097_1_37_20328__JV_FS_BEDARFE_PREISE_QUOTE_">[8]Import!$B$27:$L$27</definedName>
    <definedName name="FS_F_VW_01_35097_1_37_29344__JV_FS_BEDARFE_PREISE_QUOTE_">[8]Import!$B$28:$L$28</definedName>
    <definedName name="FS_F_VW_01_35097_1_37_2979__JV_FS_BEDARFE_PREISE_QUOTE_">[8]Import!$B$25:$L$25</definedName>
    <definedName name="FS_F_VW_01_35097_1_37_43249__JV_FS_BEDARFE_PREISE_QUOTE_">[8]Import!$B$29:$L$29</definedName>
    <definedName name="FS_F_VW_01_35097_1_38597__JV_FS_RV_AVG_PROTODATA_">[8]Import!$B$472:$E$472</definedName>
    <definedName name="FS_F_VW_01_35097_1_38597_1__JV_FS_BAUSTUFE_ANGEBOTE_WAE_">[8]Import!$B$256:$E$256</definedName>
    <definedName name="FS_F_VW_01_35097_1_38597_2__JV_FS_BAUSTUFE_ANGEBOTE_WAE_">[8]Import!$B$257:$E$257</definedName>
    <definedName name="FS_F_VW_01_35097_1_38597_EUR__JV_FS_PR_EX_RATES_DATUM_REC_">[8]Import!$B$781:$F$781</definedName>
    <definedName name="FS_F_VW_01_35097_1_38597_ZA__JV_FS_BIDDERS_">[8]Import!$B$876:$L$876</definedName>
    <definedName name="FS_F_VW_01_35097_1_43249__JV_FS_ANGEBOTSUEBERSICHT_">[8]Import!$B$158:$D$158</definedName>
    <definedName name="FS_F_VW_01_35097_1_43249__JV_FS_AVG_PRICE_">[8]Import!$B$183:$F$183</definedName>
    <definedName name="FS_F_VW_01_35097_1_43249__JV_FS_BWERTSHEET_">[8]Import!$B$617:$AH$617</definedName>
    <definedName name="FS_F_VW_01_35097_1_43249__JV_FS_COMPARISON_">[8]Import!$B$567:$S$567</definedName>
    <definedName name="FS_F_VW_01_35097_1_43249__JV_FS_REC_LIEF_">[8]Import!$B$1298:$P$1298</definedName>
    <definedName name="FS_F_VW_01_35097_1_43249__JV_FS_RV_AVG_PROTODATA_">[8]Import!$B$473:$E$473</definedName>
    <definedName name="FS_F_VW_01_35097_1_43249__JV_FS_RV_LTERM_PNACHLASS_">[8]Import!$B$592:$X$592</definedName>
    <definedName name="FS_F_VW_01_35097_1_43249_1__JV_FS_BAUSTUFE_ANGEBOTE_WAE_">[8]Import!$B$258:$E$258</definedName>
    <definedName name="FS_F_VW_01_35097_1_43249_11__JV_FS_REC_">[8]Import!$B$1059:$Q$1059</definedName>
    <definedName name="FS_F_VW_01_35097_1_43249_2__JV_FS_BAUSTUFE_ANGEBOTE_WAE_">[8]Import!$B$259:$E$259</definedName>
    <definedName name="FS_F_VW_01_35097_1_43249_28__JV_FS_REC_">[8]Import!$B$1060:$Q$1060</definedName>
    <definedName name="FS_F_VW_01_35097_1_43249_37__JV_FS_REC_">[8]Import!$B$1061:$Q$1061</definedName>
    <definedName name="FS_F_VW_01_35097_1_43249_46__JV_FS_REC_">[8]Import!$B$1062:$Q$1062</definedName>
    <definedName name="FS_F_VW_01_35097_1_43249_68__JV_FS_REC_">[8]Import!$B$1063:$Q$1063</definedName>
    <definedName name="FS_F_VW_01_35097_1_43249_EUR__JV_FS_PR_EX_RATES_DATUM_REC_">[8]Import!$B$782:$F$782</definedName>
    <definedName name="FS_F_VW_01_35097_1_43249_VW__JV_FS_BIDDERS_">[8]Import!$B$893:$L$893</definedName>
    <definedName name="FS_F_VW_01_35097_1_46__JV_FS_BEDARFE_">[8]Import!$B$123:$E$123</definedName>
    <definedName name="FS_F_VW_01_35097_1_46_13030__JV_FS_BEDARFE_PREISE_QUOTE_">[8]Import!$B$31:$L$31</definedName>
    <definedName name="FS_F_VW_01_35097_1_46_20328__JV_FS_BEDARFE_PREISE_QUOTE_">[8]Import!$B$32:$L$32</definedName>
    <definedName name="FS_F_VW_01_35097_1_46_29344__JV_FS_BEDARFE_PREISE_QUOTE_">[8]Import!$B$33:$L$33</definedName>
    <definedName name="FS_F_VW_01_35097_1_46_2979__JV_FS_BEDARFE_PREISE_QUOTE_">[8]Import!$B$30:$L$30</definedName>
    <definedName name="FS_F_VW_01_35097_1_46_43249__JV_FS_BEDARFE_PREISE_QUOTE_">[8]Import!$B$34:$L$34</definedName>
    <definedName name="FS_F_VW_01_35097_1_68__JV_FS_BEDARFE_">[8]Import!$B$124:$E$124</definedName>
    <definedName name="FS_F_VW_01_35097_1_68_13030__JV_FS_BEDARFE_PREISE_QUOTE_">[8]Import!$B$36:$L$36</definedName>
    <definedName name="FS_F_VW_01_35097_1_68_20328__JV_FS_BEDARFE_PREISE_QUOTE_">[8]Import!$B$37:$L$37</definedName>
    <definedName name="FS_F_VW_01_35097_1_68_29344__JV_FS_BEDARFE_PREISE_QUOTE_">[8]Import!$B$38:$L$38</definedName>
    <definedName name="FS_F_VW_01_35097_1_68_2979__JV_FS_BEDARFE_PREISE_QUOTE_">[8]Import!$B$35:$L$35</definedName>
    <definedName name="FS_F_VW_01_35097_1_68_43249__JV_FS_BEDARFE_PREISE_QUOTE_">[8]Import!$B$39:$L$39</definedName>
    <definedName name="FS_F_VW_01_35097_1_8319__JV_FS_RV_AVG_PROTODATA_">[8]Import!$B$454:$E$454</definedName>
    <definedName name="FS_F_VW_01_35097_1_8319_1__JV_FS_BAUSTUFE_ANGEBOTE_WAE_">[8]Import!$B$220:$E$220</definedName>
    <definedName name="FS_F_VW_01_35097_1_8319_2__JV_FS_BAUSTUFE_ANGEBOTE_WAE_">[8]Import!$B$221:$E$221</definedName>
    <definedName name="FS_F_VW_01_35097_1_8319_EUR__JV_FS_PR_EX_RATES_DATUM_REC_">[8]Import!$B$763:$F$763</definedName>
    <definedName name="FS_F_VW_01_35097_1_8319_VW__JV_FS_BIDDERS_">[8]Import!$B$890:$L$890</definedName>
    <definedName name="FS_F_VW_01_35097_1_EUR_11330__JV_FS_PR_EX_RATES_DATUM_COMP_">[8]Import!$B$638:$F$638</definedName>
    <definedName name="FS_F_VW_01_35097_1_EUR_11451__JV_FS_PR_EX_RATES_DATUM_COMP_">[8]Import!$B$639:$F$639</definedName>
    <definedName name="FS_F_VW_01_35097_1_EUR_13030__JV_FS_PR_EX_RATES_DATUM_COMP_">[8]Import!$B$661:$F$661</definedName>
    <definedName name="FS_F_VW_01_35097_1_EUR_1328__JV_FS_PR_EX_RATES_DATUM_COMP_">[8]Import!$B$641:$F$641</definedName>
    <definedName name="FS_F_VW_01_35097_1_EUR_1462__JV_FS_PR_EX_RATES_DATUM_COMP_">[8]Import!$B$642:$F$642</definedName>
    <definedName name="FS_F_VW_01_35097_1_EUR_15245__JV_FS_PR_EX_RATES_DATUM_COMP_">[8]Import!$B$650:$F$650</definedName>
    <definedName name="FS_F_VW_01_35097_1_EUR_159__JV_FS_PR_EX_RATES_DATUM_COMP_">[8]Import!$B$651:$F$651</definedName>
    <definedName name="FS_F_VW_01_35097_1_EUR_18244__JV_FS_PR_EX_RATES_DATUM_COMP_">[8]Import!$B$645:$F$645</definedName>
    <definedName name="FS_F_VW_01_35097_1_EUR_18245__JV_FS_PR_EX_RATES_DATUM_COMP_">[8]Import!$B$646:$F$646</definedName>
    <definedName name="FS_F_VW_01_35097_1_EUR_19964__JV_FS_PR_EX_RATES_DATUM_COMP_">[8]Import!$B$653:$F$653</definedName>
    <definedName name="FS_F_VW_01_35097_1_EUR_20328__JV_FS_PR_EX_RATES_DATUM_COMP_">[8]Import!$B$662:$F$662</definedName>
    <definedName name="FS_F_VW_01_35097_1_EUR_2261__JV_FS_PR_EX_RATES_DATUM_COMP_">[8]Import!$B$658:$F$658</definedName>
    <definedName name="FS_F_VW_01_35097_1_EUR_23586__JV_FS_PR_EX_RATES_DATUM_COMP_">[8]Import!$B$644:$F$644</definedName>
    <definedName name="FS_F_VW_01_35097_1_EUR_24968__JV_FS_PR_EX_RATES_DATUM_COMP_">[8]Import!$B$654:$F$654</definedName>
    <definedName name="FS_F_VW_01_35097_1_EUR_24969__JV_FS_PR_EX_RATES_DATUM_COMP_">[8]Import!$B$655:$F$655</definedName>
    <definedName name="FS_F_VW_01_35097_1_EUR_25756__JV_FS_PR_EX_RATES_DATUM_COMP_">[8]Import!$B$647:$F$647</definedName>
    <definedName name="FS_F_VW_01_35097_1_EUR_2609__JV_FS_PR_EX_RATES_DATUM_COMP_">[8]Import!$B$648:$F$648</definedName>
    <definedName name="FS_F_VW_01_35097_1_EUR_27724__JV_FS_PR_EX_RATES_DATUM_COMP_">[8]Import!$B$656:$F$656</definedName>
    <definedName name="FS_F_VW_01_35097_1_EUR_27909__JV_FS_PR_EX_RATES_DATUM_COMP_">[8]Import!$B$657:$F$657</definedName>
    <definedName name="FS_F_VW_01_35097_1_EUR_28671__JV_FS_PR_EX_RATES_DATUM_COMP_">[8]Import!$B$640:$F$640</definedName>
    <definedName name="FS_F_VW_01_35097_1_EUR_28746__JV_FS_PR_EX_RATES_DATUM_COMP_">[8]Import!$B$643:$F$643</definedName>
    <definedName name="FS_F_VW_01_35097_1_EUR_29344__JV_FS_PR_EX_RATES_DATUM_COMP_">[8]Import!$B$663:$F$663</definedName>
    <definedName name="FS_F_VW_01_35097_1_EUR_2979__JV_FS_PR_EX_RATES_DATUM_COMP_">[8]Import!$B$659:$F$659</definedName>
    <definedName name="FS_F_VW_01_35097_1_EUR_316__JV_FS_PR_EX_RATES_DATUM_COMP_">[8]Import!$B$649:$F$649</definedName>
    <definedName name="FS_F_VW_01_35097_1_EUR_3478__JV_FS_PR_EX_RATES_DATUM_COMP_">[8]Import!$B$652:$F$652</definedName>
    <definedName name="FS_F_VW_01_35097_1_EUR_38597__JV_FS_PR_EX_RATES_DATUM_COMP_">[8]Import!$B$665:$F$665</definedName>
    <definedName name="FS_F_VW_01_35097_1_EUR_43249__JV_FS_PR_EX_RATES_DATUM_COMP_">[8]Import!$B$664:$F$664</definedName>
    <definedName name="FS_F_VW_01_35097_1_EUR_8319__JV_FS_PR_EX_RATES_DATUM_COMP_">[8]Import!$B$660:$F$660</definedName>
    <definedName name="FS_F_VW_01_35097_2__FS_NEUTEILE_">[8]Import!$B$146:$D$146</definedName>
    <definedName name="FS_F_VW_01_35097_2__JV_FS_PRAESENTATIONEN_">[8]Import!$B$7:$AN$7</definedName>
    <definedName name="FS_F_VW_01_35097_2_1__V_FS_BAUSTUFE_VORGABEN_STK_">[8]Import!$B$435:$D$435</definedName>
    <definedName name="FS_F_VW_01_35097_2_11__JV_FS_BEDARFE_">[8]Import!$B$125:$E$125</definedName>
    <definedName name="FS_F_VW_01_35097_2_11_13030__JV_FS_BEDARFE_PREISE_QUOTE_">[8]Import!$B$41:$L$41</definedName>
    <definedName name="FS_F_VW_01_35097_2_11_20328__JV_FS_BEDARFE_PREISE_QUOTE_">[8]Import!$B$42:$L$42</definedName>
    <definedName name="FS_F_VW_01_35097_2_11_29344__JV_FS_BEDARFE_PREISE_QUOTE_">[8]Import!$B$43:$L$43</definedName>
    <definedName name="FS_F_VW_01_35097_2_11_2979__JV_FS_BEDARFE_PREISE_QUOTE_">[8]Import!$B$40:$L$40</definedName>
    <definedName name="FS_F_VW_01_35097_2_11_43249__JV_FS_BEDARFE_PREISE_QUOTE_">[8]Import!$B$44:$L$44</definedName>
    <definedName name="FS_F_VW_01_35097_2_11330__JV_FS_RV_AVG_PROTODATA_">[8]Import!$B$483:$E$483</definedName>
    <definedName name="FS_F_VW_01_35097_2_11330_1__JV_FS_BAUSTUFE_ANGEBOTE_WAE_">[8]Import!$B$278:$E$278</definedName>
    <definedName name="FS_F_VW_01_35097_2_11330_11__JV_FS_REC_">[8]Import!$B$1089:$Q$1089</definedName>
    <definedName name="FS_F_VW_01_35097_2_11330_2__JV_FS_BAUSTUFE_ANGEBOTE_WAE_">[8]Import!$B$279:$E$279</definedName>
    <definedName name="FS_F_VW_01_35097_2_11330_28__JV_FS_REC_">[8]Import!$B$1090:$Q$1090</definedName>
    <definedName name="FS_F_VW_01_35097_2_11330_37__JV_FS_REC_">[8]Import!$B$1091:$Q$1091</definedName>
    <definedName name="FS_F_VW_01_35097_2_11330_46__JV_FS_REC_">[8]Import!$B$1092:$Q$1092</definedName>
    <definedName name="FS_F_VW_01_35097_2_11330_68__JV_FS_REC_">[8]Import!$B$1093:$Q$1093</definedName>
    <definedName name="FS_F_VW_01_35097_2_11330_BR__JV_FS_BIDDERS_">[8]Import!$B$903:$L$903</definedName>
    <definedName name="FS_F_VW_01_35097_2_11330_EUR__JV_FS_PR_EX_RATES_DATUM_REC_">[8]Import!$B$792:$F$792</definedName>
    <definedName name="FS_F_VW_01_35097_2_11451__JV_FS_RV_AVG_PROTODATA_">[8]Import!$B$484:$E$484</definedName>
    <definedName name="FS_F_VW_01_35097_2_11451_1__JV_FS_BAUSTUFE_ANGEBOTE_WAE_">[8]Import!$B$280:$E$280</definedName>
    <definedName name="FS_F_VW_01_35097_2_11451_2__JV_FS_BAUSTUFE_ANGEBOTE_WAE_">[8]Import!$B$281:$E$281</definedName>
    <definedName name="FS_F_VW_01_35097_2_11451_BR__JV_FS_BIDDERS_">[8]Import!$B$910:$L$910</definedName>
    <definedName name="FS_F_VW_01_35097_2_11451_EUR__JV_FS_PR_EX_RATES_DATUM_REC_">[8]Import!$B$793:$F$793</definedName>
    <definedName name="FS_F_VW_01_35097_2_13030__JV_FS_ANGEBOTSUEBERSICHT_">[8]Import!$B$159:$D$159</definedName>
    <definedName name="FS_F_VW_01_35097_2_13030__JV_FS_AVG_PRICE_">[8]Import!$B$185:$F$185</definedName>
    <definedName name="FS_F_VW_01_35097_2_13030__JV_FS_BWERTSHEET_">[8]Import!$B$619:$AH$619</definedName>
    <definedName name="FS_F_VW_01_35097_2_13030__JV_FS_COMPARISON_">[8]Import!$B$569:$S$569</definedName>
    <definedName name="FS_F_VW_01_35097_2_13030__JV_FS_REC_LIEF_">[8]Import!$B$1300:$P$1300</definedName>
    <definedName name="FS_F_VW_01_35097_2_13030__JV_FS_RV_AVG_PROTODATA_">[8]Import!$B$485:$E$485</definedName>
    <definedName name="FS_F_VW_01_35097_2_13030__JV_FS_RV_LTERM_PNACHLASS_">[8]Import!$B$594:$X$594</definedName>
    <definedName name="FS_F_VW_01_35097_2_13030_1__JV_FS_BAUSTUFE_ANGEBOTE_WAE_">[8]Import!$B$282:$E$282</definedName>
    <definedName name="FS_F_VW_01_35097_2_13030_11__JV_FS_REC_">[8]Import!$B$1094:$Q$1094</definedName>
    <definedName name="FS_F_VW_01_35097_2_13030_2__JV_FS_BAUSTUFE_ANGEBOTE_WAE_">[8]Import!$B$283:$E$283</definedName>
    <definedName name="FS_F_VW_01_35097_2_13030_28__JV_FS_REC_">[8]Import!$B$1095:$Q$1095</definedName>
    <definedName name="FS_F_VW_01_35097_2_13030_37__JV_FS_REC_">[8]Import!$B$1096:$Q$1096</definedName>
    <definedName name="FS_F_VW_01_35097_2_13030_46__JV_FS_REC_">[8]Import!$B$1097:$Q$1097</definedName>
    <definedName name="FS_F_VW_01_35097_2_13030_68__JV_FS_REC_">[8]Import!$B$1098:$Q$1098</definedName>
    <definedName name="FS_F_VW_01_35097_2_13030_EUR__JV_FS_PR_EX_RATES_DATUM_REC_">[8]Import!$B$794:$F$794</definedName>
    <definedName name="FS_F_VW_01_35097_2_13030_VW__JV_FS_BIDDERS_">[8]Import!$B$901:$L$901</definedName>
    <definedName name="FS_F_VW_01_35097_2_1328__JV_FS_RV_AVG_PROTODATA_">[8]Import!$B$476:$E$476</definedName>
    <definedName name="FS_F_VW_01_35097_2_1328_1__JV_FS_BAUSTUFE_ANGEBOTE_WAE_">[8]Import!$B$264:$E$264</definedName>
    <definedName name="FS_F_VW_01_35097_2_1328_2__JV_FS_BAUSTUFE_ANGEBOTE_WAE_">[8]Import!$B$265:$E$265</definedName>
    <definedName name="FS_F_VW_01_35097_2_1328_BX__JV_FS_BIDDERS_">[8]Import!$B$913:$L$913</definedName>
    <definedName name="FS_F_VW_01_35097_2_1328_EUR__JV_FS_PR_EX_RATES_DATUM_REC_">[8]Import!$B$785:$F$785</definedName>
    <definedName name="FS_F_VW_01_35097_2_1462__JV_FS_RV_AVG_PROTODATA_">[8]Import!$B$477:$E$477</definedName>
    <definedName name="FS_F_VW_01_35097_2_1462_1__JV_FS_BAUSTUFE_ANGEBOTE_WAE_">[8]Import!$B$266:$E$266</definedName>
    <definedName name="FS_F_VW_01_35097_2_1462_11__JV_FS_REC_">[8]Import!$B$1069:$Q$1069</definedName>
    <definedName name="FS_F_VW_01_35097_2_1462_2__JV_FS_BAUSTUFE_ANGEBOTE_WAE_">[8]Import!$B$267:$E$267</definedName>
    <definedName name="FS_F_VW_01_35097_2_1462_28__JV_FS_REC_">[8]Import!$B$1070:$Q$1070</definedName>
    <definedName name="FS_F_VW_01_35097_2_1462_37__JV_FS_REC_">[8]Import!$B$1071:$Q$1071</definedName>
    <definedName name="FS_F_VW_01_35097_2_1462_46__JV_FS_REC_">[8]Import!$B$1072:$Q$1072</definedName>
    <definedName name="FS_F_VW_01_35097_2_1462_68__JV_FS_REC_">[8]Import!$B$1073:$Q$1073</definedName>
    <definedName name="FS_F_VW_01_35097_2_1462_BX__JV_FS_BIDDERS_">[8]Import!$B$909:$L$909</definedName>
    <definedName name="FS_F_VW_01_35097_2_1462_EUR__JV_FS_PR_EX_RATES_DATUM_REC_">[8]Import!$B$786:$F$786</definedName>
    <definedName name="FS_F_VW_01_35097_2_15245__JV_FS_RV_AVG_PROTODATA_">[8]Import!$B$486:$E$486</definedName>
    <definedName name="FS_F_VW_01_35097_2_15245_1__JV_FS_BAUSTUFE_ANGEBOTE_WAE_">[8]Import!$B$284:$E$284</definedName>
    <definedName name="FS_F_VW_01_35097_2_15245_2__JV_FS_BAUSTUFE_ANGEBOTE_WAE_">[8]Import!$B$285:$E$285</definedName>
    <definedName name="FS_F_VW_01_35097_2_15245_EUR__JV_FS_PR_EX_RATES_DATUM_REC_">[8]Import!$B$795:$F$795</definedName>
    <definedName name="FS_F_VW_01_35097_2_15245_SK__JV_FS_BIDDERS_">[8]Import!$B$905:$L$905</definedName>
    <definedName name="FS_F_VW_01_35097_2_159__JV_FS_RV_AVG_PROTODATA_">[8]Import!$B$474:$E$474</definedName>
    <definedName name="FS_F_VW_01_35097_2_159_1__JV_FS_BAUSTUFE_ANGEBOTE_WAE_">[8]Import!$B$260:$E$260</definedName>
    <definedName name="FS_F_VW_01_35097_2_159_11__JV_FS_REC_">[8]Import!$B$1064:$Q$1064</definedName>
    <definedName name="FS_F_VW_01_35097_2_159_2__JV_FS_BAUSTUFE_ANGEBOTE_WAE_">[8]Import!$B$261:$E$261</definedName>
    <definedName name="FS_F_VW_01_35097_2_159_28__JV_FS_REC_">[8]Import!$B$1065:$Q$1065</definedName>
    <definedName name="FS_F_VW_01_35097_2_159_37__JV_FS_REC_">[8]Import!$B$1066:$Q$1066</definedName>
    <definedName name="FS_F_VW_01_35097_2_159_46__JV_FS_REC_">[8]Import!$B$1067:$Q$1067</definedName>
    <definedName name="FS_F_VW_01_35097_2_159_68__JV_FS_REC_">[8]Import!$B$1068:$Q$1068</definedName>
    <definedName name="FS_F_VW_01_35097_2_159_EUR__JV_FS_PR_EX_RATES_DATUM_REC_">[8]Import!$B$783:$F$783</definedName>
    <definedName name="FS_F_VW_01_35097_2_159_ST__JV_FS_BIDDERS_">[8]Import!$B$919:$L$919</definedName>
    <definedName name="FS_F_VW_01_35097_2_18244__JV_FS_RV_AVG_PROTODATA_">[8]Import!$B$487:$E$487</definedName>
    <definedName name="FS_F_VW_01_35097_2_18244_1__JV_FS_BAUSTUFE_ANGEBOTE_WAE_">[8]Import!$B$286:$E$286</definedName>
    <definedName name="FS_F_VW_01_35097_2_18244_2__JV_FS_BAUSTUFE_ANGEBOTE_WAE_">[8]Import!$B$287:$E$287</definedName>
    <definedName name="FS_F_VW_01_35097_2_18244_EUR__JV_FS_PR_EX_RATES_DATUM_REC_">[8]Import!$B$796:$F$796</definedName>
    <definedName name="FS_F_VW_01_35097_2_18244_MX__JV_FS_BIDDERS_">[8]Import!$B$912:$L$912</definedName>
    <definedName name="FS_F_VW_01_35097_2_18245__JV_FS_RV_AVG_PROTODATA_">[8]Import!$B$488:$E$488</definedName>
    <definedName name="FS_F_VW_01_35097_2_18245_1__JV_FS_BAUSTUFE_ANGEBOTE_WAE_">[8]Import!$B$288:$E$288</definedName>
    <definedName name="FS_F_VW_01_35097_2_18245_2__JV_FS_BAUSTUFE_ANGEBOTE_WAE_">[8]Import!$B$289:$E$289</definedName>
    <definedName name="FS_F_VW_01_35097_2_18245_EUR__JV_FS_PR_EX_RATES_DATUM_REC_">[8]Import!$B$797:$F$797</definedName>
    <definedName name="FS_F_VW_01_35097_2_18245_MX__JV_FS_BIDDERS_">[8]Import!$B$915:$L$915</definedName>
    <definedName name="FS_F_VW_01_35097_2_19964__JV_FS_RV_AVG_PROTODATA_">[8]Import!$B$489:$E$489</definedName>
    <definedName name="FS_F_VW_01_35097_2_19964_1__JV_FS_BAUSTUFE_ANGEBOTE_WAE_">[8]Import!$B$290:$E$290</definedName>
    <definedName name="FS_F_VW_01_35097_2_19964_11__JV_FS_REC_">[8]Import!$B$1099:$Q$1099</definedName>
    <definedName name="FS_F_VW_01_35097_2_19964_2__JV_FS_BAUSTUFE_ANGEBOTE_WAE_">[8]Import!$B$291:$E$291</definedName>
    <definedName name="FS_F_VW_01_35097_2_19964_28__JV_FS_REC_">[8]Import!$B$1100:$Q$1100</definedName>
    <definedName name="FS_F_VW_01_35097_2_19964_37__JV_FS_REC_">[8]Import!$B$1101:$Q$1101</definedName>
    <definedName name="FS_F_VW_01_35097_2_19964_46__JV_FS_REC_">[8]Import!$B$1102:$Q$1102</definedName>
    <definedName name="FS_F_VW_01_35097_2_19964_68__JV_FS_REC_">[8]Import!$B$1103:$Q$1103</definedName>
    <definedName name="FS_F_VW_01_35097_2_19964_EUR__JV_FS_PR_EX_RATES_DATUM_REC_">[8]Import!$B$798:$F$798</definedName>
    <definedName name="FS_F_VW_01_35097_2_19964_TR__JV_FS_BIDDERS_">[8]Import!$B$922:$L$922</definedName>
    <definedName name="FS_F_VW_01_35097_2_2__V_FS_BAUSTUFE_VORGABEN_STK_">[8]Import!$B$436:$D$436</definedName>
    <definedName name="FS_F_VW_01_35097_2_20328__JV_FS_ANGEBOTSUEBERSICHT_">[8]Import!$B$160:$D$160</definedName>
    <definedName name="FS_F_VW_01_35097_2_20328__JV_FS_AVG_PRICE_">[8]Import!$B$186:$F$186</definedName>
    <definedName name="FS_F_VW_01_35097_2_20328__JV_FS_BWERTSHEET_">[8]Import!$B$620:$AH$620</definedName>
    <definedName name="FS_F_VW_01_35097_2_20328__JV_FS_COMPARISON_">[8]Import!$B$570:$S$570</definedName>
    <definedName name="FS_F_VW_01_35097_2_20328__JV_FS_REC_LIEF_">[8]Import!$B$1301:$P$1301</definedName>
    <definedName name="FS_F_VW_01_35097_2_20328__JV_FS_RV_AVG_PROTODATA_">[8]Import!$B$490:$E$490</definedName>
    <definedName name="FS_F_VW_01_35097_2_20328__JV_FS_RV_LTERM_PNACHLASS_">[8]Import!$B$595:$X$595</definedName>
    <definedName name="FS_F_VW_01_35097_2_20328_1__JV_FS_BAUSTUFE_ANGEBOTE_WAE_">[8]Import!$B$292:$E$292</definedName>
    <definedName name="FS_F_VW_01_35097_2_20328_11__JV_FS_REC_">[8]Import!$B$1104:$Q$1104</definedName>
    <definedName name="FS_F_VW_01_35097_2_20328_2__JV_FS_BAUSTUFE_ANGEBOTE_WAE_">[8]Import!$B$293:$E$293</definedName>
    <definedName name="FS_F_VW_01_35097_2_20328_28__JV_FS_REC_">[8]Import!$B$1105:$Q$1105</definedName>
    <definedName name="FS_F_VW_01_35097_2_20328_37__JV_FS_REC_">[8]Import!$B$1106:$Q$1106</definedName>
    <definedName name="FS_F_VW_01_35097_2_20328_46__JV_FS_REC_">[8]Import!$B$1107:$Q$1107</definedName>
    <definedName name="FS_F_VW_01_35097_2_20328_68__JV_FS_REC_">[8]Import!$B$1108:$Q$1108</definedName>
    <definedName name="FS_F_VW_01_35097_2_20328_EUR__JV_FS_PR_EX_RATES_DATUM_REC_">[8]Import!$B$799:$F$799</definedName>
    <definedName name="FS_F_VW_01_35097_2_20328_VW__JV_FS_BIDDERS_">[8]Import!$B$906:$L$906</definedName>
    <definedName name="FS_F_VW_01_35097_2_2261__JV_FS_RV_AVG_PROTODATA_">[8]Import!$B$478:$E$478</definedName>
    <definedName name="FS_F_VW_01_35097_2_2261_1__JV_FS_BAUSTUFE_ANGEBOTE_WAE_">[8]Import!$B$268:$E$268</definedName>
    <definedName name="FS_F_VW_01_35097_2_2261_11__JV_FS_REC_">[8]Import!$B$1074:$Q$1074</definedName>
    <definedName name="FS_F_VW_01_35097_2_2261_2__JV_FS_BAUSTUFE_ANGEBOTE_WAE_">[8]Import!$B$269:$E$269</definedName>
    <definedName name="FS_F_VW_01_35097_2_2261_28__JV_FS_REC_">[8]Import!$B$1075:$Q$1075</definedName>
    <definedName name="FS_F_VW_01_35097_2_2261_37__JV_FS_REC_">[8]Import!$B$1076:$Q$1076</definedName>
    <definedName name="FS_F_VW_01_35097_2_2261_46__JV_FS_REC_">[8]Import!$B$1077:$Q$1077</definedName>
    <definedName name="FS_F_VW_01_35097_2_2261_68__JV_FS_REC_">[8]Import!$B$1078:$Q$1078</definedName>
    <definedName name="FS_F_VW_01_35097_2_2261_EUR__JV_FS_PR_EX_RATES_DATUM_REC_">[8]Import!$B$787:$F$787</definedName>
    <definedName name="FS_F_VW_01_35097_2_2261_VW__JV_FS_BIDDERS_">[8]Import!$B$911:$L$911</definedName>
    <definedName name="FS_F_VW_01_35097_2_23586__JV_FS_RV_AVG_PROTODATA_">[8]Import!$B$491:$E$491</definedName>
    <definedName name="FS_F_VW_01_35097_2_23586_1__JV_FS_BAUSTUFE_ANGEBOTE_WAE_">[8]Import!$B$294:$E$294</definedName>
    <definedName name="FS_F_VW_01_35097_2_23586_11__JV_FS_REC_">[8]Import!$B$1109:$Q$1109</definedName>
    <definedName name="FS_F_VW_01_35097_2_23586_2__JV_FS_BAUSTUFE_ANGEBOTE_WAE_">[8]Import!$B$295:$E$295</definedName>
    <definedName name="FS_F_VW_01_35097_2_23586_28__JV_FS_REC_">[8]Import!$B$1110:$Q$1110</definedName>
    <definedName name="FS_F_VW_01_35097_2_23586_37__JV_FS_REC_">[8]Import!$B$1111:$Q$1111</definedName>
    <definedName name="FS_F_VW_01_35097_2_23586_46__JV_FS_REC_">[8]Import!$B$1112:$Q$1112</definedName>
    <definedName name="FS_F_VW_01_35097_2_23586_68__JV_FS_REC_">[8]Import!$B$1113:$Q$1113</definedName>
    <definedName name="FS_F_VW_01_35097_2_23586_EUR__JV_FS_PR_EX_RATES_DATUM_REC_">[8]Import!$B$800:$F$800</definedName>
    <definedName name="FS_F_VW_01_35097_2_23586_HA__JV_FS_BIDDERS_">[8]Import!$B$927:$L$927</definedName>
    <definedName name="FS_F_VW_01_35097_2_24968__JV_FS_RV_AVG_PROTODATA_">[8]Import!$B$492:$E$492</definedName>
    <definedName name="FS_F_VW_01_35097_2_24968_1__JV_FS_BAUSTUFE_ANGEBOTE_WAE_">[8]Import!$B$296:$E$296</definedName>
    <definedName name="FS_F_VW_01_35097_2_24968_2__JV_FS_BAUSTUFE_ANGEBOTE_WAE_">[8]Import!$B$297:$E$297</definedName>
    <definedName name="FS_F_VW_01_35097_2_24968_EUR__JV_FS_PR_EX_RATES_DATUM_REC_">[8]Import!$B$801:$F$801</definedName>
    <definedName name="FS_F_VW_01_35097_2_24968_US__JV_FS_BIDDERS_">[8]Import!$B$902:$L$902</definedName>
    <definedName name="FS_F_VW_01_35097_2_24969__JV_FS_RV_AVG_PROTODATA_">[8]Import!$B$493:$E$493</definedName>
    <definedName name="FS_F_VW_01_35097_2_24969_1__JV_FS_BAUSTUFE_ANGEBOTE_WAE_">[8]Import!$B$298:$E$298</definedName>
    <definedName name="FS_F_VW_01_35097_2_24969_11__JV_FS_REC_">[8]Import!$B$1114:$Q$1114</definedName>
    <definedName name="FS_F_VW_01_35097_2_24969_2__JV_FS_BAUSTUFE_ANGEBOTE_WAE_">[8]Import!$B$299:$E$299</definedName>
    <definedName name="FS_F_VW_01_35097_2_24969_28__JV_FS_REC_">[8]Import!$B$1115:$Q$1115</definedName>
    <definedName name="FS_F_VW_01_35097_2_24969_37__JV_FS_REC_">[8]Import!$B$1116:$Q$1116</definedName>
    <definedName name="FS_F_VW_01_35097_2_24969_46__JV_FS_REC_">[8]Import!$B$1117:$Q$1117</definedName>
    <definedName name="FS_F_VW_01_35097_2_24969_68__JV_FS_REC_">[8]Import!$B$1118:$Q$1118</definedName>
    <definedName name="FS_F_VW_01_35097_2_24969_EUR__JV_FS_PR_EX_RATES_DATUM_REC_">[8]Import!$B$802:$F$802</definedName>
    <definedName name="FS_F_VW_01_35097_2_24969_US__JV_FS_BIDDERS_">[8]Import!$B$923:$L$923</definedName>
    <definedName name="FS_F_VW_01_35097_2_25756__JV_FS_RV_AVG_PROTODATA_">[8]Import!$B$494:$E$494</definedName>
    <definedName name="FS_F_VW_01_35097_2_25756_1__JV_FS_BAUSTUFE_ANGEBOTE_WAE_">[8]Import!$B$300:$E$300</definedName>
    <definedName name="FS_F_VW_01_35097_2_25756_2__JV_FS_BAUSTUFE_ANGEBOTE_WAE_">[8]Import!$B$301:$E$301</definedName>
    <definedName name="FS_F_VW_01_35097_2_25756_EUR__JV_FS_PR_EX_RATES_DATUM_REC_">[8]Import!$B$803:$F$803</definedName>
    <definedName name="FS_F_VW_01_35097_2_25756_MX__JV_FS_BIDDERS_">[8]Import!$B$908:$L$908</definedName>
    <definedName name="FS_F_VW_01_35097_2_2609__JV_FS_RV_AVG_PROTODATA_">[8]Import!$B$479:$E$479</definedName>
    <definedName name="FS_F_VW_01_35097_2_2609_1__JV_FS_BAUSTUFE_ANGEBOTE_WAE_">[8]Import!$B$270:$E$270</definedName>
    <definedName name="FS_F_VW_01_35097_2_2609_11__JV_FS_REC_">[8]Import!$B$1079:$Q$1079</definedName>
    <definedName name="FS_F_VW_01_35097_2_2609_2__JV_FS_BAUSTUFE_ANGEBOTE_WAE_">[8]Import!$B$271:$E$271</definedName>
    <definedName name="FS_F_VW_01_35097_2_2609_28__JV_FS_REC_">[8]Import!$B$1080:$Q$1080</definedName>
    <definedName name="FS_F_VW_01_35097_2_2609_37__JV_FS_REC_">[8]Import!$B$1081:$Q$1081</definedName>
    <definedName name="FS_F_VW_01_35097_2_2609_46__JV_FS_REC_">[8]Import!$B$1082:$Q$1082</definedName>
    <definedName name="FS_F_VW_01_35097_2_2609_68__JV_FS_REC_">[8]Import!$B$1083:$Q$1083</definedName>
    <definedName name="FS_F_VW_01_35097_2_2609_EUR__JV_FS_PR_EX_RATES_DATUM_REC_">[8]Import!$B$788:$F$788</definedName>
    <definedName name="FS_F_VW_01_35097_2_2609_RR__JV_FS_BIDDERS_">[8]Import!$B$916:$L$916</definedName>
    <definedName name="FS_F_VW_01_35097_2_27724__JV_FS_RV_AVG_PROTODATA_">[8]Import!$B$495:$E$495</definedName>
    <definedName name="FS_F_VW_01_35097_2_27724_1__JV_FS_BAUSTUFE_ANGEBOTE_WAE_">[8]Import!$B$302:$E$302</definedName>
    <definedName name="FS_F_VW_01_35097_2_27724_2__JV_FS_BAUSTUFE_ANGEBOTE_WAE_">[8]Import!$B$303:$E$303</definedName>
    <definedName name="FS_F_VW_01_35097_2_27724_EUR__JV_FS_PR_EX_RATES_DATUM_REC_">[8]Import!$B$804:$F$804</definedName>
    <definedName name="FS_F_VW_01_35097_2_27724_US__JV_FS_BIDDERS_">[8]Import!$B$920:$L$920</definedName>
    <definedName name="FS_F_VW_01_35097_2_27909__JV_FS_RV_AVG_PROTODATA_">[8]Import!$B$496:$E$496</definedName>
    <definedName name="FS_F_VW_01_35097_2_27909_1__JV_FS_BAUSTUFE_ANGEBOTE_WAE_">[8]Import!$B$304:$E$304</definedName>
    <definedName name="FS_F_VW_01_35097_2_27909_11__JV_FS_REC_">[8]Import!$B$1119:$Q$1119</definedName>
    <definedName name="FS_F_VW_01_35097_2_27909_2__JV_FS_BAUSTUFE_ANGEBOTE_WAE_">[8]Import!$B$305:$E$305</definedName>
    <definedName name="FS_F_VW_01_35097_2_27909_28__JV_FS_REC_">[8]Import!$B$1120:$Q$1120</definedName>
    <definedName name="FS_F_VW_01_35097_2_27909_37__JV_FS_REC_">[8]Import!$B$1121:$Q$1121</definedName>
    <definedName name="FS_F_VW_01_35097_2_27909_46__JV_FS_REC_">[8]Import!$B$1122:$Q$1122</definedName>
    <definedName name="FS_F_VW_01_35097_2_27909_68__JV_FS_REC_">[8]Import!$B$1123:$Q$1123</definedName>
    <definedName name="FS_F_VW_01_35097_2_27909_EUR__JV_FS_PR_EX_RATES_DATUM_REC_">[8]Import!$B$805:$F$805</definedName>
    <definedName name="FS_F_VW_01_35097_2_27909_US__JV_FS_BIDDERS_">[8]Import!$B$925:$L$925</definedName>
    <definedName name="FS_F_VW_01_35097_2_28__JV_FS_BEDARFE_">[8]Import!$B$126:$E$126</definedName>
    <definedName name="FS_F_VW_01_35097_2_28_13030__JV_FS_BEDARFE_PREISE_QUOTE_">[8]Import!$B$46:$L$46</definedName>
    <definedName name="FS_F_VW_01_35097_2_28_20328__JV_FS_BEDARFE_PREISE_QUOTE_">[8]Import!$B$47:$L$47</definedName>
    <definedName name="FS_F_VW_01_35097_2_28_29344__JV_FS_BEDARFE_PREISE_QUOTE_">[8]Import!$B$48:$L$48</definedName>
    <definedName name="FS_F_VW_01_35097_2_28_2979__JV_FS_BEDARFE_PREISE_QUOTE_">[8]Import!$B$45:$L$45</definedName>
    <definedName name="FS_F_VW_01_35097_2_28_43249__JV_FS_BEDARFE_PREISE_QUOTE_">[8]Import!$B$49:$L$49</definedName>
    <definedName name="FS_F_VW_01_35097_2_28671__JV_FS_RV_AVG_PROTODATA_">[8]Import!$B$497:$E$497</definedName>
    <definedName name="FS_F_VW_01_35097_2_28671_1__JV_FS_BAUSTUFE_ANGEBOTE_WAE_">[8]Import!$B$306:$E$306</definedName>
    <definedName name="FS_F_VW_01_35097_2_28671_11__JV_FS_REC_">[8]Import!$B$1124:$Q$1124</definedName>
    <definedName name="FS_F_VW_01_35097_2_28671_2__JV_FS_BAUSTUFE_ANGEBOTE_WAE_">[8]Import!$B$307:$E$307</definedName>
    <definedName name="FS_F_VW_01_35097_2_28671_28__JV_FS_REC_">[8]Import!$B$1125:$Q$1125</definedName>
    <definedName name="FS_F_VW_01_35097_2_28671_37__JV_FS_REC_">[8]Import!$B$1126:$Q$1126</definedName>
    <definedName name="FS_F_VW_01_35097_2_28671_46__JV_FS_REC_">[8]Import!$B$1127:$Q$1127</definedName>
    <definedName name="FS_F_VW_01_35097_2_28671_68__JV_FS_REC_">[8]Import!$B$1128:$Q$1128</definedName>
    <definedName name="FS_F_VW_01_35097_2_28671_BR__JV_FS_BIDDERS_">[8]Import!$B$924:$L$924</definedName>
    <definedName name="FS_F_VW_01_35097_2_28671_EUR__JV_FS_PR_EX_RATES_DATUM_REC_">[8]Import!$B$806:$F$806</definedName>
    <definedName name="FS_F_VW_01_35097_2_28746__JV_FS_RV_AVG_PROTODATA_">[8]Import!$B$498:$E$498</definedName>
    <definedName name="FS_F_VW_01_35097_2_28746_1__JV_FS_BAUSTUFE_ANGEBOTE_WAE_">[8]Import!$B$308:$E$308</definedName>
    <definedName name="FS_F_VW_01_35097_2_28746_2__JV_FS_BAUSTUFE_ANGEBOTE_WAE_">[8]Import!$B$309:$E$309</definedName>
    <definedName name="FS_F_VW_01_35097_2_28746_BX__JV_FS_BIDDERS_">[8]Import!$B$926:$L$926</definedName>
    <definedName name="FS_F_VW_01_35097_2_28746_EUR__JV_FS_PR_EX_RATES_DATUM_REC_">[8]Import!$B$807:$F$807</definedName>
    <definedName name="FS_F_VW_01_35097_2_29344__JV_FS_ANGEBOTSUEBERSICHT_">[8]Import!$B$161:$D$161</definedName>
    <definedName name="FS_F_VW_01_35097_2_29344__JV_FS_AVG_PRICE_">[8]Import!$B$187:$F$187</definedName>
    <definedName name="FS_F_VW_01_35097_2_29344__JV_FS_BWERTSHEET_">[8]Import!$B$621:$AH$621</definedName>
    <definedName name="FS_F_VW_01_35097_2_29344__JV_FS_COMPARISON_">[8]Import!$B$571:$S$571</definedName>
    <definedName name="FS_F_VW_01_35097_2_29344__JV_FS_REC_LIEF_">[8]Import!$B$1302:$P$1302</definedName>
    <definedName name="FS_F_VW_01_35097_2_29344__JV_FS_RV_AVG_PROTODATA_">[8]Import!$B$499:$E$499</definedName>
    <definedName name="FS_F_VW_01_35097_2_29344__JV_FS_RV_LTERM_PNACHLASS_">[8]Import!$B$596:$X$596</definedName>
    <definedName name="FS_F_VW_01_35097_2_29344_1__JV_FS_BAUSTUFE_ANGEBOTE_WAE_">[8]Import!$B$310:$E$310</definedName>
    <definedName name="FS_F_VW_01_35097_2_29344_11__JV_FS_REC_">[8]Import!$B$1129:$Q$1129</definedName>
    <definedName name="FS_F_VW_01_35097_2_29344_2__JV_FS_BAUSTUFE_ANGEBOTE_WAE_">[8]Import!$B$311:$E$311</definedName>
    <definedName name="FS_F_VW_01_35097_2_29344_28__JV_FS_REC_">[8]Import!$B$1130:$Q$1130</definedName>
    <definedName name="FS_F_VW_01_35097_2_29344_37__JV_FS_REC_">[8]Import!$B$1131:$Q$1131</definedName>
    <definedName name="FS_F_VW_01_35097_2_29344_46__JV_FS_REC_">[8]Import!$B$1132:$Q$1132</definedName>
    <definedName name="FS_F_VW_01_35097_2_29344_68__JV_FS_REC_">[8]Import!$B$1133:$Q$1133</definedName>
    <definedName name="FS_F_VW_01_35097_2_29344_EUR__JV_FS_PR_EX_RATES_DATUM_REC_">[8]Import!$B$808:$F$808</definedName>
    <definedName name="FS_F_VW_01_35097_2_29344_VW__JV_FS_BIDDERS_">[8]Import!$B$914:$L$914</definedName>
    <definedName name="FS_F_VW_01_35097_2_2979__JV_FS_ANGEBOTSUEBERSICHT_">[8]Import!$B$162:$D$162</definedName>
    <definedName name="FS_F_VW_01_35097_2_2979__JV_FS_AVG_PRICE_">[8]Import!$B$184:$F$184</definedName>
    <definedName name="FS_F_VW_01_35097_2_2979__JV_FS_BWERTSHEET_">[8]Import!$B$618:$AH$618</definedName>
    <definedName name="FS_F_VW_01_35097_2_2979__JV_FS_COMPARISON_">[8]Import!$B$568:$S$568</definedName>
    <definedName name="FS_F_VW_01_35097_2_2979__JV_FS_REC_LIEF_">[8]Import!$B$1299:$P$1299</definedName>
    <definedName name="FS_F_VW_01_35097_2_2979__JV_FS_RV_AVG_PROTODATA_">[8]Import!$B$480:$E$480</definedName>
    <definedName name="FS_F_VW_01_35097_2_2979__JV_FS_RV_LTERM_PNACHLASS_">[8]Import!$B$593:$X$593</definedName>
    <definedName name="FS_F_VW_01_35097_2_2979_1__JV_FS_BAUSTUFE_ANGEBOTE_WAE_">[8]Import!$B$272:$E$272</definedName>
    <definedName name="FS_F_VW_01_35097_2_2979_11__JV_FS_REC_">[8]Import!$B$1084:$Q$1084</definedName>
    <definedName name="FS_F_VW_01_35097_2_2979_2__JV_FS_BAUSTUFE_ANGEBOTE_WAE_">[8]Import!$B$273:$E$273</definedName>
    <definedName name="FS_F_VW_01_35097_2_2979_28__JV_FS_REC_">[8]Import!$B$1085:$Q$1085</definedName>
    <definedName name="FS_F_VW_01_35097_2_2979_37__JV_FS_REC_">[8]Import!$B$1086:$Q$1086</definedName>
    <definedName name="FS_F_VW_01_35097_2_2979_46__JV_FS_REC_">[8]Import!$B$1087:$Q$1087</definedName>
    <definedName name="FS_F_VW_01_35097_2_2979_68__JV_FS_REC_">[8]Import!$B$1088:$Q$1088</definedName>
    <definedName name="FS_F_VW_01_35097_2_2979_EUR__JV_FS_PR_EX_RATES_DATUM_REC_">[8]Import!$B$789:$F$789</definedName>
    <definedName name="FS_F_VW_01_35097_2_2979_VW__JV_FS_BIDDERS_">[8]Import!$B$917:$L$917</definedName>
    <definedName name="FS_F_VW_01_35097_2_316__JV_FS_RV_AVG_PROTODATA_">[8]Import!$B$475:$E$475</definedName>
    <definedName name="FS_F_VW_01_35097_2_316_1__JV_FS_BAUSTUFE_ANGEBOTE_WAE_">[8]Import!$B$262:$E$262</definedName>
    <definedName name="FS_F_VW_01_35097_2_316_2__JV_FS_BAUSTUFE_ANGEBOTE_WAE_">[8]Import!$B$263:$E$263</definedName>
    <definedName name="FS_F_VW_01_35097_2_316_EUR__JV_FS_PR_EX_RATES_DATUM_REC_">[8]Import!$B$784:$F$784</definedName>
    <definedName name="FS_F_VW_01_35097_2_316_SK__JV_FS_BIDDERS_">[8]Import!$B$900:$L$900</definedName>
    <definedName name="FS_F_VW_01_35097_2_3478__JV_FS_RV_AVG_PROTODATA_">[8]Import!$B$481:$E$481</definedName>
    <definedName name="FS_F_VW_01_35097_2_3478_1__JV_FS_BAUSTUFE_ANGEBOTE_WAE_">[8]Import!$B$274:$E$274</definedName>
    <definedName name="FS_F_VW_01_35097_2_3478_2__JV_FS_BAUSTUFE_ANGEBOTE_WAE_">[8]Import!$B$275:$E$275</definedName>
    <definedName name="FS_F_VW_01_35097_2_3478_EUR__JV_FS_PR_EX_RATES_DATUM_REC_">[8]Import!$B$790:$F$790</definedName>
    <definedName name="FS_F_VW_01_35097_2_3478_ST__JV_FS_BIDDERS_">[8]Import!$B$907:$L$907</definedName>
    <definedName name="FS_F_VW_01_35097_2_37__JV_FS_BEDARFE_">[8]Import!$B$127:$E$127</definedName>
    <definedName name="FS_F_VW_01_35097_2_37_13030__JV_FS_BEDARFE_PREISE_QUOTE_">[8]Import!$B$51:$L$51</definedName>
    <definedName name="FS_F_VW_01_35097_2_37_20328__JV_FS_BEDARFE_PREISE_QUOTE_">[8]Import!$B$52:$L$52</definedName>
    <definedName name="FS_F_VW_01_35097_2_37_29344__JV_FS_BEDARFE_PREISE_QUOTE_">[8]Import!$B$53:$L$53</definedName>
    <definedName name="FS_F_VW_01_35097_2_37_2979__JV_FS_BEDARFE_PREISE_QUOTE_">[8]Import!$B$50:$L$50</definedName>
    <definedName name="FS_F_VW_01_35097_2_37_43249__JV_FS_BEDARFE_PREISE_QUOTE_">[8]Import!$B$54:$L$54</definedName>
    <definedName name="FS_F_VW_01_35097_2_38597__JV_FS_RV_AVG_PROTODATA_">[8]Import!$B$500:$E$500</definedName>
    <definedName name="FS_F_VW_01_35097_2_38597_1__JV_FS_BAUSTUFE_ANGEBOTE_WAE_">[8]Import!$B$312:$E$312</definedName>
    <definedName name="FS_F_VW_01_35097_2_38597_2__JV_FS_BAUSTUFE_ANGEBOTE_WAE_">[8]Import!$B$313:$E$313</definedName>
    <definedName name="FS_F_VW_01_35097_2_38597_EUR__JV_FS_PR_EX_RATES_DATUM_REC_">[8]Import!$B$809:$F$809</definedName>
    <definedName name="FS_F_VW_01_35097_2_38597_ZA__JV_FS_BIDDERS_">[8]Import!$B$904:$L$904</definedName>
    <definedName name="FS_F_VW_01_35097_2_43249__JV_FS_ANGEBOTSUEBERSICHT_">[8]Import!$B$163:$D$163</definedName>
    <definedName name="FS_F_VW_01_35097_2_43249__JV_FS_AVG_PRICE_">[8]Import!$B$188:$F$188</definedName>
    <definedName name="FS_F_VW_01_35097_2_43249__JV_FS_BWERTSHEET_">[8]Import!$B$622:$AH$622</definedName>
    <definedName name="FS_F_VW_01_35097_2_43249__JV_FS_COMPARISON_">[8]Import!$B$572:$S$572</definedName>
    <definedName name="FS_F_VW_01_35097_2_43249__JV_FS_REC_LIEF_">[8]Import!$B$1303:$P$1303</definedName>
    <definedName name="FS_F_VW_01_35097_2_43249__JV_FS_RV_AVG_PROTODATA_">[8]Import!$B$501:$E$501</definedName>
    <definedName name="FS_F_VW_01_35097_2_43249__JV_FS_RV_LTERM_PNACHLASS_">[8]Import!$B$597:$X$597</definedName>
    <definedName name="FS_F_VW_01_35097_2_43249_1__JV_FS_BAUSTUFE_ANGEBOTE_WAE_">[8]Import!$B$314:$E$314</definedName>
    <definedName name="FS_F_VW_01_35097_2_43249_11__JV_FS_REC_">[8]Import!$B$1134:$Q$1134</definedName>
    <definedName name="FS_F_VW_01_35097_2_43249_2__JV_FS_BAUSTUFE_ANGEBOTE_WAE_">[8]Import!$B$315:$E$315</definedName>
    <definedName name="FS_F_VW_01_35097_2_43249_28__JV_FS_REC_">[8]Import!$B$1135:$Q$1135</definedName>
    <definedName name="FS_F_VW_01_35097_2_43249_37__JV_FS_REC_">[8]Import!$B$1136:$Q$1136</definedName>
    <definedName name="FS_F_VW_01_35097_2_43249_46__JV_FS_REC_">[8]Import!$B$1137:$Q$1137</definedName>
    <definedName name="FS_F_VW_01_35097_2_43249_68__JV_FS_REC_">[8]Import!$B$1138:$Q$1138</definedName>
    <definedName name="FS_F_VW_01_35097_2_43249_EUR__JV_FS_PR_EX_RATES_DATUM_REC_">[8]Import!$B$810:$F$810</definedName>
    <definedName name="FS_F_VW_01_35097_2_43249_VW__JV_FS_BIDDERS_">[8]Import!$B$921:$L$921</definedName>
    <definedName name="FS_F_VW_01_35097_2_46__JV_FS_BEDARFE_">[8]Import!$B$128:$E$128</definedName>
    <definedName name="FS_F_VW_01_35097_2_46_13030__JV_FS_BEDARFE_PREISE_QUOTE_">[8]Import!$B$56:$L$56</definedName>
    <definedName name="FS_F_VW_01_35097_2_46_20328__JV_FS_BEDARFE_PREISE_QUOTE_">[8]Import!$B$57:$L$57</definedName>
    <definedName name="FS_F_VW_01_35097_2_46_29344__JV_FS_BEDARFE_PREISE_QUOTE_">[8]Import!$B$58:$L$58</definedName>
    <definedName name="FS_F_VW_01_35097_2_46_2979__JV_FS_BEDARFE_PREISE_QUOTE_">[8]Import!$B$55:$L$55</definedName>
    <definedName name="FS_F_VW_01_35097_2_46_43249__JV_FS_BEDARFE_PREISE_QUOTE_">[8]Import!$B$59:$L$59</definedName>
    <definedName name="FS_F_VW_01_35097_2_68__JV_FS_BEDARFE_">[8]Import!$B$129:$E$129</definedName>
    <definedName name="FS_F_VW_01_35097_2_68_13030__JV_FS_BEDARFE_PREISE_QUOTE_">[8]Import!$B$61:$L$61</definedName>
    <definedName name="FS_F_VW_01_35097_2_68_20328__JV_FS_BEDARFE_PREISE_QUOTE_">[8]Import!$B$62:$L$62</definedName>
    <definedName name="FS_F_VW_01_35097_2_68_29344__JV_FS_BEDARFE_PREISE_QUOTE_">[8]Import!$B$63:$L$63</definedName>
    <definedName name="FS_F_VW_01_35097_2_68_2979__JV_FS_BEDARFE_PREISE_QUOTE_">[8]Import!$B$60:$L$60</definedName>
    <definedName name="FS_F_VW_01_35097_2_68_43249__JV_FS_BEDARFE_PREISE_QUOTE_">[8]Import!$B$64:$L$64</definedName>
    <definedName name="FS_F_VW_01_35097_2_8319__JV_FS_RV_AVG_PROTODATA_">[8]Import!$B$482:$E$482</definedName>
    <definedName name="FS_F_VW_01_35097_2_8319_1__JV_FS_BAUSTUFE_ANGEBOTE_WAE_">[8]Import!$B$276:$E$276</definedName>
    <definedName name="FS_F_VW_01_35097_2_8319_2__JV_FS_BAUSTUFE_ANGEBOTE_WAE_">[8]Import!$B$277:$E$277</definedName>
    <definedName name="FS_F_VW_01_35097_2_8319_EUR__JV_FS_PR_EX_RATES_DATUM_REC_">[8]Import!$B$791:$F$791</definedName>
    <definedName name="FS_F_VW_01_35097_2_8319_VW__JV_FS_BIDDERS_">[8]Import!$B$918:$L$918</definedName>
    <definedName name="FS_F_VW_01_35097_2_EUR_11330__JV_FS_PR_EX_RATES_DATUM_COMP_">[8]Import!$B$666:$F$666</definedName>
    <definedName name="FS_F_VW_01_35097_2_EUR_11451__JV_FS_PR_EX_RATES_DATUM_COMP_">[8]Import!$B$667:$F$667</definedName>
    <definedName name="FS_F_VW_01_35097_2_EUR_13030__JV_FS_PR_EX_RATES_DATUM_COMP_">[8]Import!$B$689:$F$689</definedName>
    <definedName name="FS_F_VW_01_35097_2_EUR_1328__JV_FS_PR_EX_RATES_DATUM_COMP_">[8]Import!$B$669:$F$669</definedName>
    <definedName name="FS_F_VW_01_35097_2_EUR_1462__JV_FS_PR_EX_RATES_DATUM_COMP_">[8]Import!$B$670:$F$670</definedName>
    <definedName name="FS_F_VW_01_35097_2_EUR_15245__JV_FS_PR_EX_RATES_DATUM_COMP_">[8]Import!$B$678:$F$678</definedName>
    <definedName name="FS_F_VW_01_35097_2_EUR_159__JV_FS_PR_EX_RATES_DATUM_COMP_">[8]Import!$B$679:$F$679</definedName>
    <definedName name="FS_F_VW_01_35097_2_EUR_18244__JV_FS_PR_EX_RATES_DATUM_COMP_">[8]Import!$B$673:$F$673</definedName>
    <definedName name="FS_F_VW_01_35097_2_EUR_18245__JV_FS_PR_EX_RATES_DATUM_COMP_">[8]Import!$B$674:$F$674</definedName>
    <definedName name="FS_F_VW_01_35097_2_EUR_19964__JV_FS_PR_EX_RATES_DATUM_COMP_">[8]Import!$B$681:$F$681</definedName>
    <definedName name="FS_F_VW_01_35097_2_EUR_20328__JV_FS_PR_EX_RATES_DATUM_COMP_">[8]Import!$B$690:$F$690</definedName>
    <definedName name="FS_F_VW_01_35097_2_EUR_2261__JV_FS_PR_EX_RATES_DATUM_COMP_">[8]Import!$B$686:$F$686</definedName>
    <definedName name="FS_F_VW_01_35097_2_EUR_23586__JV_FS_PR_EX_RATES_DATUM_COMP_">[8]Import!$B$672:$F$672</definedName>
    <definedName name="FS_F_VW_01_35097_2_EUR_24968__JV_FS_PR_EX_RATES_DATUM_COMP_">[8]Import!$B$682:$F$682</definedName>
    <definedName name="FS_F_VW_01_35097_2_EUR_24969__JV_FS_PR_EX_RATES_DATUM_COMP_">[8]Import!$B$683:$F$683</definedName>
    <definedName name="FS_F_VW_01_35097_2_EUR_25756__JV_FS_PR_EX_RATES_DATUM_COMP_">[8]Import!$B$675:$F$675</definedName>
    <definedName name="FS_F_VW_01_35097_2_EUR_2609__JV_FS_PR_EX_RATES_DATUM_COMP_">[8]Import!$B$676:$F$676</definedName>
    <definedName name="FS_F_VW_01_35097_2_EUR_27724__JV_FS_PR_EX_RATES_DATUM_COMP_">[8]Import!$B$684:$F$684</definedName>
    <definedName name="FS_F_VW_01_35097_2_EUR_27909__JV_FS_PR_EX_RATES_DATUM_COMP_">[8]Import!$B$685:$F$685</definedName>
    <definedName name="FS_F_VW_01_35097_2_EUR_28671__JV_FS_PR_EX_RATES_DATUM_COMP_">[8]Import!$B$668:$F$668</definedName>
    <definedName name="FS_F_VW_01_35097_2_EUR_28746__JV_FS_PR_EX_RATES_DATUM_COMP_">[8]Import!$B$671:$F$671</definedName>
    <definedName name="FS_F_VW_01_35097_2_EUR_29344__JV_FS_PR_EX_RATES_DATUM_COMP_">[8]Import!$B$691:$F$691</definedName>
    <definedName name="FS_F_VW_01_35097_2_EUR_2979__JV_FS_PR_EX_RATES_DATUM_COMP_">[8]Import!$B$687:$F$687</definedName>
    <definedName name="FS_F_VW_01_35097_2_EUR_316__JV_FS_PR_EX_RATES_DATUM_COMP_">[8]Import!$B$677:$F$677</definedName>
    <definedName name="FS_F_VW_01_35097_2_EUR_3478__JV_FS_PR_EX_RATES_DATUM_COMP_">[8]Import!$B$680:$F$680</definedName>
    <definedName name="FS_F_VW_01_35097_2_EUR_38597__JV_FS_PR_EX_RATES_DATUM_COMP_">[8]Import!$B$693:$F$693</definedName>
    <definedName name="FS_F_VW_01_35097_2_EUR_43249__JV_FS_PR_EX_RATES_DATUM_COMP_">[8]Import!$B$692:$F$692</definedName>
    <definedName name="FS_F_VW_01_35097_2_EUR_8319__JV_FS_PR_EX_RATES_DATUM_COMP_">[8]Import!$B$688:$F$688</definedName>
    <definedName name="FS_F_VW_01_35097_3__FS_NEUTEILE_">[8]Import!$B$147:$D$147</definedName>
    <definedName name="FS_F_VW_01_35097_3__JV_FS_PRAESENTATIONEN_">[8]Import!$B$8:$AN$8</definedName>
    <definedName name="FS_F_VW_01_35097_3_1__V_FS_BAUSTUFE_VORGABEN_STK_">[8]Import!$B$437:$D$437</definedName>
    <definedName name="FS_F_VW_01_35097_3_11__JV_FS_BEDARFE_">[8]Import!$B$130:$E$130</definedName>
    <definedName name="FS_F_VW_01_35097_3_11_13030__JV_FS_BEDARFE_PREISE_QUOTE_">[8]Import!$B$66:$L$66</definedName>
    <definedName name="FS_F_VW_01_35097_3_11_20328__JV_FS_BEDARFE_PREISE_QUOTE_">[8]Import!$B$67:$L$67</definedName>
    <definedName name="FS_F_VW_01_35097_3_11_29344__JV_FS_BEDARFE_PREISE_QUOTE_">[8]Import!$B$68:$L$68</definedName>
    <definedName name="FS_F_VW_01_35097_3_11_2979__JV_FS_BEDARFE_PREISE_QUOTE_">[8]Import!$B$65:$L$65</definedName>
    <definedName name="FS_F_VW_01_35097_3_11_43249__JV_FS_BEDARFE_PREISE_QUOTE_">[8]Import!$B$69:$L$69</definedName>
    <definedName name="FS_F_VW_01_35097_3_11330__JV_FS_RV_AVG_PROTODATA_">[8]Import!$B$511:$E$511</definedName>
    <definedName name="FS_F_VW_01_35097_3_11330_1__JV_FS_BAUSTUFE_ANGEBOTE_WAE_">[8]Import!$B$334:$E$334</definedName>
    <definedName name="FS_F_VW_01_35097_3_11330_11__JV_FS_REC_">[8]Import!$B$1164:$Q$1164</definedName>
    <definedName name="FS_F_VW_01_35097_3_11330_2__JV_FS_BAUSTUFE_ANGEBOTE_WAE_">[8]Import!$B$335:$E$335</definedName>
    <definedName name="FS_F_VW_01_35097_3_11330_28__JV_FS_REC_">[8]Import!$B$1165:$Q$1165</definedName>
    <definedName name="FS_F_VW_01_35097_3_11330_37__JV_FS_REC_">[8]Import!$B$1166:$Q$1166</definedName>
    <definedName name="FS_F_VW_01_35097_3_11330_46__JV_FS_REC_">[8]Import!$B$1167:$Q$1167</definedName>
    <definedName name="FS_F_VW_01_35097_3_11330_68__JV_FS_REC_">[8]Import!$B$1168:$Q$1168</definedName>
    <definedName name="FS_F_VW_01_35097_3_11330_BR__JV_FS_BIDDERS_">[8]Import!$B$931:$L$931</definedName>
    <definedName name="FS_F_VW_01_35097_3_11330_EUR__JV_FS_PR_EX_RATES_DATUM_REC_">[8]Import!$B$820:$F$820</definedName>
    <definedName name="FS_F_VW_01_35097_3_11451__JV_FS_RV_AVG_PROTODATA_">[8]Import!$B$512:$E$512</definedName>
    <definedName name="FS_F_VW_01_35097_3_11451_1__JV_FS_BAUSTUFE_ANGEBOTE_WAE_">[8]Import!$B$336:$E$336</definedName>
    <definedName name="FS_F_VW_01_35097_3_11451_2__JV_FS_BAUSTUFE_ANGEBOTE_WAE_">[8]Import!$B$337:$E$337</definedName>
    <definedName name="FS_F_VW_01_35097_3_11451_BR__JV_FS_BIDDERS_">[8]Import!$B$938:$L$938</definedName>
    <definedName name="FS_F_VW_01_35097_3_11451_EUR__JV_FS_PR_EX_RATES_DATUM_REC_">[8]Import!$B$821:$F$821</definedName>
    <definedName name="FS_F_VW_01_35097_3_13030__JV_FS_ANGEBOTSUEBERSICHT_">[8]Import!$B$164:$D$164</definedName>
    <definedName name="FS_F_VW_01_35097_3_13030__JV_FS_AVG_PRICE_">[8]Import!$B$190:$F$190</definedName>
    <definedName name="FS_F_VW_01_35097_3_13030__JV_FS_BWERTSHEET_">[8]Import!$B$624:$AH$624</definedName>
    <definedName name="FS_F_VW_01_35097_3_13030__JV_FS_COMPARISON_">[8]Import!$B$574:$S$574</definedName>
    <definedName name="FS_F_VW_01_35097_3_13030__JV_FS_REC_LIEF_">[8]Import!$B$1305:$P$1305</definedName>
    <definedName name="FS_F_VW_01_35097_3_13030__JV_FS_RV_AVG_PROTODATA_">[8]Import!$B$513:$E$513</definedName>
    <definedName name="FS_F_VW_01_35097_3_13030__JV_FS_RV_LTERM_PNACHLASS_">[8]Import!$B$599:$X$599</definedName>
    <definedName name="FS_F_VW_01_35097_3_13030_1__JV_FS_BAUSTUFE_ANGEBOTE_WAE_">[8]Import!$B$338:$E$338</definedName>
    <definedName name="FS_F_VW_01_35097_3_13030_11__JV_FS_REC_">[8]Import!$B$1169:$Q$1169</definedName>
    <definedName name="FS_F_VW_01_35097_3_13030_2__JV_FS_BAUSTUFE_ANGEBOTE_WAE_">[8]Import!$B$339:$E$339</definedName>
    <definedName name="FS_F_VW_01_35097_3_13030_28__JV_FS_REC_">[8]Import!$B$1170:$Q$1170</definedName>
    <definedName name="FS_F_VW_01_35097_3_13030_37__JV_FS_REC_">[8]Import!$B$1171:$Q$1171</definedName>
    <definedName name="FS_F_VW_01_35097_3_13030_46__JV_FS_REC_">[8]Import!$B$1172:$Q$1172</definedName>
    <definedName name="FS_F_VW_01_35097_3_13030_68__JV_FS_REC_">[8]Import!$B$1173:$Q$1173</definedName>
    <definedName name="FS_F_VW_01_35097_3_13030_EUR__JV_FS_PR_EX_RATES_DATUM_REC_">[8]Import!$B$822:$F$822</definedName>
    <definedName name="FS_F_VW_01_35097_3_13030_VW__JV_FS_BIDDERS_">[8]Import!$B$929:$L$929</definedName>
    <definedName name="FS_F_VW_01_35097_3_1328__JV_FS_RV_AVG_PROTODATA_">[8]Import!$B$504:$E$504</definedName>
    <definedName name="FS_F_VW_01_35097_3_1328_1__JV_FS_BAUSTUFE_ANGEBOTE_WAE_">[8]Import!$B$320:$E$320</definedName>
    <definedName name="FS_F_VW_01_35097_3_1328_2__JV_FS_BAUSTUFE_ANGEBOTE_WAE_">[8]Import!$B$321:$E$321</definedName>
    <definedName name="FS_F_VW_01_35097_3_1328_BX__JV_FS_BIDDERS_">[8]Import!$B$941:$L$941</definedName>
    <definedName name="FS_F_VW_01_35097_3_1328_EUR__JV_FS_PR_EX_RATES_DATUM_REC_">[8]Import!$B$813:$F$813</definedName>
    <definedName name="FS_F_VW_01_35097_3_1462__JV_FS_RV_AVG_PROTODATA_">[8]Import!$B$505:$E$505</definedName>
    <definedName name="FS_F_VW_01_35097_3_1462_1__JV_FS_BAUSTUFE_ANGEBOTE_WAE_">[8]Import!$B$322:$E$322</definedName>
    <definedName name="FS_F_VW_01_35097_3_1462_11__JV_FS_REC_">[8]Import!$B$1144:$Q$1144</definedName>
    <definedName name="FS_F_VW_01_35097_3_1462_2__JV_FS_BAUSTUFE_ANGEBOTE_WAE_">[8]Import!$B$323:$E$323</definedName>
    <definedName name="FS_F_VW_01_35097_3_1462_28__JV_FS_REC_">[8]Import!$B$1145:$Q$1145</definedName>
    <definedName name="FS_F_VW_01_35097_3_1462_37__JV_FS_REC_">[8]Import!$B$1146:$Q$1146</definedName>
    <definedName name="FS_F_VW_01_35097_3_1462_46__JV_FS_REC_">[8]Import!$B$1147:$Q$1147</definedName>
    <definedName name="FS_F_VW_01_35097_3_1462_68__JV_FS_REC_">[8]Import!$B$1148:$Q$1148</definedName>
    <definedName name="FS_F_VW_01_35097_3_1462_BX__JV_FS_BIDDERS_">[8]Import!$B$937:$L$937</definedName>
    <definedName name="FS_F_VW_01_35097_3_1462_EUR__JV_FS_PR_EX_RATES_DATUM_REC_">[8]Import!$B$814:$F$814</definedName>
    <definedName name="FS_F_VW_01_35097_3_15245__JV_FS_RV_AVG_PROTODATA_">[8]Import!$B$514:$E$514</definedName>
    <definedName name="FS_F_VW_01_35097_3_15245_1__JV_FS_BAUSTUFE_ANGEBOTE_WAE_">[8]Import!$B$340:$E$340</definedName>
    <definedName name="FS_F_VW_01_35097_3_15245_2__JV_FS_BAUSTUFE_ANGEBOTE_WAE_">[8]Import!$B$341:$E$341</definedName>
    <definedName name="FS_F_VW_01_35097_3_15245_EUR__JV_FS_PR_EX_RATES_DATUM_REC_">[8]Import!$B$823:$F$823</definedName>
    <definedName name="FS_F_VW_01_35097_3_15245_SK__JV_FS_BIDDERS_">[8]Import!$B$933:$L$933</definedName>
    <definedName name="FS_F_VW_01_35097_3_159__JV_FS_RV_AVG_PROTODATA_">[8]Import!$B$502:$E$502</definedName>
    <definedName name="FS_F_VW_01_35097_3_159_1__JV_FS_BAUSTUFE_ANGEBOTE_WAE_">[8]Import!$B$316:$E$316</definedName>
    <definedName name="FS_F_VW_01_35097_3_159_11__JV_FS_REC_">[8]Import!$B$1139:$Q$1139</definedName>
    <definedName name="FS_F_VW_01_35097_3_159_2__JV_FS_BAUSTUFE_ANGEBOTE_WAE_">[8]Import!$B$317:$E$317</definedName>
    <definedName name="FS_F_VW_01_35097_3_159_28__JV_FS_REC_">[8]Import!$B$1140:$Q$1140</definedName>
    <definedName name="FS_F_VW_01_35097_3_159_37__JV_FS_REC_">[8]Import!$B$1141:$Q$1141</definedName>
    <definedName name="FS_F_VW_01_35097_3_159_46__JV_FS_REC_">[8]Import!$B$1142:$Q$1142</definedName>
    <definedName name="FS_F_VW_01_35097_3_159_68__JV_FS_REC_">[8]Import!$B$1143:$Q$1143</definedName>
    <definedName name="FS_F_VW_01_35097_3_159_EUR__JV_FS_PR_EX_RATES_DATUM_REC_">[8]Import!$B$811:$F$811</definedName>
    <definedName name="FS_F_VW_01_35097_3_159_ST__JV_FS_BIDDERS_">[8]Import!$B$947:$L$947</definedName>
    <definedName name="FS_F_VW_01_35097_3_18244__JV_FS_RV_AVG_PROTODATA_">[8]Import!$B$515:$E$515</definedName>
    <definedName name="FS_F_VW_01_35097_3_18244_1__JV_FS_BAUSTUFE_ANGEBOTE_WAE_">[8]Import!$B$342:$E$342</definedName>
    <definedName name="FS_F_VW_01_35097_3_18244_2__JV_FS_BAUSTUFE_ANGEBOTE_WAE_">[8]Import!$B$343:$E$343</definedName>
    <definedName name="FS_F_VW_01_35097_3_18244_EUR__JV_FS_PR_EX_RATES_DATUM_REC_">[8]Import!$B$824:$F$824</definedName>
    <definedName name="FS_F_VW_01_35097_3_18244_MX__JV_FS_BIDDERS_">[8]Import!$B$940:$L$940</definedName>
    <definedName name="FS_F_VW_01_35097_3_18245__JV_FS_RV_AVG_PROTODATA_">[8]Import!$B$516:$E$516</definedName>
    <definedName name="FS_F_VW_01_35097_3_18245_1__JV_FS_BAUSTUFE_ANGEBOTE_WAE_">[8]Import!$B$344:$E$344</definedName>
    <definedName name="FS_F_VW_01_35097_3_18245_2__JV_FS_BAUSTUFE_ANGEBOTE_WAE_">[8]Import!$B$345:$E$345</definedName>
    <definedName name="FS_F_VW_01_35097_3_18245_EUR__JV_FS_PR_EX_RATES_DATUM_REC_">[8]Import!$B$825:$F$825</definedName>
    <definedName name="FS_F_VW_01_35097_3_18245_MX__JV_FS_BIDDERS_">[8]Import!$B$943:$L$943</definedName>
    <definedName name="FS_F_VW_01_35097_3_19964__JV_FS_RV_AVG_PROTODATA_">[8]Import!$B$517:$E$517</definedName>
    <definedName name="FS_F_VW_01_35097_3_19964_1__JV_FS_BAUSTUFE_ANGEBOTE_WAE_">[8]Import!$B$346:$E$346</definedName>
    <definedName name="FS_F_VW_01_35097_3_19964_11__JV_FS_REC_">[8]Import!$B$1174:$Q$1174</definedName>
    <definedName name="FS_F_VW_01_35097_3_19964_2__JV_FS_BAUSTUFE_ANGEBOTE_WAE_">[8]Import!$B$347:$E$347</definedName>
    <definedName name="FS_F_VW_01_35097_3_19964_28__JV_FS_REC_">[8]Import!$B$1175:$Q$1175</definedName>
    <definedName name="FS_F_VW_01_35097_3_19964_37__JV_FS_REC_">[8]Import!$B$1176:$Q$1176</definedName>
    <definedName name="FS_F_VW_01_35097_3_19964_46__JV_FS_REC_">[8]Import!$B$1177:$Q$1177</definedName>
    <definedName name="FS_F_VW_01_35097_3_19964_68__JV_FS_REC_">[8]Import!$B$1178:$Q$1178</definedName>
    <definedName name="FS_F_VW_01_35097_3_19964_EUR__JV_FS_PR_EX_RATES_DATUM_REC_">[8]Import!$B$826:$F$826</definedName>
    <definedName name="FS_F_VW_01_35097_3_19964_TR__JV_FS_BIDDERS_">[8]Import!$B$950:$L$950</definedName>
    <definedName name="FS_F_VW_01_35097_3_2__V_FS_BAUSTUFE_VORGABEN_STK_">[8]Import!$B$438:$D$438</definedName>
    <definedName name="FS_F_VW_01_35097_3_20328__JV_FS_ANGEBOTSUEBERSICHT_">[8]Import!$B$165:$D$165</definedName>
    <definedName name="FS_F_VW_01_35097_3_20328__JV_FS_AVG_PRICE_">[8]Import!$B$191:$F$191</definedName>
    <definedName name="FS_F_VW_01_35097_3_20328__JV_FS_BWERTSHEET_">[8]Import!$B$625:$AH$625</definedName>
    <definedName name="FS_F_VW_01_35097_3_20328__JV_FS_COMPARISON_">[8]Import!$B$575:$S$575</definedName>
    <definedName name="FS_F_VW_01_35097_3_20328__JV_FS_REC_LIEF_">[8]Import!$B$1306:$P$1306</definedName>
    <definedName name="FS_F_VW_01_35097_3_20328__JV_FS_RV_AVG_PROTODATA_">[8]Import!$B$518:$E$518</definedName>
    <definedName name="FS_F_VW_01_35097_3_20328__JV_FS_RV_LTERM_PNACHLASS_">[8]Import!$B$600:$X$600</definedName>
    <definedName name="FS_F_VW_01_35097_3_20328_1__JV_FS_BAUSTUFE_ANGEBOTE_WAE_">[8]Import!$B$348:$E$348</definedName>
    <definedName name="FS_F_VW_01_35097_3_20328_11__JV_FS_REC_">[8]Import!$B$1179:$Q$1179</definedName>
    <definedName name="FS_F_VW_01_35097_3_20328_2__JV_FS_BAUSTUFE_ANGEBOTE_WAE_">[8]Import!$B$349:$E$349</definedName>
    <definedName name="FS_F_VW_01_35097_3_20328_28__JV_FS_REC_">[8]Import!$B$1180:$Q$1180</definedName>
    <definedName name="FS_F_VW_01_35097_3_20328_37__JV_FS_REC_">[8]Import!$B$1181:$Q$1181</definedName>
    <definedName name="FS_F_VW_01_35097_3_20328_46__JV_FS_REC_">[8]Import!$B$1182:$Q$1182</definedName>
    <definedName name="FS_F_VW_01_35097_3_20328_68__JV_FS_REC_">[8]Import!$B$1183:$Q$1183</definedName>
    <definedName name="FS_F_VW_01_35097_3_20328_EUR__JV_FS_PR_EX_RATES_DATUM_REC_">[8]Import!$B$827:$F$827</definedName>
    <definedName name="FS_F_VW_01_35097_3_20328_VW__JV_FS_BIDDERS_">[8]Import!$B$934:$L$934</definedName>
    <definedName name="FS_F_VW_01_35097_3_2261__JV_FS_RV_AVG_PROTODATA_">[8]Import!$B$506:$E$506</definedName>
    <definedName name="FS_F_VW_01_35097_3_2261_1__JV_FS_BAUSTUFE_ANGEBOTE_WAE_">[8]Import!$B$324:$E$324</definedName>
    <definedName name="FS_F_VW_01_35097_3_2261_11__JV_FS_REC_">[8]Import!$B$1149:$Q$1149</definedName>
    <definedName name="FS_F_VW_01_35097_3_2261_2__JV_FS_BAUSTUFE_ANGEBOTE_WAE_">[8]Import!$B$325:$E$325</definedName>
    <definedName name="FS_F_VW_01_35097_3_2261_28__JV_FS_REC_">[8]Import!$B$1150:$Q$1150</definedName>
    <definedName name="FS_F_VW_01_35097_3_2261_37__JV_FS_REC_">[8]Import!$B$1151:$Q$1151</definedName>
    <definedName name="FS_F_VW_01_35097_3_2261_46__JV_FS_REC_">[8]Import!$B$1152:$Q$1152</definedName>
    <definedName name="FS_F_VW_01_35097_3_2261_68__JV_FS_REC_">[8]Import!$B$1153:$Q$1153</definedName>
    <definedName name="FS_F_VW_01_35097_3_2261_EUR__JV_FS_PR_EX_RATES_DATUM_REC_">[8]Import!$B$815:$F$815</definedName>
    <definedName name="FS_F_VW_01_35097_3_2261_VW__JV_FS_BIDDERS_">[8]Import!$B$939:$L$939</definedName>
    <definedName name="FS_F_VW_01_35097_3_23586__JV_FS_RV_AVG_PROTODATA_">[8]Import!$B$519:$E$519</definedName>
    <definedName name="FS_F_VW_01_35097_3_23586_1__JV_FS_BAUSTUFE_ANGEBOTE_WAE_">[8]Import!$B$350:$E$350</definedName>
    <definedName name="FS_F_VW_01_35097_3_23586_11__JV_FS_REC_">[8]Import!$B$1184:$Q$1184</definedName>
    <definedName name="FS_F_VW_01_35097_3_23586_2__JV_FS_BAUSTUFE_ANGEBOTE_WAE_">[8]Import!$B$351:$E$351</definedName>
    <definedName name="FS_F_VW_01_35097_3_23586_28__JV_FS_REC_">[8]Import!$B$1185:$Q$1185</definedName>
    <definedName name="FS_F_VW_01_35097_3_23586_37__JV_FS_REC_">[8]Import!$B$1186:$Q$1186</definedName>
    <definedName name="FS_F_VW_01_35097_3_23586_46__JV_FS_REC_">[8]Import!$B$1187:$Q$1187</definedName>
    <definedName name="FS_F_VW_01_35097_3_23586_68__JV_FS_REC_">[8]Import!$B$1188:$Q$1188</definedName>
    <definedName name="FS_F_VW_01_35097_3_23586_EUR__JV_FS_PR_EX_RATES_DATUM_REC_">[8]Import!$B$828:$F$828</definedName>
    <definedName name="FS_F_VW_01_35097_3_23586_HA__JV_FS_BIDDERS_">[8]Import!$B$955:$L$955</definedName>
    <definedName name="FS_F_VW_01_35097_3_24968__JV_FS_RV_AVG_PROTODATA_">[8]Import!$B$520:$E$520</definedName>
    <definedName name="FS_F_VW_01_35097_3_24968_1__JV_FS_BAUSTUFE_ANGEBOTE_WAE_">[8]Import!$B$352:$E$352</definedName>
    <definedName name="FS_F_VW_01_35097_3_24968_2__JV_FS_BAUSTUFE_ANGEBOTE_WAE_">[8]Import!$B$353:$E$353</definedName>
    <definedName name="FS_F_VW_01_35097_3_24968_EUR__JV_FS_PR_EX_RATES_DATUM_REC_">[8]Import!$B$829:$F$829</definedName>
    <definedName name="FS_F_VW_01_35097_3_24968_US__JV_FS_BIDDERS_">[8]Import!$B$930:$L$930</definedName>
    <definedName name="FS_F_VW_01_35097_3_24969__JV_FS_RV_AVG_PROTODATA_">[8]Import!$B$521:$E$521</definedName>
    <definedName name="FS_F_VW_01_35097_3_24969_1__JV_FS_BAUSTUFE_ANGEBOTE_WAE_">[8]Import!$B$354:$E$354</definedName>
    <definedName name="FS_F_VW_01_35097_3_24969_11__JV_FS_REC_">[8]Import!$B$1189:$Q$1189</definedName>
    <definedName name="FS_F_VW_01_35097_3_24969_2__JV_FS_BAUSTUFE_ANGEBOTE_WAE_">[8]Import!$B$355:$E$355</definedName>
    <definedName name="FS_F_VW_01_35097_3_24969_28__JV_FS_REC_">[8]Import!$B$1190:$Q$1190</definedName>
    <definedName name="FS_F_VW_01_35097_3_24969_37__JV_FS_REC_">[8]Import!$B$1191:$Q$1191</definedName>
    <definedName name="FS_F_VW_01_35097_3_24969_46__JV_FS_REC_">[8]Import!$B$1192:$Q$1192</definedName>
    <definedName name="FS_F_VW_01_35097_3_24969_68__JV_FS_REC_">[8]Import!$B$1193:$Q$1193</definedName>
    <definedName name="FS_F_VW_01_35097_3_24969_EUR__JV_FS_PR_EX_RATES_DATUM_REC_">[8]Import!$B$830:$F$830</definedName>
    <definedName name="FS_F_VW_01_35097_3_24969_US__JV_FS_BIDDERS_">[8]Import!$B$951:$L$951</definedName>
    <definedName name="FS_F_VW_01_35097_3_25756__JV_FS_RV_AVG_PROTODATA_">[8]Import!$B$522:$E$522</definedName>
    <definedName name="FS_F_VW_01_35097_3_25756_1__JV_FS_BAUSTUFE_ANGEBOTE_WAE_">[8]Import!$B$356:$E$356</definedName>
    <definedName name="FS_F_VW_01_35097_3_25756_2__JV_FS_BAUSTUFE_ANGEBOTE_WAE_">[8]Import!$B$357:$E$357</definedName>
    <definedName name="FS_F_VW_01_35097_3_25756_EUR__JV_FS_PR_EX_RATES_DATUM_REC_">[8]Import!$B$831:$F$831</definedName>
    <definedName name="FS_F_VW_01_35097_3_25756_MX__JV_FS_BIDDERS_">[8]Import!$B$936:$L$936</definedName>
    <definedName name="FS_F_VW_01_35097_3_2609__JV_FS_RV_AVG_PROTODATA_">[8]Import!$B$507:$E$507</definedName>
    <definedName name="FS_F_VW_01_35097_3_2609_1__JV_FS_BAUSTUFE_ANGEBOTE_WAE_">[8]Import!$B$326:$E$326</definedName>
    <definedName name="FS_F_VW_01_35097_3_2609_11__JV_FS_REC_">[8]Import!$B$1154:$Q$1154</definedName>
    <definedName name="FS_F_VW_01_35097_3_2609_2__JV_FS_BAUSTUFE_ANGEBOTE_WAE_">[8]Import!$B$327:$E$327</definedName>
    <definedName name="FS_F_VW_01_35097_3_2609_28__JV_FS_REC_">[8]Import!$B$1155:$Q$1155</definedName>
    <definedName name="FS_F_VW_01_35097_3_2609_37__JV_FS_REC_">[8]Import!$B$1156:$Q$1156</definedName>
    <definedName name="FS_F_VW_01_35097_3_2609_46__JV_FS_REC_">[8]Import!$B$1157:$Q$1157</definedName>
    <definedName name="FS_F_VW_01_35097_3_2609_68__JV_FS_REC_">[8]Import!$B$1158:$Q$1158</definedName>
    <definedName name="FS_F_VW_01_35097_3_2609_EUR__JV_FS_PR_EX_RATES_DATUM_REC_">[8]Import!$B$816:$F$816</definedName>
    <definedName name="FS_F_VW_01_35097_3_2609_RR__JV_FS_BIDDERS_">[8]Import!$B$944:$L$944</definedName>
    <definedName name="FS_F_VW_01_35097_3_27724__JV_FS_RV_AVG_PROTODATA_">[8]Import!$B$523:$E$523</definedName>
    <definedName name="FS_F_VW_01_35097_3_27724_1__JV_FS_BAUSTUFE_ANGEBOTE_WAE_">[8]Import!$B$358:$E$358</definedName>
    <definedName name="FS_F_VW_01_35097_3_27724_2__JV_FS_BAUSTUFE_ANGEBOTE_WAE_">[8]Import!$B$359:$E$359</definedName>
    <definedName name="FS_F_VW_01_35097_3_27724_EUR__JV_FS_PR_EX_RATES_DATUM_REC_">[8]Import!$B$832:$F$832</definedName>
    <definedName name="FS_F_VW_01_35097_3_27724_US__JV_FS_BIDDERS_">[8]Import!$B$948:$L$948</definedName>
    <definedName name="FS_F_VW_01_35097_3_27909__JV_FS_RV_AVG_PROTODATA_">[8]Import!$B$524:$E$524</definedName>
    <definedName name="FS_F_VW_01_35097_3_27909_1__JV_FS_BAUSTUFE_ANGEBOTE_WAE_">[8]Import!$B$360:$E$360</definedName>
    <definedName name="FS_F_VW_01_35097_3_27909_11__JV_FS_REC_">[8]Import!$B$1194:$Q$1194</definedName>
    <definedName name="FS_F_VW_01_35097_3_27909_2__JV_FS_BAUSTUFE_ANGEBOTE_WAE_">[8]Import!$B$361:$E$361</definedName>
    <definedName name="FS_F_VW_01_35097_3_27909_28__JV_FS_REC_">[8]Import!$B$1195:$Q$1195</definedName>
    <definedName name="FS_F_VW_01_35097_3_27909_37__JV_FS_REC_">[8]Import!$B$1196:$Q$1196</definedName>
    <definedName name="FS_F_VW_01_35097_3_27909_46__JV_FS_REC_">[8]Import!$B$1197:$Q$1197</definedName>
    <definedName name="FS_F_VW_01_35097_3_27909_68__JV_FS_REC_">[8]Import!$B$1198:$Q$1198</definedName>
    <definedName name="FS_F_VW_01_35097_3_27909_EUR__JV_FS_PR_EX_RATES_DATUM_REC_">[8]Import!$B$833:$F$833</definedName>
    <definedName name="FS_F_VW_01_35097_3_27909_US__JV_FS_BIDDERS_">[8]Import!$B$953:$L$953</definedName>
    <definedName name="FS_F_VW_01_35097_3_28__JV_FS_BEDARFE_">[8]Import!$B$131:$E$131</definedName>
    <definedName name="FS_F_VW_01_35097_3_28_13030__JV_FS_BEDARFE_PREISE_QUOTE_">[8]Import!$B$71:$L$71</definedName>
    <definedName name="FS_F_VW_01_35097_3_28_20328__JV_FS_BEDARFE_PREISE_QUOTE_">[8]Import!$B$72:$L$72</definedName>
    <definedName name="FS_F_VW_01_35097_3_28_29344__JV_FS_BEDARFE_PREISE_QUOTE_">[8]Import!$B$73:$L$73</definedName>
    <definedName name="FS_F_VW_01_35097_3_28_2979__JV_FS_BEDARFE_PREISE_QUOTE_">[8]Import!$B$70:$L$70</definedName>
    <definedName name="FS_F_VW_01_35097_3_28_43249__JV_FS_BEDARFE_PREISE_QUOTE_">[8]Import!$B$74:$L$74</definedName>
    <definedName name="FS_F_VW_01_35097_3_28671__JV_FS_RV_AVG_PROTODATA_">[8]Import!$B$525:$E$525</definedName>
    <definedName name="FS_F_VW_01_35097_3_28671_1__JV_FS_BAUSTUFE_ANGEBOTE_WAE_">[8]Import!$B$362:$E$362</definedName>
    <definedName name="FS_F_VW_01_35097_3_28671_11__JV_FS_REC_">[8]Import!$B$1199:$Q$1199</definedName>
    <definedName name="FS_F_VW_01_35097_3_28671_2__JV_FS_BAUSTUFE_ANGEBOTE_WAE_">[8]Import!$B$363:$E$363</definedName>
    <definedName name="FS_F_VW_01_35097_3_28671_28__JV_FS_REC_">[8]Import!$B$1200:$Q$1200</definedName>
    <definedName name="FS_F_VW_01_35097_3_28671_37__JV_FS_REC_">[8]Import!$B$1201:$Q$1201</definedName>
    <definedName name="FS_F_VW_01_35097_3_28671_46__JV_FS_REC_">[8]Import!$B$1202:$Q$1202</definedName>
    <definedName name="FS_F_VW_01_35097_3_28671_68__JV_FS_REC_">[8]Import!$B$1203:$Q$1203</definedName>
    <definedName name="FS_F_VW_01_35097_3_28671_BR__JV_FS_BIDDERS_">[8]Import!$B$952:$L$952</definedName>
    <definedName name="FS_F_VW_01_35097_3_28671_EUR__JV_FS_PR_EX_RATES_DATUM_REC_">[8]Import!$B$834:$F$834</definedName>
    <definedName name="FS_F_VW_01_35097_3_28746__JV_FS_RV_AVG_PROTODATA_">[8]Import!$B$526:$E$526</definedName>
    <definedName name="FS_F_VW_01_35097_3_28746_1__JV_FS_BAUSTUFE_ANGEBOTE_WAE_">[8]Import!$B$364:$E$364</definedName>
    <definedName name="FS_F_VW_01_35097_3_28746_2__JV_FS_BAUSTUFE_ANGEBOTE_WAE_">[8]Import!$B$365:$E$365</definedName>
    <definedName name="FS_F_VW_01_35097_3_28746_BX__JV_FS_BIDDERS_">[8]Import!$B$954:$L$954</definedName>
    <definedName name="FS_F_VW_01_35097_3_28746_EUR__JV_FS_PR_EX_RATES_DATUM_REC_">[8]Import!$B$835:$F$835</definedName>
    <definedName name="FS_F_VW_01_35097_3_29344__JV_FS_ANGEBOTSUEBERSICHT_">[8]Import!$B$166:$D$166</definedName>
    <definedName name="FS_F_VW_01_35097_3_29344__JV_FS_AVG_PRICE_">[8]Import!$B$192:$F$192</definedName>
    <definedName name="FS_F_VW_01_35097_3_29344__JV_FS_BWERTSHEET_">[8]Import!$B$626:$AH$626</definedName>
    <definedName name="FS_F_VW_01_35097_3_29344__JV_FS_COMPARISON_">[8]Import!$B$576:$S$576</definedName>
    <definedName name="FS_F_VW_01_35097_3_29344__JV_FS_REC_LIEF_">[8]Import!$B$1307:$P$1307</definedName>
    <definedName name="FS_F_VW_01_35097_3_29344__JV_FS_RV_AVG_PROTODATA_">[8]Import!$B$527:$E$527</definedName>
    <definedName name="FS_F_VW_01_35097_3_29344__JV_FS_RV_LTERM_PNACHLASS_">[8]Import!$B$601:$X$601</definedName>
    <definedName name="FS_F_VW_01_35097_3_29344_1__JV_FS_BAUSTUFE_ANGEBOTE_WAE_">[8]Import!$B$366:$E$366</definedName>
    <definedName name="FS_F_VW_01_35097_3_29344_11__JV_FS_REC_">[8]Import!$B$1204:$Q$1204</definedName>
    <definedName name="FS_F_VW_01_35097_3_29344_2__JV_FS_BAUSTUFE_ANGEBOTE_WAE_">[8]Import!$B$367:$E$367</definedName>
    <definedName name="FS_F_VW_01_35097_3_29344_28__JV_FS_REC_">[8]Import!$B$1205:$Q$1205</definedName>
    <definedName name="FS_F_VW_01_35097_3_29344_37__JV_FS_REC_">[8]Import!$B$1206:$Q$1206</definedName>
    <definedName name="FS_F_VW_01_35097_3_29344_46__JV_FS_REC_">[8]Import!$B$1207:$Q$1207</definedName>
    <definedName name="FS_F_VW_01_35097_3_29344_68__JV_FS_REC_">[8]Import!$B$1208:$Q$1208</definedName>
    <definedName name="FS_F_VW_01_35097_3_29344_EUR__JV_FS_PR_EX_RATES_DATUM_REC_">[8]Import!$B$836:$F$836</definedName>
    <definedName name="FS_F_VW_01_35097_3_29344_VW__JV_FS_BIDDERS_">[8]Import!$B$942:$L$942</definedName>
    <definedName name="FS_F_VW_01_35097_3_2979__JV_FS_ANGEBOTSUEBERSICHT_">[8]Import!$B$167:$D$167</definedName>
    <definedName name="FS_F_VW_01_35097_3_2979__JV_FS_AVG_PRICE_">[8]Import!$B$189:$F$189</definedName>
    <definedName name="FS_F_VW_01_35097_3_2979__JV_FS_BWERTSHEET_">[8]Import!$B$623:$AH$623</definedName>
    <definedName name="FS_F_VW_01_35097_3_2979__JV_FS_COMPARISON_">[8]Import!$B$573:$S$573</definedName>
    <definedName name="FS_F_VW_01_35097_3_2979__JV_FS_REC_LIEF_">[8]Import!$B$1304:$P$1304</definedName>
    <definedName name="FS_F_VW_01_35097_3_2979__JV_FS_RV_AVG_PROTODATA_">[8]Import!$B$508:$E$508</definedName>
    <definedName name="FS_F_VW_01_35097_3_2979__JV_FS_RV_LTERM_PNACHLASS_">[8]Import!$B$598:$X$598</definedName>
    <definedName name="FS_F_VW_01_35097_3_2979_1__JV_FS_BAUSTUFE_ANGEBOTE_WAE_">[8]Import!$B$328:$E$328</definedName>
    <definedName name="FS_F_VW_01_35097_3_2979_11__JV_FS_REC_">[8]Import!$B$1159:$Q$1159</definedName>
    <definedName name="FS_F_VW_01_35097_3_2979_2__JV_FS_BAUSTUFE_ANGEBOTE_WAE_">[8]Import!$B$329:$E$329</definedName>
    <definedName name="FS_F_VW_01_35097_3_2979_28__JV_FS_REC_">[8]Import!$B$1160:$Q$1160</definedName>
    <definedName name="FS_F_VW_01_35097_3_2979_37__JV_FS_REC_">[8]Import!$B$1161:$Q$1161</definedName>
    <definedName name="FS_F_VW_01_35097_3_2979_46__JV_FS_REC_">[8]Import!$B$1162:$Q$1162</definedName>
    <definedName name="FS_F_VW_01_35097_3_2979_68__JV_FS_REC_">[8]Import!$B$1163:$Q$1163</definedName>
    <definedName name="FS_F_VW_01_35097_3_2979_EUR__JV_FS_PR_EX_RATES_DATUM_REC_">[8]Import!$B$817:$F$817</definedName>
    <definedName name="FS_F_VW_01_35097_3_2979_VW__JV_FS_BIDDERS_">[8]Import!$B$945:$L$945</definedName>
    <definedName name="FS_F_VW_01_35097_3_316__JV_FS_RV_AVG_PROTODATA_">[8]Import!$B$503:$E$503</definedName>
    <definedName name="FS_F_VW_01_35097_3_316_1__JV_FS_BAUSTUFE_ANGEBOTE_WAE_">[8]Import!$B$318:$E$318</definedName>
    <definedName name="FS_F_VW_01_35097_3_316_2__JV_FS_BAUSTUFE_ANGEBOTE_WAE_">[8]Import!$B$319:$E$319</definedName>
    <definedName name="FS_F_VW_01_35097_3_316_EUR__JV_FS_PR_EX_RATES_DATUM_REC_">[8]Import!$B$812:$F$812</definedName>
    <definedName name="FS_F_VW_01_35097_3_316_SK__JV_FS_BIDDERS_">[8]Import!$B$928:$L$928</definedName>
    <definedName name="FS_F_VW_01_35097_3_3478__JV_FS_RV_AVG_PROTODATA_">[8]Import!$B$509:$E$509</definedName>
    <definedName name="FS_F_VW_01_35097_3_3478_1__JV_FS_BAUSTUFE_ANGEBOTE_WAE_">[8]Import!$B$330:$E$330</definedName>
    <definedName name="FS_F_VW_01_35097_3_3478_2__JV_FS_BAUSTUFE_ANGEBOTE_WAE_">[8]Import!$B$331:$E$331</definedName>
    <definedName name="FS_F_VW_01_35097_3_3478_EUR__JV_FS_PR_EX_RATES_DATUM_REC_">[8]Import!$B$818:$F$818</definedName>
    <definedName name="FS_F_VW_01_35097_3_3478_ST__JV_FS_BIDDERS_">[8]Import!$B$935:$L$935</definedName>
    <definedName name="FS_F_VW_01_35097_3_37__JV_FS_BEDARFE_">[8]Import!$B$132:$E$132</definedName>
    <definedName name="FS_F_VW_01_35097_3_37_13030__JV_FS_BEDARFE_PREISE_QUOTE_">[8]Import!$B$76:$L$76</definedName>
    <definedName name="FS_F_VW_01_35097_3_37_20328__JV_FS_BEDARFE_PREISE_QUOTE_">[8]Import!$B$77:$L$77</definedName>
    <definedName name="FS_F_VW_01_35097_3_37_29344__JV_FS_BEDARFE_PREISE_QUOTE_">[8]Import!$B$78:$L$78</definedName>
    <definedName name="FS_F_VW_01_35097_3_37_2979__JV_FS_BEDARFE_PREISE_QUOTE_">[8]Import!$B$75:$L$75</definedName>
    <definedName name="FS_F_VW_01_35097_3_37_43249__JV_FS_BEDARFE_PREISE_QUOTE_">[8]Import!$B$79:$L$79</definedName>
    <definedName name="FS_F_VW_01_35097_3_38597__JV_FS_RV_AVG_PROTODATA_">[8]Import!$B$528:$E$528</definedName>
    <definedName name="FS_F_VW_01_35097_3_38597_1__JV_FS_BAUSTUFE_ANGEBOTE_WAE_">[8]Import!$B$368:$E$368</definedName>
    <definedName name="FS_F_VW_01_35097_3_38597_2__JV_FS_BAUSTUFE_ANGEBOTE_WAE_">[8]Import!$B$369:$E$369</definedName>
    <definedName name="FS_F_VW_01_35097_3_38597_EUR__JV_FS_PR_EX_RATES_DATUM_REC_">[8]Import!$B$837:$F$837</definedName>
    <definedName name="FS_F_VW_01_35097_3_38597_ZA__JV_FS_BIDDERS_">[8]Import!$B$932:$L$932</definedName>
    <definedName name="FS_F_VW_01_35097_3_43249__JV_FS_ANGEBOTSUEBERSICHT_">[8]Import!$B$168:$D$168</definedName>
    <definedName name="FS_F_VW_01_35097_3_43249__JV_FS_AVG_PRICE_">[8]Import!$B$193:$F$193</definedName>
    <definedName name="FS_F_VW_01_35097_3_43249__JV_FS_BWERTSHEET_">[8]Import!$B$627:$AH$627</definedName>
    <definedName name="FS_F_VW_01_35097_3_43249__JV_FS_COMPARISON_">[8]Import!$B$577:$S$577</definedName>
    <definedName name="FS_F_VW_01_35097_3_43249__JV_FS_REC_LIEF_">[8]Import!$B$1308:$P$1308</definedName>
    <definedName name="FS_F_VW_01_35097_3_43249__JV_FS_RV_AVG_PROTODATA_">[8]Import!$B$529:$E$529</definedName>
    <definedName name="FS_F_VW_01_35097_3_43249__JV_FS_RV_LTERM_PNACHLASS_">[8]Import!$B$602:$X$602</definedName>
    <definedName name="FS_F_VW_01_35097_3_43249_1__JV_FS_BAUSTUFE_ANGEBOTE_WAE_">[8]Import!$B$370:$E$370</definedName>
    <definedName name="FS_F_VW_01_35097_3_43249_11__JV_FS_REC_">[8]Import!$B$1209:$Q$1209</definedName>
    <definedName name="FS_F_VW_01_35097_3_43249_2__JV_FS_BAUSTUFE_ANGEBOTE_WAE_">[8]Import!$B$371:$E$371</definedName>
    <definedName name="FS_F_VW_01_35097_3_43249_28__JV_FS_REC_">[8]Import!$B$1210:$Q$1210</definedName>
    <definedName name="FS_F_VW_01_35097_3_43249_37__JV_FS_REC_">[8]Import!$B$1211:$Q$1211</definedName>
    <definedName name="FS_F_VW_01_35097_3_43249_46__JV_FS_REC_">[8]Import!$B$1212:$Q$1212</definedName>
    <definedName name="FS_F_VW_01_35097_3_43249_68__JV_FS_REC_">[8]Import!$B$1213:$Q$1213</definedName>
    <definedName name="FS_F_VW_01_35097_3_43249_EUR__JV_FS_PR_EX_RATES_DATUM_REC_">[8]Import!$B$838:$F$838</definedName>
    <definedName name="FS_F_VW_01_35097_3_43249_VW__JV_FS_BIDDERS_">[8]Import!$B$949:$L$949</definedName>
    <definedName name="FS_F_VW_01_35097_3_46__JV_FS_BEDARFE_">[8]Import!$B$133:$E$133</definedName>
    <definedName name="FS_F_VW_01_35097_3_46_13030__JV_FS_BEDARFE_PREISE_QUOTE_">[8]Import!$B$81:$L$81</definedName>
    <definedName name="FS_F_VW_01_35097_3_46_20328__JV_FS_BEDARFE_PREISE_QUOTE_">[8]Import!$B$82:$L$82</definedName>
    <definedName name="FS_F_VW_01_35097_3_46_29344__JV_FS_BEDARFE_PREISE_QUOTE_">[8]Import!$B$83:$L$83</definedName>
    <definedName name="FS_F_VW_01_35097_3_46_2979__JV_FS_BEDARFE_PREISE_QUOTE_">[8]Import!$B$80:$L$80</definedName>
    <definedName name="FS_F_VW_01_35097_3_46_43249__JV_FS_BEDARFE_PREISE_QUOTE_">[8]Import!$B$84:$L$84</definedName>
    <definedName name="FS_F_VW_01_35097_3_68__JV_FS_BEDARFE_">[8]Import!$B$134:$E$134</definedName>
    <definedName name="FS_F_VW_01_35097_3_68_13030__JV_FS_BEDARFE_PREISE_QUOTE_">[8]Import!$B$86:$L$86</definedName>
    <definedName name="FS_F_VW_01_35097_3_68_20328__JV_FS_BEDARFE_PREISE_QUOTE_">[8]Import!$B$87:$L$87</definedName>
    <definedName name="FS_F_VW_01_35097_3_68_29344__JV_FS_BEDARFE_PREISE_QUOTE_">[8]Import!$B$88:$L$88</definedName>
    <definedName name="FS_F_VW_01_35097_3_68_2979__JV_FS_BEDARFE_PREISE_QUOTE_">[8]Import!$B$85:$L$85</definedName>
    <definedName name="FS_F_VW_01_35097_3_68_43249__JV_FS_BEDARFE_PREISE_QUOTE_">[8]Import!$B$89:$L$89</definedName>
    <definedName name="FS_F_VW_01_35097_3_8319__JV_FS_RV_AVG_PROTODATA_">[8]Import!$B$510:$E$510</definedName>
    <definedName name="FS_F_VW_01_35097_3_8319_1__JV_FS_BAUSTUFE_ANGEBOTE_WAE_">[8]Import!$B$332:$E$332</definedName>
    <definedName name="FS_F_VW_01_35097_3_8319_2__JV_FS_BAUSTUFE_ANGEBOTE_WAE_">[8]Import!$B$333:$E$333</definedName>
    <definedName name="FS_F_VW_01_35097_3_8319_EUR__JV_FS_PR_EX_RATES_DATUM_REC_">[8]Import!$B$819:$F$819</definedName>
    <definedName name="FS_F_VW_01_35097_3_8319_VW__JV_FS_BIDDERS_">[8]Import!$B$946:$L$946</definedName>
    <definedName name="FS_F_VW_01_35097_3_EUR_11330__JV_FS_PR_EX_RATES_DATUM_COMP_">[8]Import!$B$694:$F$694</definedName>
    <definedName name="FS_F_VW_01_35097_3_EUR_11451__JV_FS_PR_EX_RATES_DATUM_COMP_">[8]Import!$B$695:$F$695</definedName>
    <definedName name="FS_F_VW_01_35097_3_EUR_13030__JV_FS_PR_EX_RATES_DATUM_COMP_">[8]Import!$B$717:$F$717</definedName>
    <definedName name="FS_F_VW_01_35097_3_EUR_1328__JV_FS_PR_EX_RATES_DATUM_COMP_">[8]Import!$B$697:$F$697</definedName>
    <definedName name="FS_F_VW_01_35097_3_EUR_1462__JV_FS_PR_EX_RATES_DATUM_COMP_">[8]Import!$B$698:$F$698</definedName>
    <definedName name="FS_F_VW_01_35097_3_EUR_15245__JV_FS_PR_EX_RATES_DATUM_COMP_">[8]Import!$B$706:$F$706</definedName>
    <definedName name="FS_F_VW_01_35097_3_EUR_159__JV_FS_PR_EX_RATES_DATUM_COMP_">[8]Import!$B$707:$F$707</definedName>
    <definedName name="FS_F_VW_01_35097_3_EUR_18244__JV_FS_PR_EX_RATES_DATUM_COMP_">[8]Import!$B$701:$F$701</definedName>
    <definedName name="FS_F_VW_01_35097_3_EUR_18245__JV_FS_PR_EX_RATES_DATUM_COMP_">[8]Import!$B$702:$F$702</definedName>
    <definedName name="FS_F_VW_01_35097_3_EUR_19964__JV_FS_PR_EX_RATES_DATUM_COMP_">[8]Import!$B$709:$F$709</definedName>
    <definedName name="FS_F_VW_01_35097_3_EUR_20328__JV_FS_PR_EX_RATES_DATUM_COMP_">[8]Import!$B$718:$F$718</definedName>
    <definedName name="FS_F_VW_01_35097_3_EUR_2261__JV_FS_PR_EX_RATES_DATUM_COMP_">[8]Import!$B$714:$F$714</definedName>
    <definedName name="FS_F_VW_01_35097_3_EUR_23586__JV_FS_PR_EX_RATES_DATUM_COMP_">[8]Import!$B$700:$F$700</definedName>
    <definedName name="FS_F_VW_01_35097_3_EUR_24968__JV_FS_PR_EX_RATES_DATUM_COMP_">[8]Import!$B$710:$F$710</definedName>
    <definedName name="FS_F_VW_01_35097_3_EUR_24969__JV_FS_PR_EX_RATES_DATUM_COMP_">[8]Import!$B$711:$F$711</definedName>
    <definedName name="FS_F_VW_01_35097_3_EUR_25756__JV_FS_PR_EX_RATES_DATUM_COMP_">[8]Import!$B$703:$F$703</definedName>
    <definedName name="FS_F_VW_01_35097_3_EUR_2609__JV_FS_PR_EX_RATES_DATUM_COMP_">[8]Import!$B$704:$F$704</definedName>
    <definedName name="FS_F_VW_01_35097_3_EUR_27724__JV_FS_PR_EX_RATES_DATUM_COMP_">[8]Import!$B$712:$F$712</definedName>
    <definedName name="FS_F_VW_01_35097_3_EUR_27909__JV_FS_PR_EX_RATES_DATUM_COMP_">[8]Import!$B$713:$F$713</definedName>
    <definedName name="FS_F_VW_01_35097_3_EUR_28671__JV_FS_PR_EX_RATES_DATUM_COMP_">[8]Import!$B$696:$F$696</definedName>
    <definedName name="FS_F_VW_01_35097_3_EUR_28746__JV_FS_PR_EX_RATES_DATUM_COMP_">[8]Import!$B$699:$F$699</definedName>
    <definedName name="FS_F_VW_01_35097_3_EUR_29344__JV_FS_PR_EX_RATES_DATUM_COMP_">[8]Import!$B$719:$F$719</definedName>
    <definedName name="FS_F_VW_01_35097_3_EUR_2979__JV_FS_PR_EX_RATES_DATUM_COMP_">[8]Import!$B$715:$F$715</definedName>
    <definedName name="FS_F_VW_01_35097_3_EUR_316__JV_FS_PR_EX_RATES_DATUM_COMP_">[8]Import!$B$705:$F$705</definedName>
    <definedName name="FS_F_VW_01_35097_3_EUR_3478__JV_FS_PR_EX_RATES_DATUM_COMP_">[8]Import!$B$708:$F$708</definedName>
    <definedName name="FS_F_VW_01_35097_3_EUR_38597__JV_FS_PR_EX_RATES_DATUM_COMP_">[8]Import!$B$721:$F$721</definedName>
    <definedName name="FS_F_VW_01_35097_3_EUR_43249__JV_FS_PR_EX_RATES_DATUM_COMP_">[8]Import!$B$720:$F$720</definedName>
    <definedName name="FS_F_VW_01_35097_3_EUR_8319__JV_FS_PR_EX_RATES_DATUM_COMP_">[8]Import!$B$716:$F$716</definedName>
    <definedName name="FS_F_VW_01_35097_4__FS_NEUTEILE_">[8]Import!$B$148:$D$148</definedName>
    <definedName name="FS_F_VW_01_35097_4__JV_FS_PRAESENTATIONEN_">[8]Import!$B$9:$AN$9</definedName>
    <definedName name="FS_F_VW_01_35097_4_1__V_FS_BAUSTUFE_VORGABEN_STK_">[8]Import!$B$439:$D$439</definedName>
    <definedName name="FS_F_VW_01_35097_4_11__JV_FS_BEDARFE_">[8]Import!$B$135:$E$135</definedName>
    <definedName name="FS_F_VW_01_35097_4_11_13030__JV_FS_BEDARFE_PREISE_QUOTE_">[8]Import!$B$91:$L$91</definedName>
    <definedName name="FS_F_VW_01_35097_4_11_20328__JV_FS_BEDARFE_PREISE_QUOTE_">[8]Import!$B$92:$L$92</definedName>
    <definedName name="FS_F_VW_01_35097_4_11_29344__JV_FS_BEDARFE_PREISE_QUOTE_">[8]Import!$B$93:$L$93</definedName>
    <definedName name="FS_F_VW_01_35097_4_11_2979__JV_FS_BEDARFE_PREISE_QUOTE_">[8]Import!$B$90:$L$90</definedName>
    <definedName name="FS_F_VW_01_35097_4_11_43249__JV_FS_BEDARFE_PREISE_QUOTE_">[8]Import!$B$94:$L$94</definedName>
    <definedName name="FS_F_VW_01_35097_4_11330__JV_FS_RV_AVG_PROTODATA_">[8]Import!$B$539:$E$539</definedName>
    <definedName name="FS_F_VW_01_35097_4_11330_1__JV_FS_BAUSTUFE_ANGEBOTE_WAE_">[8]Import!$B$390:$E$390</definedName>
    <definedName name="FS_F_VW_01_35097_4_11330_11__JV_FS_REC_">[8]Import!$B$1239:$Q$1239</definedName>
    <definedName name="FS_F_VW_01_35097_4_11330_2__JV_FS_BAUSTUFE_ANGEBOTE_WAE_">[8]Import!$B$391:$E$391</definedName>
    <definedName name="FS_F_VW_01_35097_4_11330_28__JV_FS_REC_">[8]Import!$B$1240:$Q$1240</definedName>
    <definedName name="FS_F_VW_01_35097_4_11330_37__JV_FS_REC_">[8]Import!$B$1241:$Q$1241</definedName>
    <definedName name="FS_F_VW_01_35097_4_11330_46__JV_FS_REC_">[8]Import!$B$1242:$Q$1242</definedName>
    <definedName name="FS_F_VW_01_35097_4_11330_68__JV_FS_REC_">[8]Import!$B$1243:$Q$1243</definedName>
    <definedName name="FS_F_VW_01_35097_4_11330_BR__JV_FS_BIDDERS_">[8]Import!$B$959:$L$959</definedName>
    <definedName name="FS_F_VW_01_35097_4_11330_EUR__JV_FS_PR_EX_RATES_DATUM_REC_">[8]Import!$B$848:$F$848</definedName>
    <definedName name="FS_F_VW_01_35097_4_11451__JV_FS_RV_AVG_PROTODATA_">[8]Import!$B$540:$E$540</definedName>
    <definedName name="FS_F_VW_01_35097_4_11451_1__JV_FS_BAUSTUFE_ANGEBOTE_WAE_">[8]Import!$B$392:$E$392</definedName>
    <definedName name="FS_F_VW_01_35097_4_11451_2__JV_FS_BAUSTUFE_ANGEBOTE_WAE_">[8]Import!$B$393:$E$393</definedName>
    <definedName name="FS_F_VW_01_35097_4_11451_BR__JV_FS_BIDDERS_">[8]Import!$B$966:$L$966</definedName>
    <definedName name="FS_F_VW_01_35097_4_11451_EUR__JV_FS_PR_EX_RATES_DATUM_REC_">[8]Import!$B$849:$F$849</definedName>
    <definedName name="FS_F_VW_01_35097_4_13030__JV_FS_ANGEBOTSUEBERSICHT_">[8]Import!$B$169:$D$169</definedName>
    <definedName name="FS_F_VW_01_35097_4_13030__JV_FS_AVG_PRICE_">[8]Import!$B$195:$F$195</definedName>
    <definedName name="FS_F_VW_01_35097_4_13030__JV_FS_BWERTSHEET_">[8]Import!$B$629:$AH$629</definedName>
    <definedName name="FS_F_VW_01_35097_4_13030__JV_FS_COMPARISON_">[8]Import!$B$579:$S$579</definedName>
    <definedName name="FS_F_VW_01_35097_4_13030__JV_FS_REC_LIEF_">[8]Import!$B$1310:$P$1310</definedName>
    <definedName name="FS_F_VW_01_35097_4_13030__JV_FS_RV_AVG_PROTODATA_">[8]Import!$B$541:$E$541</definedName>
    <definedName name="FS_F_VW_01_35097_4_13030__JV_FS_RV_LTERM_PNACHLASS_">[8]Import!$B$604:$X$604</definedName>
    <definedName name="FS_F_VW_01_35097_4_13030_1__JV_FS_BAUSTUFE_ANGEBOTE_WAE_">[8]Import!$B$394:$E$394</definedName>
    <definedName name="FS_F_VW_01_35097_4_13030_11__JV_FS_REC_">[8]Import!$B$1244:$Q$1244</definedName>
    <definedName name="FS_F_VW_01_35097_4_13030_2__JV_FS_BAUSTUFE_ANGEBOTE_WAE_">[8]Import!$B$395:$E$395</definedName>
    <definedName name="FS_F_VW_01_35097_4_13030_28__JV_FS_REC_">[8]Import!$B$1245:$Q$1245</definedName>
    <definedName name="FS_F_VW_01_35097_4_13030_37__JV_FS_REC_">[8]Import!$B$1246:$Q$1246</definedName>
    <definedName name="FS_F_VW_01_35097_4_13030_46__JV_FS_REC_">[8]Import!$B$1247:$Q$1247</definedName>
    <definedName name="FS_F_VW_01_35097_4_13030_68__JV_FS_REC_">[8]Import!$B$1248:$Q$1248</definedName>
    <definedName name="FS_F_VW_01_35097_4_13030_EUR__JV_FS_PR_EX_RATES_DATUM_REC_">[8]Import!$B$850:$F$850</definedName>
    <definedName name="FS_F_VW_01_35097_4_13030_VW__JV_FS_BIDDERS_">[8]Import!$B$957:$L$957</definedName>
    <definedName name="FS_F_VW_01_35097_4_1328__JV_FS_RV_AVG_PROTODATA_">[8]Import!$B$532:$E$532</definedName>
    <definedName name="FS_F_VW_01_35097_4_1328_1__JV_FS_BAUSTUFE_ANGEBOTE_WAE_">[8]Import!$B$376:$E$376</definedName>
    <definedName name="FS_F_VW_01_35097_4_1328_2__JV_FS_BAUSTUFE_ANGEBOTE_WAE_">[8]Import!$B$377:$E$377</definedName>
    <definedName name="FS_F_VW_01_35097_4_1328_BX__JV_FS_BIDDERS_">[8]Import!$B$969:$L$969</definedName>
    <definedName name="FS_F_VW_01_35097_4_1328_EUR__JV_FS_PR_EX_RATES_DATUM_REC_">[8]Import!$B$841:$F$841</definedName>
    <definedName name="FS_F_VW_01_35097_4_1462__JV_FS_RV_AVG_PROTODATA_">[8]Import!$B$533:$E$533</definedName>
    <definedName name="FS_F_VW_01_35097_4_1462_1__JV_FS_BAUSTUFE_ANGEBOTE_WAE_">[8]Import!$B$378:$E$378</definedName>
    <definedName name="FS_F_VW_01_35097_4_1462_11__JV_FS_REC_">[8]Import!$B$1219:$Q$1219</definedName>
    <definedName name="FS_F_VW_01_35097_4_1462_2__JV_FS_BAUSTUFE_ANGEBOTE_WAE_">[8]Import!$B$379:$E$379</definedName>
    <definedName name="FS_F_VW_01_35097_4_1462_28__JV_FS_REC_">[8]Import!$B$1220:$Q$1220</definedName>
    <definedName name="FS_F_VW_01_35097_4_1462_37__JV_FS_REC_">[8]Import!$B$1221:$Q$1221</definedName>
    <definedName name="FS_F_VW_01_35097_4_1462_46__JV_FS_REC_">[8]Import!$B$1222:$Q$1222</definedName>
    <definedName name="FS_F_VW_01_35097_4_1462_68__JV_FS_REC_">[8]Import!$B$1223:$Q$1223</definedName>
    <definedName name="FS_F_VW_01_35097_4_1462_BX__JV_FS_BIDDERS_">[8]Import!$B$965:$L$965</definedName>
    <definedName name="FS_F_VW_01_35097_4_1462_EUR__JV_FS_PR_EX_RATES_DATUM_REC_">[8]Import!$B$842:$F$842</definedName>
    <definedName name="FS_F_VW_01_35097_4_15245__JV_FS_RV_AVG_PROTODATA_">[8]Import!$B$542:$E$542</definedName>
    <definedName name="FS_F_VW_01_35097_4_15245_1__JV_FS_BAUSTUFE_ANGEBOTE_WAE_">[8]Import!$B$396:$E$396</definedName>
    <definedName name="FS_F_VW_01_35097_4_15245_2__JV_FS_BAUSTUFE_ANGEBOTE_WAE_">[8]Import!$B$397:$E$397</definedName>
    <definedName name="FS_F_VW_01_35097_4_15245_EUR__JV_FS_PR_EX_RATES_DATUM_REC_">[8]Import!$B$851:$F$851</definedName>
    <definedName name="FS_F_VW_01_35097_4_15245_SK__JV_FS_BIDDERS_">[8]Import!$B$961:$L$961</definedName>
    <definedName name="FS_F_VW_01_35097_4_159__JV_FS_RV_AVG_PROTODATA_">[8]Import!$B$530:$E$530</definedName>
    <definedName name="FS_F_VW_01_35097_4_159_1__JV_FS_BAUSTUFE_ANGEBOTE_WAE_">[8]Import!$B$372:$E$372</definedName>
    <definedName name="FS_F_VW_01_35097_4_159_11__JV_FS_REC_">[8]Import!$B$1214:$Q$1214</definedName>
    <definedName name="FS_F_VW_01_35097_4_159_2__JV_FS_BAUSTUFE_ANGEBOTE_WAE_">[8]Import!$B$373:$E$373</definedName>
    <definedName name="FS_F_VW_01_35097_4_159_28__JV_FS_REC_">[8]Import!$B$1215:$Q$1215</definedName>
    <definedName name="FS_F_VW_01_35097_4_159_37__JV_FS_REC_">[8]Import!$B$1216:$Q$1216</definedName>
    <definedName name="FS_F_VW_01_35097_4_159_46__JV_FS_REC_">[8]Import!$B$1217:$Q$1217</definedName>
    <definedName name="FS_F_VW_01_35097_4_159_68__JV_FS_REC_">[8]Import!$B$1218:$Q$1218</definedName>
    <definedName name="FS_F_VW_01_35097_4_159_EUR__JV_FS_PR_EX_RATES_DATUM_REC_">[8]Import!$B$839:$F$839</definedName>
    <definedName name="FS_F_VW_01_35097_4_159_ST__JV_FS_BIDDERS_">[8]Import!$B$975:$L$975</definedName>
    <definedName name="FS_F_VW_01_35097_4_18244__JV_FS_RV_AVG_PROTODATA_">[8]Import!$B$543:$E$543</definedName>
    <definedName name="FS_F_VW_01_35097_4_18244_1__JV_FS_BAUSTUFE_ANGEBOTE_WAE_">[8]Import!$B$398:$E$398</definedName>
    <definedName name="FS_F_VW_01_35097_4_18244_2__JV_FS_BAUSTUFE_ANGEBOTE_WAE_">[8]Import!$B$399:$E$399</definedName>
    <definedName name="FS_F_VW_01_35097_4_18244_EUR__JV_FS_PR_EX_RATES_DATUM_REC_">[8]Import!$B$852:$F$852</definedName>
    <definedName name="FS_F_VW_01_35097_4_18244_MX__JV_FS_BIDDERS_">[8]Import!$B$968:$L$968</definedName>
    <definedName name="FS_F_VW_01_35097_4_18245__JV_FS_RV_AVG_PROTODATA_">[8]Import!$B$544:$E$544</definedName>
    <definedName name="FS_F_VW_01_35097_4_18245_1__JV_FS_BAUSTUFE_ANGEBOTE_WAE_">[8]Import!$B$400:$E$400</definedName>
    <definedName name="FS_F_VW_01_35097_4_18245_2__JV_FS_BAUSTUFE_ANGEBOTE_WAE_">[8]Import!$B$401:$E$401</definedName>
    <definedName name="FS_F_VW_01_35097_4_18245_EUR__JV_FS_PR_EX_RATES_DATUM_REC_">[8]Import!$B$853:$F$853</definedName>
    <definedName name="FS_F_VW_01_35097_4_18245_MX__JV_FS_BIDDERS_">[8]Import!$B$971:$L$971</definedName>
    <definedName name="FS_F_VW_01_35097_4_19964__JV_FS_RV_AVG_PROTODATA_">[8]Import!$B$545:$E$545</definedName>
    <definedName name="FS_F_VW_01_35097_4_19964_1__JV_FS_BAUSTUFE_ANGEBOTE_WAE_">[8]Import!$B$402:$E$402</definedName>
    <definedName name="FS_F_VW_01_35097_4_19964_11__JV_FS_REC_">[8]Import!$B$1249:$Q$1249</definedName>
    <definedName name="FS_F_VW_01_35097_4_19964_2__JV_FS_BAUSTUFE_ANGEBOTE_WAE_">[8]Import!$B$403:$E$403</definedName>
    <definedName name="FS_F_VW_01_35097_4_19964_28__JV_FS_REC_">[8]Import!$B$1250:$Q$1250</definedName>
    <definedName name="FS_F_VW_01_35097_4_19964_37__JV_FS_REC_">[8]Import!$B$1251:$Q$1251</definedName>
    <definedName name="FS_F_VW_01_35097_4_19964_46__JV_FS_REC_">[8]Import!$B$1252:$Q$1252</definedName>
    <definedName name="FS_F_VW_01_35097_4_19964_68__JV_FS_REC_">[8]Import!$B$1253:$Q$1253</definedName>
    <definedName name="FS_F_VW_01_35097_4_19964_EUR__JV_FS_PR_EX_RATES_DATUM_REC_">[8]Import!$B$854:$F$854</definedName>
    <definedName name="FS_F_VW_01_35097_4_19964_TR__JV_FS_BIDDERS_">[8]Import!$B$978:$L$978</definedName>
    <definedName name="FS_F_VW_01_35097_4_2__V_FS_BAUSTUFE_VORGABEN_STK_">[8]Import!$B$440:$D$440</definedName>
    <definedName name="FS_F_VW_01_35097_4_20328__JV_FS_ANGEBOTSUEBERSICHT_">[8]Import!$B$170:$D$170</definedName>
    <definedName name="FS_F_VW_01_35097_4_20328__JV_FS_AVG_PRICE_">[8]Import!$B$196:$F$196</definedName>
    <definedName name="FS_F_VW_01_35097_4_20328__JV_FS_BWERTSHEET_">[8]Import!$B$630:$AH$630</definedName>
    <definedName name="FS_F_VW_01_35097_4_20328__JV_FS_COMPARISON_">[8]Import!$B$580:$S$580</definedName>
    <definedName name="FS_F_VW_01_35097_4_20328__JV_FS_REC_LIEF_">[8]Import!$B$1311:$P$1311</definedName>
    <definedName name="FS_F_VW_01_35097_4_20328__JV_FS_RV_AVG_PROTODATA_">[8]Import!$B$546:$E$546</definedName>
    <definedName name="FS_F_VW_01_35097_4_20328__JV_FS_RV_LTERM_PNACHLASS_">[8]Import!$B$605:$X$605</definedName>
    <definedName name="FS_F_VW_01_35097_4_20328_1__JV_FS_BAUSTUFE_ANGEBOTE_WAE_">[8]Import!$B$404:$E$404</definedName>
    <definedName name="FS_F_VW_01_35097_4_20328_11__JV_FS_REC_">[8]Import!$B$1254:$Q$1254</definedName>
    <definedName name="FS_F_VW_01_35097_4_20328_2__JV_FS_BAUSTUFE_ANGEBOTE_WAE_">[8]Import!$B$405:$E$405</definedName>
    <definedName name="FS_F_VW_01_35097_4_20328_28__JV_FS_REC_">[8]Import!$B$1255:$Q$1255</definedName>
    <definedName name="FS_F_VW_01_35097_4_20328_37__JV_FS_REC_">[8]Import!$B$1256:$Q$1256</definedName>
    <definedName name="FS_F_VW_01_35097_4_20328_46__JV_FS_REC_">[8]Import!$B$1257:$Q$1257</definedName>
    <definedName name="FS_F_VW_01_35097_4_20328_68__JV_FS_REC_">[8]Import!$B$1258:$Q$1258</definedName>
    <definedName name="FS_F_VW_01_35097_4_20328_EUR__JV_FS_PR_EX_RATES_DATUM_REC_">[8]Import!$B$855:$F$855</definedName>
    <definedName name="FS_F_VW_01_35097_4_20328_VW__JV_FS_BIDDERS_">[8]Import!$B$962:$L$962</definedName>
    <definedName name="FS_F_VW_01_35097_4_2261__JV_FS_RV_AVG_PROTODATA_">[8]Import!$B$534:$E$534</definedName>
    <definedName name="FS_F_VW_01_35097_4_2261_1__JV_FS_BAUSTUFE_ANGEBOTE_WAE_">[8]Import!$B$380:$E$380</definedName>
    <definedName name="FS_F_VW_01_35097_4_2261_11__JV_FS_REC_">[8]Import!$B$1224:$Q$1224</definedName>
    <definedName name="FS_F_VW_01_35097_4_2261_2__JV_FS_BAUSTUFE_ANGEBOTE_WAE_">[8]Import!$B$381:$E$381</definedName>
    <definedName name="FS_F_VW_01_35097_4_2261_28__JV_FS_REC_">[8]Import!$B$1225:$Q$1225</definedName>
    <definedName name="FS_F_VW_01_35097_4_2261_37__JV_FS_REC_">[8]Import!$B$1226:$Q$1226</definedName>
    <definedName name="FS_F_VW_01_35097_4_2261_46__JV_FS_REC_">[8]Import!$B$1227:$Q$1227</definedName>
    <definedName name="FS_F_VW_01_35097_4_2261_68__JV_FS_REC_">[8]Import!$B$1228:$Q$1228</definedName>
    <definedName name="FS_F_VW_01_35097_4_2261_EUR__JV_FS_PR_EX_RATES_DATUM_REC_">[8]Import!$B$843:$F$843</definedName>
    <definedName name="FS_F_VW_01_35097_4_2261_VW__JV_FS_BIDDERS_">[8]Import!$B$967:$L$967</definedName>
    <definedName name="FS_F_VW_01_35097_4_23586__JV_FS_RV_AVG_PROTODATA_">[8]Import!$B$547:$E$547</definedName>
    <definedName name="FS_F_VW_01_35097_4_23586_1__JV_FS_BAUSTUFE_ANGEBOTE_WAE_">[8]Import!$B$406:$E$406</definedName>
    <definedName name="FS_F_VW_01_35097_4_23586_11__JV_FS_REC_">[8]Import!$B$1259:$Q$1259</definedName>
    <definedName name="FS_F_VW_01_35097_4_23586_2__JV_FS_BAUSTUFE_ANGEBOTE_WAE_">[8]Import!$B$407:$E$407</definedName>
    <definedName name="FS_F_VW_01_35097_4_23586_28__JV_FS_REC_">[8]Import!$B$1260:$Q$1260</definedName>
    <definedName name="FS_F_VW_01_35097_4_23586_37__JV_FS_REC_">[8]Import!$B$1261:$Q$1261</definedName>
    <definedName name="FS_F_VW_01_35097_4_23586_46__JV_FS_REC_">[8]Import!$B$1262:$Q$1262</definedName>
    <definedName name="FS_F_VW_01_35097_4_23586_68__JV_FS_REC_">[8]Import!$B$1263:$Q$1263</definedName>
    <definedName name="FS_F_VW_01_35097_4_23586_EUR__JV_FS_PR_EX_RATES_DATUM_REC_">[8]Import!$B$856:$F$856</definedName>
    <definedName name="FS_F_VW_01_35097_4_23586_HA__JV_FS_BIDDERS_">[8]Import!$B$983:$L$983</definedName>
    <definedName name="FS_F_VW_01_35097_4_24968__JV_FS_RV_AVG_PROTODATA_">[8]Import!$B$548:$E$548</definedName>
    <definedName name="FS_F_VW_01_35097_4_24968_1__JV_FS_BAUSTUFE_ANGEBOTE_WAE_">[8]Import!$B$408:$E$408</definedName>
    <definedName name="FS_F_VW_01_35097_4_24968_2__JV_FS_BAUSTUFE_ANGEBOTE_WAE_">[8]Import!$B$409:$E$409</definedName>
    <definedName name="FS_F_VW_01_35097_4_24968_EUR__JV_FS_PR_EX_RATES_DATUM_REC_">[8]Import!$B$857:$F$857</definedName>
    <definedName name="FS_F_VW_01_35097_4_24968_US__JV_FS_BIDDERS_">[8]Import!$B$958:$L$958</definedName>
    <definedName name="FS_F_VW_01_35097_4_24969__JV_FS_RV_AVG_PROTODATA_">[8]Import!$B$549:$E$549</definedName>
    <definedName name="FS_F_VW_01_35097_4_24969_1__JV_FS_BAUSTUFE_ANGEBOTE_WAE_">[8]Import!$B$410:$E$410</definedName>
    <definedName name="FS_F_VW_01_35097_4_24969_11__JV_FS_REC_">[8]Import!$B$1264:$Q$1264</definedName>
    <definedName name="FS_F_VW_01_35097_4_24969_2__JV_FS_BAUSTUFE_ANGEBOTE_WAE_">[8]Import!$B$411:$E$411</definedName>
    <definedName name="FS_F_VW_01_35097_4_24969_28__JV_FS_REC_">[8]Import!$B$1265:$Q$1265</definedName>
    <definedName name="FS_F_VW_01_35097_4_24969_37__JV_FS_REC_">[8]Import!$B$1266:$Q$1266</definedName>
    <definedName name="FS_F_VW_01_35097_4_24969_46__JV_FS_REC_">[8]Import!$B$1267:$Q$1267</definedName>
    <definedName name="FS_F_VW_01_35097_4_24969_68__JV_FS_REC_">[8]Import!$B$1268:$Q$1268</definedName>
    <definedName name="FS_F_VW_01_35097_4_24969_EUR__JV_FS_PR_EX_RATES_DATUM_REC_">[8]Import!$B$858:$F$858</definedName>
    <definedName name="FS_F_VW_01_35097_4_24969_US__JV_FS_BIDDERS_">[8]Import!$B$979:$L$979</definedName>
    <definedName name="FS_F_VW_01_35097_4_25756__JV_FS_RV_AVG_PROTODATA_">[8]Import!$B$550:$E$550</definedName>
    <definedName name="FS_F_VW_01_35097_4_25756_1__JV_FS_BAUSTUFE_ANGEBOTE_WAE_">[8]Import!$B$412:$E$412</definedName>
    <definedName name="FS_F_VW_01_35097_4_25756_2__JV_FS_BAUSTUFE_ANGEBOTE_WAE_">[8]Import!$B$413:$E$413</definedName>
    <definedName name="FS_F_VW_01_35097_4_25756_EUR__JV_FS_PR_EX_RATES_DATUM_REC_">[8]Import!$B$859:$F$859</definedName>
    <definedName name="FS_F_VW_01_35097_4_25756_MX__JV_FS_BIDDERS_">[8]Import!$B$964:$L$964</definedName>
    <definedName name="FS_F_VW_01_35097_4_2609__JV_FS_RV_AVG_PROTODATA_">[8]Import!$B$535:$E$535</definedName>
    <definedName name="FS_F_VW_01_35097_4_2609_1__JV_FS_BAUSTUFE_ANGEBOTE_WAE_">[8]Import!$B$382:$E$382</definedName>
    <definedName name="FS_F_VW_01_35097_4_2609_11__JV_FS_REC_">[8]Import!$B$1229:$Q$1229</definedName>
    <definedName name="FS_F_VW_01_35097_4_2609_2__JV_FS_BAUSTUFE_ANGEBOTE_WAE_">[8]Import!$B$383:$E$383</definedName>
    <definedName name="FS_F_VW_01_35097_4_2609_28__JV_FS_REC_">[8]Import!$B$1230:$Q$1230</definedName>
    <definedName name="FS_F_VW_01_35097_4_2609_37__JV_FS_REC_">[8]Import!$B$1231:$Q$1231</definedName>
    <definedName name="FS_F_VW_01_35097_4_2609_46__JV_FS_REC_">[8]Import!$B$1232:$Q$1232</definedName>
    <definedName name="FS_F_VW_01_35097_4_2609_68__JV_FS_REC_">[8]Import!$B$1233:$Q$1233</definedName>
    <definedName name="FS_F_VW_01_35097_4_2609_EUR__JV_FS_PR_EX_RATES_DATUM_REC_">[8]Import!$B$844:$F$844</definedName>
    <definedName name="FS_F_VW_01_35097_4_2609_RR__JV_FS_BIDDERS_">[8]Import!$B$972:$L$972</definedName>
    <definedName name="FS_F_VW_01_35097_4_27724__JV_FS_RV_AVG_PROTODATA_">[8]Import!$B$551:$E$551</definedName>
    <definedName name="FS_F_VW_01_35097_4_27724_1__JV_FS_BAUSTUFE_ANGEBOTE_WAE_">[8]Import!$B$414:$E$414</definedName>
    <definedName name="FS_F_VW_01_35097_4_27724_2__JV_FS_BAUSTUFE_ANGEBOTE_WAE_">[8]Import!$B$415:$E$415</definedName>
    <definedName name="FS_F_VW_01_35097_4_27724_EUR__JV_FS_PR_EX_RATES_DATUM_REC_">[8]Import!$B$860:$F$860</definedName>
    <definedName name="FS_F_VW_01_35097_4_27724_US__JV_FS_BIDDERS_">[8]Import!$B$976:$L$976</definedName>
    <definedName name="FS_F_VW_01_35097_4_27909__JV_FS_RV_AVG_PROTODATA_">[8]Import!$B$552:$E$552</definedName>
    <definedName name="FS_F_VW_01_35097_4_27909_1__JV_FS_BAUSTUFE_ANGEBOTE_WAE_">[8]Import!$B$416:$E$416</definedName>
    <definedName name="FS_F_VW_01_35097_4_27909_11__JV_FS_REC_">[8]Import!$B$1269:$Q$1269</definedName>
    <definedName name="FS_F_VW_01_35097_4_27909_2__JV_FS_BAUSTUFE_ANGEBOTE_WAE_">[8]Import!$B$417:$E$417</definedName>
    <definedName name="FS_F_VW_01_35097_4_27909_28__JV_FS_REC_">[8]Import!$B$1270:$Q$1270</definedName>
    <definedName name="FS_F_VW_01_35097_4_27909_37__JV_FS_REC_">[8]Import!$B$1271:$Q$1271</definedName>
    <definedName name="FS_F_VW_01_35097_4_27909_46__JV_FS_REC_">[8]Import!$B$1272:$Q$1272</definedName>
    <definedName name="FS_F_VW_01_35097_4_27909_68__JV_FS_REC_">[8]Import!$B$1273:$Q$1273</definedName>
    <definedName name="FS_F_VW_01_35097_4_27909_EUR__JV_FS_PR_EX_RATES_DATUM_REC_">[8]Import!$B$861:$F$861</definedName>
    <definedName name="FS_F_VW_01_35097_4_27909_US__JV_FS_BIDDERS_">[8]Import!$B$981:$L$981</definedName>
    <definedName name="FS_F_VW_01_35097_4_28__JV_FS_BEDARFE_">[8]Import!$B$136:$E$136</definedName>
    <definedName name="FS_F_VW_01_35097_4_28_13030__JV_FS_BEDARFE_PREISE_QUOTE_">[8]Import!$B$96:$L$96</definedName>
    <definedName name="FS_F_VW_01_35097_4_28_20328__JV_FS_BEDARFE_PREISE_QUOTE_">[8]Import!$B$97:$L$97</definedName>
    <definedName name="FS_F_VW_01_35097_4_28_29344__JV_FS_BEDARFE_PREISE_QUOTE_">[8]Import!$B$98:$L$98</definedName>
    <definedName name="FS_F_VW_01_35097_4_28_2979__JV_FS_BEDARFE_PREISE_QUOTE_">[8]Import!$B$95:$L$95</definedName>
    <definedName name="FS_F_VW_01_35097_4_28_43249__JV_FS_BEDARFE_PREISE_QUOTE_">[8]Import!$B$99:$L$99</definedName>
    <definedName name="FS_F_VW_01_35097_4_28671__JV_FS_RV_AVG_PROTODATA_">[8]Import!$B$553:$E$553</definedName>
    <definedName name="FS_F_VW_01_35097_4_28671_1__JV_FS_BAUSTUFE_ANGEBOTE_WAE_">[8]Import!$B$418:$E$418</definedName>
    <definedName name="FS_F_VW_01_35097_4_28671_11__JV_FS_REC_">[8]Import!$B$1274:$Q$1274</definedName>
    <definedName name="FS_F_VW_01_35097_4_28671_2__JV_FS_BAUSTUFE_ANGEBOTE_WAE_">[8]Import!$B$419:$E$419</definedName>
    <definedName name="FS_F_VW_01_35097_4_28671_28__JV_FS_REC_">[8]Import!$B$1275:$Q$1275</definedName>
    <definedName name="FS_F_VW_01_35097_4_28671_37__JV_FS_REC_">[8]Import!$B$1276:$Q$1276</definedName>
    <definedName name="FS_F_VW_01_35097_4_28671_46__JV_FS_REC_">[8]Import!$B$1277:$Q$1277</definedName>
    <definedName name="FS_F_VW_01_35097_4_28671_68__JV_FS_REC_">[8]Import!$B$1278:$Q$1278</definedName>
    <definedName name="FS_F_VW_01_35097_4_28671_BR__JV_FS_BIDDERS_">[8]Import!$B$980:$L$980</definedName>
    <definedName name="FS_F_VW_01_35097_4_28671_EUR__JV_FS_PR_EX_RATES_DATUM_REC_">[8]Import!$B$862:$F$862</definedName>
    <definedName name="FS_F_VW_01_35097_4_28746__JV_FS_RV_AVG_PROTODATA_">[8]Import!$B$554:$E$554</definedName>
    <definedName name="FS_F_VW_01_35097_4_28746_1__JV_FS_BAUSTUFE_ANGEBOTE_WAE_">[8]Import!$B$420:$E$420</definedName>
    <definedName name="FS_F_VW_01_35097_4_28746_2__JV_FS_BAUSTUFE_ANGEBOTE_WAE_">[8]Import!$B$421:$E$421</definedName>
    <definedName name="FS_F_VW_01_35097_4_28746_BX__JV_FS_BIDDERS_">[8]Import!$B$982:$L$982</definedName>
    <definedName name="FS_F_VW_01_35097_4_28746_EUR__JV_FS_PR_EX_RATES_DATUM_REC_">[8]Import!$B$863:$F$863</definedName>
    <definedName name="FS_F_VW_01_35097_4_29344__JV_FS_ANGEBOTSUEBERSICHT_">[8]Import!$B$171:$D$171</definedName>
    <definedName name="FS_F_VW_01_35097_4_29344__JV_FS_AVG_PRICE_">[8]Import!$B$197:$F$197</definedName>
    <definedName name="FS_F_VW_01_35097_4_29344__JV_FS_BWERTSHEET_">[8]Import!$B$631:$AH$631</definedName>
    <definedName name="FS_F_VW_01_35097_4_29344__JV_FS_COMPARISON_">[8]Import!$B$581:$S$581</definedName>
    <definedName name="FS_F_VW_01_35097_4_29344__JV_FS_REC_LIEF_">[8]Import!$B$1312:$P$1312</definedName>
    <definedName name="FS_F_VW_01_35097_4_29344__JV_FS_RV_AVG_PROTODATA_">[8]Import!$B$555:$E$555</definedName>
    <definedName name="FS_F_VW_01_35097_4_29344__JV_FS_RV_LTERM_PNACHLASS_">[8]Import!$B$606:$X$606</definedName>
    <definedName name="FS_F_VW_01_35097_4_29344_1__JV_FS_BAUSTUFE_ANGEBOTE_WAE_">[8]Import!$B$422:$E$422</definedName>
    <definedName name="FS_F_VW_01_35097_4_29344_11__JV_FS_REC_">[8]Import!$B$1279:$Q$1279</definedName>
    <definedName name="FS_F_VW_01_35097_4_29344_2__JV_FS_BAUSTUFE_ANGEBOTE_WAE_">[8]Import!$B$423:$E$423</definedName>
    <definedName name="FS_F_VW_01_35097_4_29344_28__JV_FS_REC_">[8]Import!$B$1280:$Q$1280</definedName>
    <definedName name="FS_F_VW_01_35097_4_29344_37__JV_FS_REC_">[8]Import!$B$1281:$Q$1281</definedName>
    <definedName name="FS_F_VW_01_35097_4_29344_46__JV_FS_REC_">[8]Import!$B$1282:$Q$1282</definedName>
    <definedName name="FS_F_VW_01_35097_4_29344_68__JV_FS_REC_">[8]Import!$B$1283:$Q$1283</definedName>
    <definedName name="FS_F_VW_01_35097_4_29344_EUR__JV_FS_PR_EX_RATES_DATUM_REC_">[8]Import!$B$864:$F$864</definedName>
    <definedName name="FS_F_VW_01_35097_4_29344_VW__JV_FS_BIDDERS_">[8]Import!$B$970:$L$970</definedName>
    <definedName name="FS_F_VW_01_35097_4_2979__JV_FS_ANGEBOTSUEBERSICHT_">[8]Import!$B$172:$D$172</definedName>
    <definedName name="FS_F_VW_01_35097_4_2979__JV_FS_AVG_PRICE_">[8]Import!$B$194:$F$194</definedName>
    <definedName name="FS_F_VW_01_35097_4_2979__JV_FS_BWERTSHEET_">[8]Import!$B$628:$AH$628</definedName>
    <definedName name="FS_F_VW_01_35097_4_2979__JV_FS_COMPARISON_">[8]Import!$B$578:$S$578</definedName>
    <definedName name="FS_F_VW_01_35097_4_2979__JV_FS_REC_LIEF_">[8]Import!$B$1309:$P$1309</definedName>
    <definedName name="FS_F_VW_01_35097_4_2979__JV_FS_RV_AVG_PROTODATA_">[8]Import!$B$536:$E$536</definedName>
    <definedName name="FS_F_VW_01_35097_4_2979__JV_FS_RV_LTERM_PNACHLASS_">[8]Import!$B$603:$X$603</definedName>
    <definedName name="FS_F_VW_01_35097_4_2979_1__JV_FS_BAUSTUFE_ANGEBOTE_WAE_">[8]Import!$B$384:$E$384</definedName>
    <definedName name="FS_F_VW_01_35097_4_2979_11__JV_FS_REC_">[8]Import!$B$1234:$Q$1234</definedName>
    <definedName name="FS_F_VW_01_35097_4_2979_2__JV_FS_BAUSTUFE_ANGEBOTE_WAE_">[8]Import!$B$385:$E$385</definedName>
    <definedName name="FS_F_VW_01_35097_4_2979_28__JV_FS_REC_">[8]Import!$B$1235:$Q$1235</definedName>
    <definedName name="FS_F_VW_01_35097_4_2979_37__JV_FS_REC_">[8]Import!$B$1236:$Q$1236</definedName>
    <definedName name="FS_F_VW_01_35097_4_2979_46__JV_FS_REC_">[8]Import!$B$1237:$Q$1237</definedName>
    <definedName name="FS_F_VW_01_35097_4_2979_68__JV_FS_REC_">[8]Import!$B$1238:$Q$1238</definedName>
    <definedName name="FS_F_VW_01_35097_4_2979_EUR__JV_FS_PR_EX_RATES_DATUM_REC_">[8]Import!$B$845:$F$845</definedName>
    <definedName name="FS_F_VW_01_35097_4_2979_VW__JV_FS_BIDDERS_">[8]Import!$B$973:$L$973</definedName>
    <definedName name="FS_F_VW_01_35097_4_316__JV_FS_RV_AVG_PROTODATA_">[8]Import!$B$531:$E$531</definedName>
    <definedName name="FS_F_VW_01_35097_4_316_1__JV_FS_BAUSTUFE_ANGEBOTE_WAE_">[8]Import!$B$374:$E$374</definedName>
    <definedName name="FS_F_VW_01_35097_4_316_2__JV_FS_BAUSTUFE_ANGEBOTE_WAE_">[8]Import!$B$375:$E$375</definedName>
    <definedName name="FS_F_VW_01_35097_4_316_EUR__JV_FS_PR_EX_RATES_DATUM_REC_">[8]Import!$B$840:$F$840</definedName>
    <definedName name="FS_F_VW_01_35097_4_316_SK__JV_FS_BIDDERS_">[8]Import!$B$956:$L$956</definedName>
    <definedName name="FS_F_VW_01_35097_4_3478__JV_FS_RV_AVG_PROTODATA_">[8]Import!$B$537:$E$537</definedName>
    <definedName name="FS_F_VW_01_35097_4_3478_1__JV_FS_BAUSTUFE_ANGEBOTE_WAE_">[8]Import!$B$386:$E$386</definedName>
    <definedName name="FS_F_VW_01_35097_4_3478_2__JV_FS_BAUSTUFE_ANGEBOTE_WAE_">[8]Import!$B$387:$E$387</definedName>
    <definedName name="FS_F_VW_01_35097_4_3478_EUR__JV_FS_PR_EX_RATES_DATUM_REC_">[8]Import!$B$846:$F$846</definedName>
    <definedName name="FS_F_VW_01_35097_4_3478_ST__JV_FS_BIDDERS_">[8]Import!$B$963:$L$963</definedName>
    <definedName name="FS_F_VW_01_35097_4_37__JV_FS_BEDARFE_">[8]Import!$B$137:$E$137</definedName>
    <definedName name="FS_F_VW_01_35097_4_37_13030__JV_FS_BEDARFE_PREISE_QUOTE_">[8]Import!$B$101:$L$101</definedName>
    <definedName name="FS_F_VW_01_35097_4_37_20328__JV_FS_BEDARFE_PREISE_QUOTE_">[8]Import!$B$102:$L$102</definedName>
    <definedName name="FS_F_VW_01_35097_4_37_29344__JV_FS_BEDARFE_PREISE_QUOTE_">[8]Import!$B$103:$L$103</definedName>
    <definedName name="FS_F_VW_01_35097_4_37_2979__JV_FS_BEDARFE_PREISE_QUOTE_">[8]Import!$B$100:$L$100</definedName>
    <definedName name="FS_F_VW_01_35097_4_37_43249__JV_FS_BEDARFE_PREISE_QUOTE_">[8]Import!$B$104:$L$104</definedName>
    <definedName name="FS_F_VW_01_35097_4_38597__JV_FS_RV_AVG_PROTODATA_">[8]Import!$B$556:$E$556</definedName>
    <definedName name="FS_F_VW_01_35097_4_38597_1__JV_FS_BAUSTUFE_ANGEBOTE_WAE_">[8]Import!$B$424:$E$424</definedName>
    <definedName name="FS_F_VW_01_35097_4_38597_2__JV_FS_BAUSTUFE_ANGEBOTE_WAE_">[8]Import!$B$425:$E$425</definedName>
    <definedName name="FS_F_VW_01_35097_4_38597_EUR__JV_FS_PR_EX_RATES_DATUM_REC_">[8]Import!$B$865:$F$865</definedName>
    <definedName name="FS_F_VW_01_35097_4_38597_ZA__JV_FS_BIDDERS_">[8]Import!$B$960:$L$960</definedName>
    <definedName name="FS_F_VW_01_35097_4_43249__JV_FS_ANGEBOTSUEBERSICHT_">[8]Import!$B$173:$D$173</definedName>
    <definedName name="FS_F_VW_01_35097_4_43249__JV_FS_AVG_PRICE_">[8]Import!$B$198:$F$198</definedName>
    <definedName name="FS_F_VW_01_35097_4_43249__JV_FS_BWERTSHEET_">[8]Import!$B$632:$AH$632</definedName>
    <definedName name="FS_F_VW_01_35097_4_43249__JV_FS_COMPARISON_">[8]Import!$B$582:$S$582</definedName>
    <definedName name="FS_F_VW_01_35097_4_43249__JV_FS_REC_LIEF_">[8]Import!$B$1313:$P$1313</definedName>
    <definedName name="FS_F_VW_01_35097_4_43249__JV_FS_RV_AVG_PROTODATA_">[8]Import!$B$557:$E$557</definedName>
    <definedName name="FS_F_VW_01_35097_4_43249__JV_FS_RV_LTERM_PNACHLASS_">[8]Import!$B$607:$X$607</definedName>
    <definedName name="FS_F_VW_01_35097_4_43249_1__JV_FS_BAUSTUFE_ANGEBOTE_WAE_">[8]Import!$B$426:$E$426</definedName>
    <definedName name="FS_F_VW_01_35097_4_43249_11__JV_FS_REC_">[8]Import!$B$1284:$Q$1284</definedName>
    <definedName name="FS_F_VW_01_35097_4_43249_2__JV_FS_BAUSTUFE_ANGEBOTE_WAE_">[8]Import!$B$427:$E$427</definedName>
    <definedName name="FS_F_VW_01_35097_4_43249_28__JV_FS_REC_">[8]Import!$B$1285:$Q$1285</definedName>
    <definedName name="FS_F_VW_01_35097_4_43249_37__JV_FS_REC_">[8]Import!$B$1286:$Q$1286</definedName>
    <definedName name="FS_F_VW_01_35097_4_43249_46__JV_FS_REC_">[8]Import!$B$1287:$Q$1287</definedName>
    <definedName name="FS_F_VW_01_35097_4_43249_68__JV_FS_REC_">[8]Import!$B$1288:$Q$1288</definedName>
    <definedName name="FS_F_VW_01_35097_4_43249_EUR__JV_FS_PR_EX_RATES_DATUM_REC_">[8]Import!$B$866:$F$866</definedName>
    <definedName name="FS_F_VW_01_35097_4_43249_VW__JV_FS_BIDDERS_">[8]Import!$B$977:$L$977</definedName>
    <definedName name="FS_F_VW_01_35097_4_46__JV_FS_BEDARFE_">[8]Import!$B$138:$E$138</definedName>
    <definedName name="FS_F_VW_01_35097_4_46_13030__JV_FS_BEDARFE_PREISE_QUOTE_">[8]Import!$B$106:$L$106</definedName>
    <definedName name="FS_F_VW_01_35097_4_46_20328__JV_FS_BEDARFE_PREISE_QUOTE_">[8]Import!$B$107:$L$107</definedName>
    <definedName name="FS_F_VW_01_35097_4_46_29344__JV_FS_BEDARFE_PREISE_QUOTE_">[8]Import!$B$108:$L$108</definedName>
    <definedName name="FS_F_VW_01_35097_4_46_2979__JV_FS_BEDARFE_PREISE_QUOTE_">[8]Import!$B$105:$L$105</definedName>
    <definedName name="FS_F_VW_01_35097_4_46_43249__JV_FS_BEDARFE_PREISE_QUOTE_">[8]Import!$B$109:$L$109</definedName>
    <definedName name="FS_F_VW_01_35097_4_68__JV_FS_BEDARFE_">[8]Import!$B$139:$E$139</definedName>
    <definedName name="FS_F_VW_01_35097_4_68_13030__JV_FS_BEDARFE_PREISE_QUOTE_">[8]Import!$B$111:$L$111</definedName>
    <definedName name="FS_F_VW_01_35097_4_68_20328__JV_FS_BEDARFE_PREISE_QUOTE_">[8]Import!$B$112:$L$112</definedName>
    <definedName name="FS_F_VW_01_35097_4_68_29344__JV_FS_BEDARFE_PREISE_QUOTE_">[8]Import!$B$113:$L$113</definedName>
    <definedName name="FS_F_VW_01_35097_4_68_2979__JV_FS_BEDARFE_PREISE_QUOTE_">[8]Import!$B$110:$L$110</definedName>
    <definedName name="FS_F_VW_01_35097_4_68_43249__JV_FS_BEDARFE_PREISE_QUOTE_">[8]Import!$B$114:$L$114</definedName>
    <definedName name="FS_F_VW_01_35097_4_8319__JV_FS_RV_AVG_PROTODATA_">[8]Import!$B$538:$E$538</definedName>
    <definedName name="FS_F_VW_01_35097_4_8319_1__JV_FS_BAUSTUFE_ANGEBOTE_WAE_">[8]Import!$B$388:$E$388</definedName>
    <definedName name="FS_F_VW_01_35097_4_8319_2__JV_FS_BAUSTUFE_ANGEBOTE_WAE_">[8]Import!$B$389:$E$389</definedName>
    <definedName name="FS_F_VW_01_35097_4_8319_EUR__JV_FS_PR_EX_RATES_DATUM_REC_">[8]Import!$B$847:$F$847</definedName>
    <definedName name="FS_F_VW_01_35097_4_8319_VW__JV_FS_BIDDERS_">[8]Import!$B$974:$L$974</definedName>
    <definedName name="FS_F_VW_01_35097_4_EUR_11330__JV_FS_PR_EX_RATES_DATUM_COMP_">[8]Import!$B$722:$F$722</definedName>
    <definedName name="FS_F_VW_01_35097_4_EUR_11451__JV_FS_PR_EX_RATES_DATUM_COMP_">[8]Import!$B$723:$F$723</definedName>
    <definedName name="FS_F_VW_01_35097_4_EUR_13030__JV_FS_PR_EX_RATES_DATUM_COMP_">[8]Import!$B$745:$F$745</definedName>
    <definedName name="FS_F_VW_01_35097_4_EUR_1328__JV_FS_PR_EX_RATES_DATUM_COMP_">[8]Import!$B$725:$F$725</definedName>
    <definedName name="FS_F_VW_01_35097_4_EUR_1462__JV_FS_PR_EX_RATES_DATUM_COMP_">[8]Import!$B$726:$F$726</definedName>
    <definedName name="FS_F_VW_01_35097_4_EUR_15245__JV_FS_PR_EX_RATES_DATUM_COMP_">[8]Import!$B$734:$F$734</definedName>
    <definedName name="FS_F_VW_01_35097_4_EUR_159__JV_FS_PR_EX_RATES_DATUM_COMP_">[8]Import!$B$735:$F$735</definedName>
    <definedName name="FS_F_VW_01_35097_4_EUR_18244__JV_FS_PR_EX_RATES_DATUM_COMP_">[8]Import!$B$729:$F$729</definedName>
    <definedName name="FS_F_VW_01_35097_4_EUR_18245__JV_FS_PR_EX_RATES_DATUM_COMP_">[8]Import!$B$730:$F$730</definedName>
    <definedName name="FS_F_VW_01_35097_4_EUR_19964__JV_FS_PR_EX_RATES_DATUM_COMP_">[8]Import!$B$737:$F$737</definedName>
    <definedName name="FS_F_VW_01_35097_4_EUR_20328__JV_FS_PR_EX_RATES_DATUM_COMP_">[8]Import!$B$746:$F$746</definedName>
    <definedName name="FS_F_VW_01_35097_4_EUR_2261__JV_FS_PR_EX_RATES_DATUM_COMP_">[8]Import!$B$742:$F$742</definedName>
    <definedName name="FS_F_VW_01_35097_4_EUR_23586__JV_FS_PR_EX_RATES_DATUM_COMP_">[8]Import!$B$728:$F$728</definedName>
    <definedName name="FS_F_VW_01_35097_4_EUR_24968__JV_FS_PR_EX_RATES_DATUM_COMP_">[8]Import!$B$738:$F$738</definedName>
    <definedName name="FS_F_VW_01_35097_4_EUR_24969__JV_FS_PR_EX_RATES_DATUM_COMP_">[8]Import!$B$739:$F$739</definedName>
    <definedName name="FS_F_VW_01_35097_4_EUR_25756__JV_FS_PR_EX_RATES_DATUM_COMP_">[8]Import!$B$731:$F$731</definedName>
    <definedName name="FS_F_VW_01_35097_4_EUR_2609__JV_FS_PR_EX_RATES_DATUM_COMP_">[8]Import!$B$732:$F$732</definedName>
    <definedName name="FS_F_VW_01_35097_4_EUR_27724__JV_FS_PR_EX_RATES_DATUM_COMP_">[8]Import!$B$740:$F$740</definedName>
    <definedName name="FS_F_VW_01_35097_4_EUR_27909__JV_FS_PR_EX_RATES_DATUM_COMP_">[8]Import!$B$741:$F$741</definedName>
    <definedName name="FS_F_VW_01_35097_4_EUR_28671__JV_FS_PR_EX_RATES_DATUM_COMP_">[8]Import!$B$724:$F$724</definedName>
    <definedName name="FS_F_VW_01_35097_4_EUR_28746__JV_FS_PR_EX_RATES_DATUM_COMP_">[8]Import!$B$727:$F$727</definedName>
    <definedName name="FS_F_VW_01_35097_4_EUR_29344__JV_FS_PR_EX_RATES_DATUM_COMP_">[8]Import!$B$747:$F$747</definedName>
    <definedName name="FS_F_VW_01_35097_4_EUR_2979__JV_FS_PR_EX_RATES_DATUM_COMP_">[8]Import!$B$743:$F$743</definedName>
    <definedName name="FS_F_VW_01_35097_4_EUR_316__JV_FS_PR_EX_RATES_DATUM_COMP_">[8]Import!$B$733:$F$733</definedName>
    <definedName name="FS_F_VW_01_35097_4_EUR_3478__JV_FS_PR_EX_RATES_DATUM_COMP_">[8]Import!$B$736:$F$736</definedName>
    <definedName name="FS_F_VW_01_35097_4_EUR_38597__JV_FS_PR_EX_RATES_DATUM_COMP_">[8]Import!$B$749:$F$749</definedName>
    <definedName name="FS_F_VW_01_35097_4_EUR_43249__JV_FS_PR_EX_RATES_DATUM_COMP_">[8]Import!$B$748:$F$748</definedName>
    <definedName name="FS_F_VW_01_35097_4_EUR_8319__JV_FS_PR_EX_RATES_DATUM_COMP_">[8]Import!$B$744:$F$744</definedName>
    <definedName name="FS_F_VW_01_35297_1_1205_SK__JV_FS_BIDDERS_">[7]home!$B$1011:$L$1011</definedName>
    <definedName name="FS_F_VW_01_35297_1_13421_BX__JV_FS_BIDDERS_">[7]home!$B$1010:$L$1010</definedName>
    <definedName name="FS_F_VW_01_35297_1_1433_BX__JV_FS_BIDDERS_">[7]home!$B$1018:$L$1018</definedName>
    <definedName name="FS_F_VW_01_35297_1_1441_BX__JV_FS_BIDDERS_">[7]home!$B$1020:$L$1020</definedName>
    <definedName name="FS_F_VW_01_35297_1_1445_BX__JV_FS_BIDDERS_">[7]home!$B$1025:$L$1025</definedName>
    <definedName name="FS_F_VW_01_35297_1_1479_BX__JV_FS_BIDDERS_">[7]home!$B$1033:$L$1033</definedName>
    <definedName name="FS_F_VW_01_35297_1_15067_IL__JV_FS_BIDDERS_">[7]home!$B$1004:$L$1004</definedName>
    <definedName name="FS_F_VW_01_35297_1_16_ST__JV_FS_BIDDERS_">[7]home!$B$1036:$L$1036</definedName>
    <definedName name="FS_F_VW_01_35297_1_20457_TR__JV_FS_BIDDERS_">[7]home!$B$1006:$L$1006</definedName>
    <definedName name="FS_F_VW_01_35297_1_215_BX__JV_FS_BIDDERS_">[7]home!$B$1024:$L$1024</definedName>
    <definedName name="FS_F_VW_01_35297_1_2261_AU__JV_FS_BIDDERS_">[7]home!$B$1019:$L$1019</definedName>
    <definedName name="FS_F_VW_01_35297_1_23586_HA__JV_FS_BIDDERS_">[7]home!$B$1035:$L$1035</definedName>
    <definedName name="FS_F_VW_01_35297_1_24164_TR__JV_FS_BIDDERS_">[7]home!$B$1027:$L$1027</definedName>
    <definedName name="FS_F_VW_01_35297_1_2609_RR__JV_FS_BIDDERS_">[7]home!$B$1016:$L$1016</definedName>
    <definedName name="FS_F_VW_01_35297_1_27026_US__JV_FS_BIDDERS_">[7]home!$B$1017:$L$1017</definedName>
    <definedName name="FS_F_VW_01_35297_1_300_SK__JV_FS_BIDDERS_">[7]home!$B$1026:$L$1026</definedName>
    <definedName name="FS_F_VW_01_35297_1_3030_ST__JV_FS_BIDDERS_">[7]home!$B$1032:$L$1032</definedName>
    <definedName name="FS_F_VW_01_35297_1_3150_IT__JV_FS_BIDDERS_">[7]home!$B$1031:$L$1031</definedName>
    <definedName name="FS_F_VW_01_35297_1_3256_VW__JV_FS_BIDDERS_">[7]home!$B$1015:$L$1015</definedName>
    <definedName name="FS_F_VW_01_35297_1_3465_US__JV_FS_BIDDERS_">[7]home!$B$1008:$L$1008</definedName>
    <definedName name="FS_F_VW_01_35297_1_355_SK__JV_FS_BIDDERS_">[7]home!$B$1013:$L$1013</definedName>
    <definedName name="FS_F_VW_01_35297_1_3615_VW__JV_FS_BIDDERS_">[7]home!$B$1014:$L$1014</definedName>
    <definedName name="FS_F_VW_01_35297_1_36706_US__JV_FS_BIDDERS_">[7]home!$B$1028:$L$1028</definedName>
    <definedName name="FS_F_VW_01_35297_1_36885_BX__JV_FS_BIDDERS_">[7]home!$B$1034:$L$1034</definedName>
    <definedName name="FS_F_VW_01_35297_1_38244_ST__JV_FS_BIDDERS_">[7]home!$B$1005:$L$1005</definedName>
    <definedName name="FS_F_VW_01_35297_1_41_VW__JV_FS_BIDDERS_">[7]home!$B$1022:$L$1022</definedName>
    <definedName name="FS_F_VW_01_35297_1_552_SK__JV_FS_BIDDERS_">[7]home!$B$1012:$L$1012</definedName>
    <definedName name="FS_F_VW_01_35297_1_6587_BX__JV_FS_BIDDERS_">[7]home!$B$1029:$L$1029</definedName>
    <definedName name="FS_F_VW_01_35297_1_6810_ST__JV_FS_BIDDERS_">[7]home!$B$1021:$L$1021</definedName>
    <definedName name="FS_F_VW_01_35297_1_7591_US__JV_FS_BIDDERS_">[7]home!$B$1007:$L$1007</definedName>
    <definedName name="FS_F_VW_01_35297_1_779_ST__JV_FS_BIDDERS_">[7]home!$B$1023:$L$1023</definedName>
    <definedName name="FS_F_VW_01_35297_1_8100_VW__JV_FS_BIDDERS_">[7]home!$B$1030:$L$1030</definedName>
    <definedName name="FS_F_VW_01_35297_1_9967_IL__JV_FS_BIDDERS_">[7]home!$B$1009:$L$1009</definedName>
    <definedName name="FS_F_VW_02_37469_1__FS_NEUTEILE_">[3]Import!$B$54:$D$54</definedName>
    <definedName name="FS_F_VW_02_37469_1__JV_FS_PRAESENTATIONEN_">[3]Import!$B$6:$AN$6</definedName>
    <definedName name="FS_F_VW_02_37469_1_12686_EUR__JV_FS_PR_EX_RATES_DATUM_REC_">[3]Import!$B$300:$F$300</definedName>
    <definedName name="FS_F_VW_02_37469_1_12686_VW__JV_FS_BIDDERS_">[9]Import!$B$404:$L$404</definedName>
    <definedName name="FS_F_VW_02_37469_1_13362_EUR__JV_FS_PR_EX_RATES_DATUM_REC_">[3]Import!$B$301:$F$301</definedName>
    <definedName name="FS_F_VW_02_37469_1_13362_MX__JV_FS_BIDDERS_">[9]Import!$B$401:$L$401</definedName>
    <definedName name="FS_F_VW_02_37469_1_17631_EUR__JV_FS_PR_EX_RATES_DATUM_REC_">[3]Import!$B$302:$F$302</definedName>
    <definedName name="FS_F_VW_02_37469_1_17631_JP__JV_FS_BIDDERS_">[9]Import!$B$393:$L$393</definedName>
    <definedName name="FS_F_VW_02_37469_1_190_BX__JV_FS_BIDDERS_">[9]Import!$B$397:$L$397</definedName>
    <definedName name="FS_F_VW_02_37469_1_190_EUR__JV_FS_PR_EX_RATES_DATUM_REC_">[3]Import!$B$290:$F$290</definedName>
    <definedName name="FS_F_VW_02_37469_1_20505__JV_FS_ANGEBOTSUEBERSICHT_">[3]Import!$B$64:$D$64</definedName>
    <definedName name="FS_F_VW_02_37469_1_20505__JV_FS_AVG_PRICE_">[3]Import!$B$92:$F$92</definedName>
    <definedName name="FS_F_VW_02_37469_1_20505__JV_FS_BWERTSHEET_">[3]Import!$B$171:$AH$171</definedName>
    <definedName name="FS_F_VW_02_37469_1_20505__JV_FS_COMPARISON_">[3]Import!$B$131:$S$131</definedName>
    <definedName name="FS_F_VW_02_37469_1_20505__JV_FS_REC_LIEF_">[3]Import!$B$554:$P$554</definedName>
    <definedName name="FS_F_VW_02_37469_1_20505__JV_FS_RV_LTERM_PNACHLASS_">[3]Import!$B$151:$X$151</definedName>
    <definedName name="FS_F_VW_02_37469_1_20505_31__JV_FS_REC_">[3]Import!$B$499:$Q$499</definedName>
    <definedName name="FS_F_VW_02_37469_1_20505_32__JV_FS_REC_">[3]Import!$B$500:$Q$500</definedName>
    <definedName name="FS_F_VW_02_37469_1_20505_EUR__JV_FS_PR_EX_RATES_DATUM_REC_">[3]Import!$B$303:$F$303</definedName>
    <definedName name="FS_F_VW_02_37469_1_20505_VW__JV_FS_BIDDERS_">[9]Import!$B$394:$L$394</definedName>
    <definedName name="FS_F_VW_02_37469_1_261__JV_FS_ANGEBOTSUEBERSICHT_">[3]Import!$B$66:$D$66</definedName>
    <definedName name="FS_F_VW_02_37469_1_261__JV_FS_AVG_PRICE_">[3]Import!$B$89:$F$89</definedName>
    <definedName name="FS_F_VW_02_37469_1_261__JV_FS_BWERTSHEET_">[3]Import!$B$169:$AH$169</definedName>
    <definedName name="FS_F_VW_02_37469_1_261__JV_FS_COMPARISON_">[3]Import!$B$129:$S$129</definedName>
    <definedName name="FS_F_VW_02_37469_1_261__JV_FS_REC_LIEF_">[3]Import!$B$552:$P$552</definedName>
    <definedName name="FS_F_VW_02_37469_1_261__JV_FS_RV_LTERM_PNACHLASS_">[3]Import!$B$149:$X$149</definedName>
    <definedName name="FS_F_VW_02_37469_1_261_31__JV_FS_REC_">[3]Import!$B$491:$Q$491</definedName>
    <definedName name="FS_F_VW_02_37469_1_261_32__JV_FS_REC_">[3]Import!$B$492:$Q$492</definedName>
    <definedName name="FS_F_VW_02_37469_1_261_EUR__JV_FS_PR_EX_RATES_DATUM_REC_">[3]Import!$B$291:$F$291</definedName>
    <definedName name="FS_F_VW_02_37469_1_261_VW__JV_FS_BIDDERS_">[9]Import!$B$398:$L$398</definedName>
    <definedName name="FS_F_VW_02_37469_1_26946_31__JV_FS_REC_">[3]Import!$B$501:$Q$501</definedName>
    <definedName name="FS_F_VW_02_37469_1_26946_32__JV_FS_REC_">[3]Import!$B$502:$Q$502</definedName>
    <definedName name="FS_F_VW_02_37469_1_26946_EUR__JV_FS_PR_EX_RATES_DATUM_REC_">[3]Import!$B$304:$F$304</definedName>
    <definedName name="FS_F_VW_02_37469_1_26946_VW__JV_FS_BIDDERS_">[9]Import!$B$409:$L$409</definedName>
    <definedName name="FS_F_VW_02_37469_1_31__JV_FS_BEDARFE_">[3]Import!$B$42:$E$42</definedName>
    <definedName name="FS_F_VW_02_37469_1_31_20505__JV_FS_BEDARFE_PREISE_QUOTE_">[3]Import!$B$18:$L$18</definedName>
    <definedName name="FS_F_VW_02_37469_1_31_261__JV_FS_BEDARFE_PREISE_QUOTE_">[3]Import!$B$16:$L$16</definedName>
    <definedName name="FS_F_VW_02_37469_1_31_6231__JV_FS_BEDARFE_PREISE_QUOTE_">[3]Import!$B$17:$L$17</definedName>
    <definedName name="FS_F_VW_02_37469_1_32__JV_FS_BEDARFE_">[3]Import!$B$43:$E$43</definedName>
    <definedName name="FS_F_VW_02_37469_1_32_20505__JV_FS_BEDARFE_PREISE_QUOTE_">[3]Import!$B$21:$L$21</definedName>
    <definedName name="FS_F_VW_02_37469_1_32_261__JV_FS_BEDARFE_PREISE_QUOTE_">[3]Import!$B$19:$L$19</definedName>
    <definedName name="FS_F_VW_02_37469_1_32_6231__JV_FS_BEDARFE_PREISE_QUOTE_">[3]Import!$B$20:$L$20</definedName>
    <definedName name="FS_F_VW_02_37469_1_359_EUR__JV_FS_PR_EX_RATES_DATUM_REC_">[3]Import!$B$292:$F$292</definedName>
    <definedName name="FS_F_VW_02_37469_1_359_SK__JV_FS_BIDDERS_">[9]Import!$B$392:$L$392</definedName>
    <definedName name="FS_F_VW_02_37469_1_37525_EUR__JV_FS_PR_EX_RATES_DATUM_REC_">[3]Import!$B$305:$F$305</definedName>
    <definedName name="FS_F_VW_02_37469_1_37525_VW__JV_FS_BIDDERS_">[9]Import!$B$406:$L$406</definedName>
    <definedName name="FS_F_VW_02_37469_1_41464_BX__JV_FS_BIDDERS_">[9]Import!$B$408:$L$408</definedName>
    <definedName name="FS_F_VW_02_37469_1_41464_EUR__JV_FS_PR_EX_RATES_DATUM_REC_">[3]Import!$B$306:$F$306</definedName>
    <definedName name="FS_F_VW_02_37469_1_5083__JV_FS_ANGEBOTSUEBERSICHT_">[3]Import!$B$67:$D$67</definedName>
    <definedName name="FS_F_VW_02_37469_1_5083__JV_FS_AVG_PRICE_">[3]Import!$B$90:$F$90</definedName>
    <definedName name="FS_F_VW_02_37469_1_5083_31__JV_FS_REC_">[3]Import!$B$493:$Q$493</definedName>
    <definedName name="FS_F_VW_02_37469_1_5083_32__JV_FS_REC_">[3]Import!$B$494:$Q$494</definedName>
    <definedName name="FS_F_VW_02_37469_1_5083_EUR__JV_FS_PR_EX_RATES_DATUM_REC_">[3]Import!$B$294:$F$294</definedName>
    <definedName name="FS_F_VW_02_37469_1_5083_IT__JV_FS_BIDDERS_">[9]Import!$B$403:$L$403</definedName>
    <definedName name="FS_F_VW_02_37469_1_51506_31__JV_FS_REC_">[3]Import!$B$503:$Q$503</definedName>
    <definedName name="FS_F_VW_02_37469_1_51506_32__JV_FS_REC_">[3]Import!$B$504:$Q$504</definedName>
    <definedName name="FS_F_VW_02_37469_1_51506_EUR__JV_FS_PR_EX_RATES_DATUM_REC_">[3]Import!$B$307:$F$307</definedName>
    <definedName name="FS_F_VW_02_37469_1_51506_MX__JV_FS_BIDDERS_">[9]Import!$B$402:$L$402</definedName>
    <definedName name="FS_F_VW_02_37469_1_54824_31__JV_FS_REC_">[3]Import!$B$505:$Q$505</definedName>
    <definedName name="FS_F_VW_02_37469_1_54824_32__JV_FS_REC_">[3]Import!$B$506:$Q$506</definedName>
    <definedName name="FS_F_VW_02_37469_1_54824_EUR__JV_FS_PR_EX_RATES_DATUM_REC_">[3]Import!$B$308:$F$308</definedName>
    <definedName name="FS_F_VW_02_37469_1_54824_VW__JV_FS_BIDDERS_">[9]Import!$B$407:$L$407</definedName>
    <definedName name="FS_F_VW_02_37469_1_6231__JV_FS_ANGEBOTSUEBERSICHT_">[3]Import!$B$65:$D$65</definedName>
    <definedName name="FS_F_VW_02_37469_1_6231__JV_FS_AVG_PRICE_">[3]Import!$B$91:$F$91</definedName>
    <definedName name="FS_F_VW_02_37469_1_6231__JV_FS_BWERTSHEET_">[3]Import!$B$170:$AH$170</definedName>
    <definedName name="FS_F_VW_02_37469_1_6231__JV_FS_COMPARISON_">[3]Import!$B$130:$S$130</definedName>
    <definedName name="FS_F_VW_02_37469_1_6231__JV_FS_REC_LIEF_">[3]Import!$B$553:$P$553</definedName>
    <definedName name="FS_F_VW_02_37469_1_6231__JV_FS_RV_LTERM_PNACHLASS_">[3]Import!$B$150:$X$150</definedName>
    <definedName name="FS_F_VW_02_37469_1_6231_31__JV_FS_REC_">[3]Import!$B$495:$Q$495</definedName>
    <definedName name="FS_F_VW_02_37469_1_6231_32__JV_FS_REC_">[3]Import!$B$496:$Q$496</definedName>
    <definedName name="FS_F_VW_02_37469_1_6231_EUR__JV_FS_PR_EX_RATES_DATUM_REC_">[3]Import!$B$295:$F$295</definedName>
    <definedName name="FS_F_VW_02_37469_1_6231_VW__JV_FS_BIDDERS_">[9]Import!$B$396:$L$396</definedName>
    <definedName name="FS_F_VW_02_37469_1_6238_EUR__JV_FS_PR_EX_RATES_DATUM_REC_">[3]Import!$B$296:$F$296</definedName>
    <definedName name="FS_F_VW_02_37469_1_6238_VW__JV_FS_BIDDERS_">[9]Import!$B$399:$L$399</definedName>
    <definedName name="FS_F_VW_02_37469_1_6270_31__JV_FS_REC_">[3]Import!$B$497:$Q$497</definedName>
    <definedName name="FS_F_VW_02_37469_1_6270_32__JV_FS_REC_">[3]Import!$B$498:$Q$498</definedName>
    <definedName name="FS_F_VW_02_37469_1_6270_EUR__JV_FS_PR_EX_RATES_DATUM_REC_">[3]Import!$B$297:$F$297</definedName>
    <definedName name="FS_F_VW_02_37469_1_6270_SK__JV_FS_BIDDERS_">[9]Import!$B$405:$L$405</definedName>
    <definedName name="FS_F_VW_02_37469_1_6820_EUR__JV_FS_PR_EX_RATES_DATUM_REC_">[3]Import!$B$298:$F$298</definedName>
    <definedName name="FS_F_VW_02_37469_1_6820_MX__JV_FS_BIDDERS_">[9]Import!$B$395:$L$395</definedName>
    <definedName name="FS_F_VW_02_37469_1_7767_EUR__JV_FS_PR_EX_RATES_DATUM_REC_">[3]Import!$B$299:$F$299</definedName>
    <definedName name="FS_F_VW_02_37469_1_7767_VW__JV_FS_BIDDERS_">[9]Import!$B$391:$L$391</definedName>
    <definedName name="FS_F_VW_02_37469_1_845_EUR__JV_FS_PR_EX_RATES_DATUM_REC_">[3]Import!$B$293:$F$293</definedName>
    <definedName name="FS_F_VW_02_37469_1_845_VW__JV_FS_BIDDERS_">[9]Import!$B$400:$L$400</definedName>
    <definedName name="FS_F_VW_02_37469_1_EUR_12686__JV_FS_PR_EX_RATES_DATUM_COMP_">[3]Import!$B$203:$F$203</definedName>
    <definedName name="FS_F_VW_02_37469_1_EUR_13362__JV_FS_PR_EX_RATES_DATUM_COMP_">[3]Import!$B$194:$F$194</definedName>
    <definedName name="FS_F_VW_02_37469_1_EUR_17631__JV_FS_PR_EX_RATES_DATUM_COMP_">[3]Import!$B$192:$F$192</definedName>
    <definedName name="FS_F_VW_02_37469_1_EUR_190__JV_FS_PR_EX_RATES_DATUM_COMP_">[3]Import!$B$189:$F$189</definedName>
    <definedName name="FS_F_VW_02_37469_1_EUR_20505__JV_FS_PR_EX_RATES_DATUM_COMP_">[3]Import!$B$204:$F$204</definedName>
    <definedName name="FS_F_VW_02_37469_1_EUR_261__JV_FS_PR_EX_RATES_DATUM_COMP_">[3]Import!$B$198:$F$198</definedName>
    <definedName name="FS_F_VW_02_37469_1_EUR_26946__JV_FS_PR_EX_RATES_DATUM_COMP_">[3]Import!$B$205:$F$205</definedName>
    <definedName name="FS_F_VW_02_37469_1_EUR_359__JV_FS_PR_EX_RATES_DATUM_COMP_">[3]Import!$B$196:$F$196</definedName>
    <definedName name="FS_F_VW_02_37469_1_EUR_37525__JV_FS_PR_EX_RATES_DATUM_COMP_">[3]Import!$B$206:$F$206</definedName>
    <definedName name="FS_F_VW_02_37469_1_EUR_41464__JV_FS_PR_EX_RATES_DATUM_COMP_">[3]Import!$B$190:$F$190</definedName>
    <definedName name="FS_F_VW_02_37469_1_EUR_5083__JV_FS_PR_EX_RATES_DATUM_COMP_">[3]Import!$B$191:$F$191</definedName>
    <definedName name="FS_F_VW_02_37469_1_EUR_51506__JV_FS_PR_EX_RATES_DATUM_COMP_">[3]Import!$B$195:$F$195</definedName>
    <definedName name="FS_F_VW_02_37469_1_EUR_54824__JV_FS_PR_EX_RATES_DATUM_COMP_">[3]Import!$B$207:$F$207</definedName>
    <definedName name="FS_F_VW_02_37469_1_EUR_6231__JV_FS_PR_EX_RATES_DATUM_COMP_">[3]Import!$B$200:$F$200</definedName>
    <definedName name="FS_F_VW_02_37469_1_EUR_6238__JV_FS_PR_EX_RATES_DATUM_COMP_">[3]Import!$B$201:$F$201</definedName>
    <definedName name="FS_F_VW_02_37469_1_EUR_6270__JV_FS_PR_EX_RATES_DATUM_COMP_">[3]Import!$B$197:$F$197</definedName>
    <definedName name="FS_F_VW_02_37469_1_EUR_6820__JV_FS_PR_EX_RATES_DATUM_COMP_">[3]Import!$B$193:$F$193</definedName>
    <definedName name="FS_F_VW_02_37469_1_EUR_7767__JV_FS_PR_EX_RATES_DATUM_COMP_">[3]Import!$B$202:$F$202</definedName>
    <definedName name="FS_F_VW_02_37469_1_EUR_845__JV_FS_PR_EX_RATES_DATUM_COMP_">[3]Import!$B$199:$F$199</definedName>
    <definedName name="FS_F_VW_02_37469_2__FS_NEUTEILE_">[3]Import!$B$55:$D$55</definedName>
    <definedName name="FS_F_VW_02_37469_2__JV_FS_PRAESENTATIONEN_">[3]Import!$B$7:$AN$7</definedName>
    <definedName name="FS_F_VW_02_37469_2_12686_EUR__JV_FS_PR_EX_RATES_DATUM_REC_">[3]Import!$B$319:$F$319</definedName>
    <definedName name="FS_F_VW_02_37469_2_12686_VW__JV_FS_BIDDERS_">[3]Import!$B$423:$L$423</definedName>
    <definedName name="FS_F_VW_02_37469_2_13362_EUR__JV_FS_PR_EX_RATES_DATUM_REC_">[3]Import!$B$320:$F$320</definedName>
    <definedName name="FS_F_VW_02_37469_2_13362_MX__JV_FS_BIDDERS_">[3]Import!$B$420:$L$420</definedName>
    <definedName name="FS_F_VW_02_37469_2_15__JV_FS_BEDARFE_">[3]Import!$B$44:$E$44</definedName>
    <definedName name="FS_F_VW_02_37469_2_15_20505__JV_FS_BEDARFE_PREISE_QUOTE_">[3]Import!$B$24:$L$24</definedName>
    <definedName name="FS_F_VW_02_37469_2_15_261__JV_FS_BEDARFE_PREISE_QUOTE_">[3]Import!$B$22:$L$22</definedName>
    <definedName name="FS_F_VW_02_37469_2_15_6231__JV_FS_BEDARFE_PREISE_QUOTE_">[3]Import!$B$23:$L$23</definedName>
    <definedName name="FS_F_VW_02_37469_2_17631_EUR__JV_FS_PR_EX_RATES_DATUM_REC_">[3]Import!$B$321:$F$321</definedName>
    <definedName name="FS_F_VW_02_37469_2_17631_JP__JV_FS_BIDDERS_">[3]Import!$B$412:$L$412</definedName>
    <definedName name="FS_F_VW_02_37469_2_190_BX__JV_FS_BIDDERS_">[3]Import!$B$416:$L$416</definedName>
    <definedName name="FS_F_VW_02_37469_2_190_EUR__JV_FS_PR_EX_RATES_DATUM_REC_">[3]Import!$B$309:$F$309</definedName>
    <definedName name="FS_F_VW_02_37469_2_20505__JV_FS_ANGEBOTSUEBERSICHT_">[3]Import!$B$68:$D$68</definedName>
    <definedName name="FS_F_VW_02_37469_2_20505__JV_FS_AVG_PRICE_">[3]Import!$B$96:$F$96</definedName>
    <definedName name="FS_F_VW_02_37469_2_20505__JV_FS_BWERTSHEET_">[3]Import!$B$174:$AH$174</definedName>
    <definedName name="FS_F_VW_02_37469_2_20505__JV_FS_COMPARISON_">[3]Import!$B$134:$S$134</definedName>
    <definedName name="FS_F_VW_02_37469_2_20505__JV_FS_REC_LIEF_">[3]Import!$B$557:$P$557</definedName>
    <definedName name="FS_F_VW_02_37469_2_20505__JV_FS_RV_LTERM_PNACHLASS_">[3]Import!$B$154:$X$154</definedName>
    <definedName name="FS_F_VW_02_37469_2_20505_15__JV_FS_REC_">[3]Import!$B$515:$Q$515</definedName>
    <definedName name="FS_F_VW_02_37469_2_20505_28__JV_FS_REC_">[3]Import!$B$516:$Q$516</definedName>
    <definedName name="FS_F_VW_02_37469_2_20505_EUR__JV_FS_PR_EX_RATES_DATUM_REC_">[3]Import!$B$322:$F$322</definedName>
    <definedName name="FS_F_VW_02_37469_2_20505_VW__JV_FS_BIDDERS_">[3]Import!$B$413:$L$413</definedName>
    <definedName name="FS_F_VW_02_37469_2_261__JV_FS_ANGEBOTSUEBERSICHT_">[3]Import!$B$70:$D$70</definedName>
    <definedName name="FS_F_VW_02_37469_2_261__JV_FS_AVG_PRICE_">[3]Import!$B$93:$F$93</definedName>
    <definedName name="FS_F_VW_02_37469_2_261__JV_FS_BWERTSHEET_">[3]Import!$B$172:$AH$172</definedName>
    <definedName name="FS_F_VW_02_37469_2_261__JV_FS_COMPARISON_">[3]Import!$B$132:$S$132</definedName>
    <definedName name="FS_F_VW_02_37469_2_261__JV_FS_REC_LIEF_">[3]Import!$B$555:$P$555</definedName>
    <definedName name="FS_F_VW_02_37469_2_261__JV_FS_RV_LTERM_PNACHLASS_">[3]Import!$B$152:$X$152</definedName>
    <definedName name="FS_F_VW_02_37469_2_261_15__JV_FS_REC_">[3]Import!$B$507:$Q$507</definedName>
    <definedName name="FS_F_VW_02_37469_2_261_28__JV_FS_REC_">[3]Import!$B$508:$Q$508</definedName>
    <definedName name="FS_F_VW_02_37469_2_261_EUR__JV_FS_PR_EX_RATES_DATUM_REC_">[3]Import!$B$310:$F$310</definedName>
    <definedName name="FS_F_VW_02_37469_2_261_VW__JV_FS_BIDDERS_">[3]Import!$B$417:$L$417</definedName>
    <definedName name="FS_F_VW_02_37469_2_26946_15__JV_FS_REC_">[3]Import!$B$517:$Q$517</definedName>
    <definedName name="FS_F_VW_02_37469_2_26946_28__JV_FS_REC_">[3]Import!$B$518:$Q$518</definedName>
    <definedName name="FS_F_VW_02_37469_2_26946_EUR__JV_FS_PR_EX_RATES_DATUM_REC_">[3]Import!$B$323:$F$323</definedName>
    <definedName name="FS_F_VW_02_37469_2_26946_VW__JV_FS_BIDDERS_">[3]Import!$B$428:$L$428</definedName>
    <definedName name="FS_F_VW_02_37469_2_28__JV_FS_BEDARFE_">[3]Import!$B$45:$E$45</definedName>
    <definedName name="FS_F_VW_02_37469_2_28_20505__JV_FS_BEDARFE_PREISE_QUOTE_">[3]Import!$B$27:$L$27</definedName>
    <definedName name="FS_F_VW_02_37469_2_28_261__JV_FS_BEDARFE_PREISE_QUOTE_">[3]Import!$B$25:$L$25</definedName>
    <definedName name="FS_F_VW_02_37469_2_28_6231__JV_FS_BEDARFE_PREISE_QUOTE_">[3]Import!$B$26:$L$26</definedName>
    <definedName name="FS_F_VW_02_37469_2_359_EUR__JV_FS_PR_EX_RATES_DATUM_REC_">[3]Import!$B$311:$F$311</definedName>
    <definedName name="FS_F_VW_02_37469_2_359_SK__JV_FS_BIDDERS_">[3]Import!$B$411:$L$411</definedName>
    <definedName name="FS_F_VW_02_37469_2_37525_EUR__JV_FS_PR_EX_RATES_DATUM_REC_">[3]Import!$B$324:$F$324</definedName>
    <definedName name="FS_F_VW_02_37469_2_37525_VW__JV_FS_BIDDERS_">[3]Import!$B$425:$L$425</definedName>
    <definedName name="FS_F_VW_02_37469_2_41464_BX__JV_FS_BIDDERS_">[3]Import!$B$427:$L$427</definedName>
    <definedName name="FS_F_VW_02_37469_2_41464_EUR__JV_FS_PR_EX_RATES_DATUM_REC_">[3]Import!$B$325:$F$325</definedName>
    <definedName name="FS_F_VW_02_37469_2_5083__JV_FS_ANGEBOTSUEBERSICHT_">[3]Import!$B$71:$D$71</definedName>
    <definedName name="FS_F_VW_02_37469_2_5083__JV_FS_AVG_PRICE_">[3]Import!$B$94:$F$94</definedName>
    <definedName name="FS_F_VW_02_37469_2_5083_15__JV_FS_REC_">[3]Import!$B$509:$Q$509</definedName>
    <definedName name="FS_F_VW_02_37469_2_5083_28__JV_FS_REC_">[3]Import!$B$510:$Q$510</definedName>
    <definedName name="FS_F_VW_02_37469_2_5083_EUR__JV_FS_PR_EX_RATES_DATUM_REC_">[3]Import!$B$313:$F$313</definedName>
    <definedName name="FS_F_VW_02_37469_2_5083_IT__JV_FS_BIDDERS_">[3]Import!$B$422:$L$422</definedName>
    <definedName name="FS_F_VW_02_37469_2_51506_15__JV_FS_REC_">[3]Import!$B$519:$Q$519</definedName>
    <definedName name="FS_F_VW_02_37469_2_51506_28__JV_FS_REC_">[3]Import!$B$520:$Q$520</definedName>
    <definedName name="FS_F_VW_02_37469_2_51506_EUR__JV_FS_PR_EX_RATES_DATUM_REC_">[3]Import!$B$326:$F$326</definedName>
    <definedName name="FS_F_VW_02_37469_2_51506_MX__JV_FS_BIDDERS_">[3]Import!$B$421:$L$421</definedName>
    <definedName name="FS_F_VW_02_37469_2_54824_15__JV_FS_REC_">[3]Import!$B$521:$Q$521</definedName>
    <definedName name="FS_F_VW_02_37469_2_54824_28__JV_FS_REC_">[3]Import!$B$522:$Q$522</definedName>
    <definedName name="FS_F_VW_02_37469_2_54824_EUR__JV_FS_PR_EX_RATES_DATUM_REC_">[3]Import!$B$327:$F$327</definedName>
    <definedName name="FS_F_VW_02_37469_2_54824_VW__JV_FS_BIDDERS_">[3]Import!$B$426:$L$426</definedName>
    <definedName name="FS_F_VW_02_37469_2_6231__JV_FS_ANGEBOTSUEBERSICHT_">[3]Import!$B$69:$D$69</definedName>
    <definedName name="FS_F_VW_02_37469_2_6231__JV_FS_AVG_PRICE_">[3]Import!$B$95:$F$95</definedName>
    <definedName name="FS_F_VW_02_37469_2_6231__JV_FS_BWERTSHEET_">[3]Import!$B$173:$AH$173</definedName>
    <definedName name="FS_F_VW_02_37469_2_6231__JV_FS_COMPARISON_">[3]Import!$B$133:$S$133</definedName>
    <definedName name="FS_F_VW_02_37469_2_6231__JV_FS_REC_LIEF_">[3]Import!$B$556:$P$556</definedName>
    <definedName name="FS_F_VW_02_37469_2_6231__JV_FS_RV_LTERM_PNACHLASS_">[3]Import!$B$153:$X$153</definedName>
    <definedName name="FS_F_VW_02_37469_2_6231_15__JV_FS_REC_">[3]Import!$B$511:$Q$511</definedName>
    <definedName name="FS_F_VW_02_37469_2_6231_28__JV_FS_REC_">[3]Import!$B$512:$Q$512</definedName>
    <definedName name="FS_F_VW_02_37469_2_6231_EUR__JV_FS_PR_EX_RATES_DATUM_REC_">[3]Import!$B$314:$F$314</definedName>
    <definedName name="FS_F_VW_02_37469_2_6231_VW__JV_FS_BIDDERS_">[3]Import!$B$415:$L$415</definedName>
    <definedName name="FS_F_VW_02_37469_2_6238_EUR__JV_FS_PR_EX_RATES_DATUM_REC_">[3]Import!$B$315:$F$315</definedName>
    <definedName name="FS_F_VW_02_37469_2_6238_VW__JV_FS_BIDDERS_">[3]Import!$B$418:$L$418</definedName>
    <definedName name="FS_F_VW_02_37469_2_6270_15__JV_FS_REC_">[3]Import!$B$513:$Q$513</definedName>
    <definedName name="FS_F_VW_02_37469_2_6270_28__JV_FS_REC_">[3]Import!$B$514:$Q$514</definedName>
    <definedName name="FS_F_VW_02_37469_2_6270_EUR__JV_FS_PR_EX_RATES_DATUM_REC_">[3]Import!$B$316:$F$316</definedName>
    <definedName name="FS_F_VW_02_37469_2_6270_SK__JV_FS_BIDDERS_">[3]Import!$B$424:$L$424</definedName>
    <definedName name="FS_F_VW_02_37469_2_6820_EUR__JV_FS_PR_EX_RATES_DATUM_REC_">[3]Import!$B$317:$F$317</definedName>
    <definedName name="FS_F_VW_02_37469_2_6820_MX__JV_FS_BIDDERS_">[3]Import!$B$414:$L$414</definedName>
    <definedName name="FS_F_VW_02_37469_2_7767_EUR__JV_FS_PR_EX_RATES_DATUM_REC_">[3]Import!$B$318:$F$318</definedName>
    <definedName name="FS_F_VW_02_37469_2_7767_VW__JV_FS_BIDDERS_">[3]Import!$B$410:$L$410</definedName>
    <definedName name="FS_F_VW_02_37469_2_845_EUR__JV_FS_PR_EX_RATES_DATUM_REC_">[3]Import!$B$312:$F$312</definedName>
    <definedName name="FS_F_VW_02_37469_2_845_VW__JV_FS_BIDDERS_">[3]Import!$B$419:$L$419</definedName>
    <definedName name="FS_F_VW_02_37469_2_EUR_12686__JV_FS_PR_EX_RATES_DATUM_COMP_">[3]Import!$B$222:$F$222</definedName>
    <definedName name="FS_F_VW_02_37469_2_EUR_13362__JV_FS_PR_EX_RATES_DATUM_COMP_">[3]Import!$B$213:$F$213</definedName>
    <definedName name="FS_F_VW_02_37469_2_EUR_17631__JV_FS_PR_EX_RATES_DATUM_COMP_">[3]Import!$B$211:$F$211</definedName>
    <definedName name="FS_F_VW_02_37469_2_EUR_190__JV_FS_PR_EX_RATES_DATUM_COMP_">[3]Import!$B$208:$F$208</definedName>
    <definedName name="FS_F_VW_02_37469_2_EUR_20505__JV_FS_PR_EX_RATES_DATUM_COMP_">[3]Import!$B$223:$F$223</definedName>
    <definedName name="FS_F_VW_02_37469_2_EUR_261__JV_FS_PR_EX_RATES_DATUM_COMP_">[3]Import!$B$217:$F$217</definedName>
    <definedName name="FS_F_VW_02_37469_2_EUR_26946__JV_FS_PR_EX_RATES_DATUM_COMP_">[3]Import!$B$224:$F$224</definedName>
    <definedName name="FS_F_VW_02_37469_2_EUR_359__JV_FS_PR_EX_RATES_DATUM_COMP_">[3]Import!$B$215:$F$215</definedName>
    <definedName name="FS_F_VW_02_37469_2_EUR_37525__JV_FS_PR_EX_RATES_DATUM_COMP_">[3]Import!$B$225:$F$225</definedName>
    <definedName name="FS_F_VW_02_37469_2_EUR_41464__JV_FS_PR_EX_RATES_DATUM_COMP_">[3]Import!$B$209:$F$209</definedName>
    <definedName name="FS_F_VW_02_37469_2_EUR_5083__JV_FS_PR_EX_RATES_DATUM_COMP_">[3]Import!$B$210:$F$210</definedName>
    <definedName name="FS_F_VW_02_37469_2_EUR_51506__JV_FS_PR_EX_RATES_DATUM_COMP_">[3]Import!$B$214:$F$214</definedName>
    <definedName name="FS_F_VW_02_37469_2_EUR_54824__JV_FS_PR_EX_RATES_DATUM_COMP_">[3]Import!$B$226:$F$226</definedName>
    <definedName name="FS_F_VW_02_37469_2_EUR_6231__JV_FS_PR_EX_RATES_DATUM_COMP_">[3]Import!$B$219:$F$219</definedName>
    <definedName name="FS_F_VW_02_37469_2_EUR_6238__JV_FS_PR_EX_RATES_DATUM_COMP_">[3]Import!$B$220:$F$220</definedName>
    <definedName name="FS_F_VW_02_37469_2_EUR_6270__JV_FS_PR_EX_RATES_DATUM_COMP_">[3]Import!$B$216:$F$216</definedName>
    <definedName name="FS_F_VW_02_37469_2_EUR_6820__JV_FS_PR_EX_RATES_DATUM_COMP_">[3]Import!$B$212:$F$212</definedName>
    <definedName name="FS_F_VW_02_37469_2_EUR_7767__JV_FS_PR_EX_RATES_DATUM_COMP_">[3]Import!$B$221:$F$221</definedName>
    <definedName name="FS_F_VW_02_37469_2_EUR_845__JV_FS_PR_EX_RATES_DATUM_COMP_">[3]Import!$B$218:$F$218</definedName>
    <definedName name="FS_F_VW_02_37469_3__FS_NEUTEILE_">[3]Import!$B$56:$D$56</definedName>
    <definedName name="FS_F_VW_02_37469_3__JV_FS_PRAESENTATIONEN_">[3]Import!$B$8:$AN$8</definedName>
    <definedName name="FS_F_VW_02_37469_3_12686_EUR__JV_FS_PR_EX_RATES_DATUM_REC_">[3]Import!$B$338:$F$338</definedName>
    <definedName name="FS_F_VW_02_37469_3_12686_VW__JV_FS_BIDDERS_">[3]Import!$B$442:$L$442</definedName>
    <definedName name="FS_F_VW_02_37469_3_13362_EUR__JV_FS_PR_EX_RATES_DATUM_REC_">[3]Import!$B$339:$F$339</definedName>
    <definedName name="FS_F_VW_02_37469_3_13362_MX__JV_FS_BIDDERS_">[3]Import!$B$439:$L$439</definedName>
    <definedName name="FS_F_VW_02_37469_3_15__JV_FS_BEDARFE_">[3]Import!$B$46:$E$46</definedName>
    <definedName name="FS_F_VW_02_37469_3_15_20505__JV_FS_BEDARFE_PREISE_QUOTE_">[3]Import!$B$30:$L$30</definedName>
    <definedName name="FS_F_VW_02_37469_3_15_261__JV_FS_BEDARFE_PREISE_QUOTE_">[3]Import!$B$28:$L$28</definedName>
    <definedName name="FS_F_VW_02_37469_3_15_6231__JV_FS_BEDARFE_PREISE_QUOTE_">[3]Import!$B$29:$L$29</definedName>
    <definedName name="FS_F_VW_02_37469_3_17631_EUR__JV_FS_PR_EX_RATES_DATUM_REC_">[3]Import!$B$340:$F$340</definedName>
    <definedName name="FS_F_VW_02_37469_3_17631_JP__JV_FS_BIDDERS_">[3]Import!$B$431:$L$431</definedName>
    <definedName name="FS_F_VW_02_37469_3_190_BX__JV_FS_BIDDERS_">[3]Import!$B$435:$L$435</definedName>
    <definedName name="FS_F_VW_02_37469_3_190_EUR__JV_FS_PR_EX_RATES_DATUM_REC_">[3]Import!$B$328:$F$328</definedName>
    <definedName name="FS_F_VW_02_37469_3_20505__JV_FS_ANGEBOTSUEBERSICHT_">[3]Import!$B$72:$D$72</definedName>
    <definedName name="FS_F_VW_02_37469_3_20505__JV_FS_AVG_PRICE_">[3]Import!$B$100:$F$100</definedName>
    <definedName name="FS_F_VW_02_37469_3_20505__JV_FS_BWERTSHEET_">[3]Import!$B$177:$AH$177</definedName>
    <definedName name="FS_F_VW_02_37469_3_20505__JV_FS_COMPARISON_">[3]Import!$B$137:$S$137</definedName>
    <definedName name="FS_F_VW_02_37469_3_20505__JV_FS_REC_LIEF_">[3]Import!$B$560:$P$560</definedName>
    <definedName name="FS_F_VW_02_37469_3_20505__JV_FS_RV_LTERM_PNACHLASS_">[3]Import!$B$157:$X$157</definedName>
    <definedName name="FS_F_VW_02_37469_3_20505_15__JV_FS_REC_">[3]Import!$B$527:$Q$527</definedName>
    <definedName name="FS_F_VW_02_37469_3_20505_EUR__JV_FS_PR_EX_RATES_DATUM_REC_">[3]Import!$B$341:$F$341</definedName>
    <definedName name="FS_F_VW_02_37469_3_20505_VW__JV_FS_BIDDERS_">[3]Import!$B$432:$L$432</definedName>
    <definedName name="FS_F_VW_02_37469_3_261__JV_FS_ANGEBOTSUEBERSICHT_">[3]Import!$B$74:$D$74</definedName>
    <definedName name="FS_F_VW_02_37469_3_261__JV_FS_AVG_PRICE_">[3]Import!$B$97:$F$97</definedName>
    <definedName name="FS_F_VW_02_37469_3_261__JV_FS_BWERTSHEET_">[3]Import!$B$175:$AH$175</definedName>
    <definedName name="FS_F_VW_02_37469_3_261__JV_FS_COMPARISON_">[3]Import!$B$135:$S$135</definedName>
    <definedName name="FS_F_VW_02_37469_3_261__JV_FS_REC_LIEF_">[3]Import!$B$558:$P$558</definedName>
    <definedName name="FS_F_VW_02_37469_3_261__JV_FS_RV_LTERM_PNACHLASS_">[3]Import!$B$155:$X$155</definedName>
    <definedName name="FS_F_VW_02_37469_3_261_15__JV_FS_REC_">[3]Import!$B$523:$Q$523</definedName>
    <definedName name="FS_F_VW_02_37469_3_261_EUR__JV_FS_PR_EX_RATES_DATUM_REC_">[3]Import!$B$329:$F$329</definedName>
    <definedName name="FS_F_VW_02_37469_3_261_VW__JV_FS_BIDDERS_">[3]Import!$B$436:$L$436</definedName>
    <definedName name="FS_F_VW_02_37469_3_26946_15__JV_FS_REC_">[3]Import!$B$528:$Q$528</definedName>
    <definedName name="FS_F_VW_02_37469_3_26946_EUR__JV_FS_PR_EX_RATES_DATUM_REC_">[3]Import!$B$342:$F$342</definedName>
    <definedName name="FS_F_VW_02_37469_3_26946_VW__JV_FS_BIDDERS_">[3]Import!$B$447:$L$447</definedName>
    <definedName name="FS_F_VW_02_37469_3_359_EUR__JV_FS_PR_EX_RATES_DATUM_REC_">[3]Import!$B$330:$F$330</definedName>
    <definedName name="FS_F_VW_02_37469_3_359_SK__JV_FS_BIDDERS_">[3]Import!$B$430:$L$430</definedName>
    <definedName name="FS_F_VW_02_37469_3_37525_EUR__JV_FS_PR_EX_RATES_DATUM_REC_">[3]Import!$B$343:$F$343</definedName>
    <definedName name="FS_F_VW_02_37469_3_37525_VW__JV_FS_BIDDERS_">[3]Import!$B$444:$L$444</definedName>
    <definedName name="FS_F_VW_02_37469_3_41464_BX__JV_FS_BIDDERS_">[3]Import!$B$446:$L$446</definedName>
    <definedName name="FS_F_VW_02_37469_3_41464_EUR__JV_FS_PR_EX_RATES_DATUM_REC_">[3]Import!$B$344:$F$344</definedName>
    <definedName name="FS_F_VW_02_37469_3_5083__JV_FS_ANGEBOTSUEBERSICHT_">[3]Import!$B$75:$D$75</definedName>
    <definedName name="FS_F_VW_02_37469_3_5083__JV_FS_AVG_PRICE_">[3]Import!$B$98:$F$98</definedName>
    <definedName name="FS_F_VW_02_37469_3_5083_15__JV_FS_REC_">[3]Import!$B$524:$Q$524</definedName>
    <definedName name="FS_F_VW_02_37469_3_5083_EUR__JV_FS_PR_EX_RATES_DATUM_REC_">[3]Import!$B$332:$F$332</definedName>
    <definedName name="FS_F_VW_02_37469_3_5083_IT__JV_FS_BIDDERS_">[3]Import!$B$441:$L$441</definedName>
    <definedName name="FS_F_VW_02_37469_3_51506_15__JV_FS_REC_">[3]Import!$B$529:$Q$529</definedName>
    <definedName name="FS_F_VW_02_37469_3_51506_EUR__JV_FS_PR_EX_RATES_DATUM_REC_">[3]Import!$B$345:$F$345</definedName>
    <definedName name="FS_F_VW_02_37469_3_51506_MX__JV_FS_BIDDERS_">[3]Import!$B$440:$L$440</definedName>
    <definedName name="FS_F_VW_02_37469_3_54824_15__JV_FS_REC_">[3]Import!$B$530:$Q$530</definedName>
    <definedName name="FS_F_VW_02_37469_3_54824_EUR__JV_FS_PR_EX_RATES_DATUM_REC_">[3]Import!$B$346:$F$346</definedName>
    <definedName name="FS_F_VW_02_37469_3_54824_VW__JV_FS_BIDDERS_">[3]Import!$B$445:$L$445</definedName>
    <definedName name="FS_F_VW_02_37469_3_6231__JV_FS_ANGEBOTSUEBERSICHT_">[3]Import!$B$73:$D$73</definedName>
    <definedName name="FS_F_VW_02_37469_3_6231__JV_FS_AVG_PRICE_">[3]Import!$B$99:$F$99</definedName>
    <definedName name="FS_F_VW_02_37469_3_6231__JV_FS_BWERTSHEET_">[3]Import!$B$176:$AH$176</definedName>
    <definedName name="FS_F_VW_02_37469_3_6231__JV_FS_COMPARISON_">[3]Import!$B$136:$S$136</definedName>
    <definedName name="FS_F_VW_02_37469_3_6231__JV_FS_REC_LIEF_">[3]Import!$B$559:$P$559</definedName>
    <definedName name="FS_F_VW_02_37469_3_6231__JV_FS_RV_LTERM_PNACHLASS_">[3]Import!$B$156:$X$156</definedName>
    <definedName name="FS_F_VW_02_37469_3_6231_15__JV_FS_REC_">[3]Import!$B$525:$Q$525</definedName>
    <definedName name="FS_F_VW_02_37469_3_6231_EUR__JV_FS_PR_EX_RATES_DATUM_REC_">[3]Import!$B$333:$F$333</definedName>
    <definedName name="FS_F_VW_02_37469_3_6231_VW__JV_FS_BIDDERS_">[3]Import!$B$434:$L$434</definedName>
    <definedName name="FS_F_VW_02_37469_3_6238_EUR__JV_FS_PR_EX_RATES_DATUM_REC_">[3]Import!$B$334:$F$334</definedName>
    <definedName name="FS_F_VW_02_37469_3_6238_VW__JV_FS_BIDDERS_">[3]Import!$B$437:$L$437</definedName>
    <definedName name="FS_F_VW_02_37469_3_6270_15__JV_FS_REC_">[3]Import!$B$526:$Q$526</definedName>
    <definedName name="FS_F_VW_02_37469_3_6270_EUR__JV_FS_PR_EX_RATES_DATUM_REC_">[3]Import!$B$335:$F$335</definedName>
    <definedName name="FS_F_VW_02_37469_3_6270_SK__JV_FS_BIDDERS_">[3]Import!$B$443:$L$443</definedName>
    <definedName name="FS_F_VW_02_37469_3_6820_EUR__JV_FS_PR_EX_RATES_DATUM_REC_">[3]Import!$B$336:$F$336</definedName>
    <definedName name="FS_F_VW_02_37469_3_6820_MX__JV_FS_BIDDERS_">[3]Import!$B$433:$L$433</definedName>
    <definedName name="FS_F_VW_02_37469_3_7767_EUR__JV_FS_PR_EX_RATES_DATUM_REC_">[3]Import!$B$337:$F$337</definedName>
    <definedName name="FS_F_VW_02_37469_3_7767_VW__JV_FS_BIDDERS_">[3]Import!$B$429:$L$429</definedName>
    <definedName name="FS_F_VW_02_37469_3_845_EUR__JV_FS_PR_EX_RATES_DATUM_REC_">[3]Import!$B$331:$F$331</definedName>
    <definedName name="FS_F_VW_02_37469_3_845_VW__JV_FS_BIDDERS_">[3]Import!$B$438:$L$438</definedName>
    <definedName name="FS_F_VW_02_37469_3_EUR_12686__JV_FS_PR_EX_RATES_DATUM_COMP_">[3]Import!$B$241:$F$241</definedName>
    <definedName name="FS_F_VW_02_37469_3_EUR_13362__JV_FS_PR_EX_RATES_DATUM_COMP_">[3]Import!$B$232:$F$232</definedName>
    <definedName name="FS_F_VW_02_37469_3_EUR_17631__JV_FS_PR_EX_RATES_DATUM_COMP_">[3]Import!$B$230:$F$230</definedName>
    <definedName name="FS_F_VW_02_37469_3_EUR_190__JV_FS_PR_EX_RATES_DATUM_COMP_">[3]Import!$B$227:$F$227</definedName>
    <definedName name="FS_F_VW_02_37469_3_EUR_20505__JV_FS_PR_EX_RATES_DATUM_COMP_">[3]Import!$B$242:$F$242</definedName>
    <definedName name="FS_F_VW_02_37469_3_EUR_261__JV_FS_PR_EX_RATES_DATUM_COMP_">[3]Import!$B$236:$F$236</definedName>
    <definedName name="FS_F_VW_02_37469_3_EUR_26946__JV_FS_PR_EX_RATES_DATUM_COMP_">[3]Import!$B$243:$F$243</definedName>
    <definedName name="FS_F_VW_02_37469_3_EUR_359__JV_FS_PR_EX_RATES_DATUM_COMP_">[3]Import!$B$234:$F$234</definedName>
    <definedName name="FS_F_VW_02_37469_3_EUR_37525__JV_FS_PR_EX_RATES_DATUM_COMP_">[3]Import!$B$244:$F$244</definedName>
    <definedName name="FS_F_VW_02_37469_3_EUR_41464__JV_FS_PR_EX_RATES_DATUM_COMP_">[3]Import!$B$228:$F$228</definedName>
    <definedName name="FS_F_VW_02_37469_3_EUR_5083__JV_FS_PR_EX_RATES_DATUM_COMP_">[3]Import!$B$229:$F$229</definedName>
    <definedName name="FS_F_VW_02_37469_3_EUR_51506__JV_FS_PR_EX_RATES_DATUM_COMP_">[3]Import!$B$233:$F$233</definedName>
    <definedName name="FS_F_VW_02_37469_3_EUR_54824__JV_FS_PR_EX_RATES_DATUM_COMP_">[3]Import!$B$245:$F$245</definedName>
    <definedName name="FS_F_VW_02_37469_3_EUR_6231__JV_FS_PR_EX_RATES_DATUM_COMP_">[3]Import!$B$238:$F$238</definedName>
    <definedName name="FS_F_VW_02_37469_3_EUR_6238__JV_FS_PR_EX_RATES_DATUM_COMP_">[3]Import!$B$239:$F$239</definedName>
    <definedName name="FS_F_VW_02_37469_3_EUR_6270__JV_FS_PR_EX_RATES_DATUM_COMP_">[3]Import!$B$235:$F$235</definedName>
    <definedName name="FS_F_VW_02_37469_3_EUR_6820__JV_FS_PR_EX_RATES_DATUM_COMP_">[3]Import!$B$231:$F$231</definedName>
    <definedName name="FS_F_VW_02_37469_3_EUR_7767__JV_FS_PR_EX_RATES_DATUM_COMP_">[3]Import!$B$240:$F$240</definedName>
    <definedName name="FS_F_VW_02_37469_3_EUR_845__JV_FS_PR_EX_RATES_DATUM_COMP_">[3]Import!$B$237:$F$237</definedName>
    <definedName name="FS_F_VW_02_37469_4__FS_NEUTEILE_">[3]Import!$B$57:$D$57</definedName>
    <definedName name="FS_F_VW_02_37469_4__JV_FS_PRAESENTATIONEN_">[3]Import!$B$9:$AN$9</definedName>
    <definedName name="FS_F_VW_02_37469_4_12686_EUR__JV_FS_PR_EX_RATES_DATUM_REC_">[3]Import!$B$358:$F$358</definedName>
    <definedName name="FS_F_VW_02_37469_4_12686_USD__JV_FS_PR_EX_RATES_DATUM_REC_">[10]Import!$B$376:$F$376</definedName>
    <definedName name="FS_F_VW_02_37469_4_12686_VW__JV_FS_BIDDERS_">[3]Import!$B$461:$L$461</definedName>
    <definedName name="FS_F_VW_02_37469_4_13362_EUR__JV_FS_PR_EX_RATES_DATUM_REC_">[3]Import!$B$359:$F$359</definedName>
    <definedName name="FS_F_VW_02_37469_4_13362_MX__JV_FS_BIDDERS_">[3]Import!$B$458:$L$458</definedName>
    <definedName name="FS_F_VW_02_37469_4_13362_USD__JV_FS_PR_EX_RATES_DATUM_REC_">[10]Import!$B$378:$F$378</definedName>
    <definedName name="FS_F_VW_02_37469_4_17631_EUR__JV_FS_PR_EX_RATES_DATUM_REC_">[3]Import!$B$360:$F$360</definedName>
    <definedName name="FS_F_VW_02_37469_4_17631_JP__JV_FS_BIDDERS_">[3]Import!$B$450:$L$450</definedName>
    <definedName name="FS_F_VW_02_37469_4_17631_USD__JV_FS_PR_EX_RATES_DATUM_REC_">[10]Import!$B$380:$F$380</definedName>
    <definedName name="FS_F_VW_02_37469_4_190_BX__JV_FS_BIDDERS_">[3]Import!$B$454:$L$454</definedName>
    <definedName name="FS_F_VW_02_37469_4_190_EUR__JV_FS_PR_EX_RATES_DATUM_REC_">[3]Import!$B$347:$F$347</definedName>
    <definedName name="FS_F_VW_02_37469_4_190_USD__JV_FS_PR_EX_RATES_DATUM_REC_">[10]Import!$B$356:$F$356</definedName>
    <definedName name="FS_F_VW_02_37469_4_20505__JV_FS_ANGEBOTSUEBERSICHT_">[3]Import!$B$76:$D$76</definedName>
    <definedName name="FS_F_VW_02_37469_4_20505__JV_FS_AVG_PRICE_">[3]Import!$B$104:$F$104</definedName>
    <definedName name="FS_F_VW_02_37469_4_20505__JV_FS_BWERTSHEET_">[3]Import!$B$180:$AH$180</definedName>
    <definedName name="FS_F_VW_02_37469_4_20505__JV_FS_COMPARISON_">[3]Import!$B$140:$S$140</definedName>
    <definedName name="FS_F_VW_02_37469_4_20505__JV_FS_REC_LIEF_">[3]Import!$B$563:$P$563</definedName>
    <definedName name="FS_F_VW_02_37469_4_20505__JV_FS_RV_LTERM_PNACHLASS_">[3]Import!$B$160:$X$160</definedName>
    <definedName name="FS_F_VW_02_37469_4_20505_66__JV_FS_REC_">[3]Import!$B$535:$Q$535</definedName>
    <definedName name="FS_F_VW_02_37469_4_20505_EUR__JV_FS_PR_EX_RATES_DATUM_REC_">[3]Import!$B$361:$F$361</definedName>
    <definedName name="FS_F_VW_02_37469_4_20505_USD__JV_FS_PR_EX_RATES_DATUM_REC_">[10]Import!$B$382:$F$382</definedName>
    <definedName name="FS_F_VW_02_37469_4_20505_VW__JV_FS_BIDDERS_">[3]Import!$B$451:$L$451</definedName>
    <definedName name="FS_F_VW_02_37469_4_261__JV_FS_ANGEBOTSUEBERSICHT_">[3]Import!$B$78:$D$78</definedName>
    <definedName name="FS_F_VW_02_37469_4_261__JV_FS_AVG_PRICE_">[3]Import!$B$101:$F$101</definedName>
    <definedName name="FS_F_VW_02_37469_4_261__JV_FS_BWERTSHEET_">[3]Import!$B$178:$AH$178</definedName>
    <definedName name="FS_F_VW_02_37469_4_261__JV_FS_COMPARISON_">[3]Import!$B$138:$S$138</definedName>
    <definedName name="FS_F_VW_02_37469_4_261__JV_FS_REC_LIEF_">[3]Import!$B$561:$P$561</definedName>
    <definedName name="FS_F_VW_02_37469_4_261__JV_FS_RV_LTERM_PNACHLASS_">[3]Import!$B$158:$X$158</definedName>
    <definedName name="FS_F_VW_02_37469_4_261_66__JV_FS_REC_">[3]Import!$B$531:$Q$531</definedName>
    <definedName name="FS_F_VW_02_37469_4_261_EUR__JV_FS_PR_EX_RATES_DATUM_REC_">[3]Import!$B$348:$F$348</definedName>
    <definedName name="FS_F_VW_02_37469_4_261_USD__JV_FS_PR_EX_RATES_DATUM_REC_">[10]Import!$B$358:$F$358</definedName>
    <definedName name="FS_F_VW_02_37469_4_261_VW__JV_FS_BIDDERS_">[3]Import!$B$455:$L$455</definedName>
    <definedName name="FS_F_VW_02_37469_4_26946_66__JV_FS_REC_">[3]Import!$B$536:$Q$536</definedName>
    <definedName name="FS_F_VW_02_37469_4_26946_EUR__JV_FS_PR_EX_RATES_DATUM_REC_">[3]Import!$B$362:$F$362</definedName>
    <definedName name="FS_F_VW_02_37469_4_26946_USD__JV_FS_PR_EX_RATES_DATUM_REC_">[10]Import!$B$384:$F$384</definedName>
    <definedName name="FS_F_VW_02_37469_4_26946_VW__JV_FS_BIDDERS_">[3]Import!$B$466:$L$466</definedName>
    <definedName name="FS_F_VW_02_37469_4_359_EUR__JV_FS_PR_EX_RATES_DATUM_REC_">[3]Import!$B$349:$F$349</definedName>
    <definedName name="FS_F_VW_02_37469_4_359_SK__JV_FS_BIDDERS_">[3]Import!$B$449:$L$449</definedName>
    <definedName name="FS_F_VW_02_37469_4_359_USD__JV_FS_PR_EX_RATES_DATUM_REC_">[10]Import!$B$360:$F$360</definedName>
    <definedName name="FS_F_VW_02_37469_4_37525_EUR__JV_FS_PR_EX_RATES_DATUM_REC_">[3]Import!$B$363:$F$363</definedName>
    <definedName name="FS_F_VW_02_37469_4_37525_USD__JV_FS_PR_EX_RATES_DATUM_REC_">[10]Import!$B$386:$F$386</definedName>
    <definedName name="FS_F_VW_02_37469_4_37525_VW__JV_FS_BIDDERS_">[3]Import!$B$463:$L$463</definedName>
    <definedName name="FS_F_VW_02_37469_4_41464_BX__JV_FS_BIDDERS_">[3]Import!$B$465:$L$465</definedName>
    <definedName name="FS_F_VW_02_37469_4_41464_EUR__JV_FS_PR_EX_RATES_DATUM_REC_">[3]Import!$B$364:$F$364</definedName>
    <definedName name="FS_F_VW_02_37469_4_41464_USD__JV_FS_PR_EX_RATES_DATUM_REC_">[10]Import!$B$388:$F$388</definedName>
    <definedName name="FS_F_VW_02_37469_4_5083__JV_FS_ANGEBOTSUEBERSICHT_">[3]Import!$B$79:$D$79</definedName>
    <definedName name="FS_F_VW_02_37469_4_5083__JV_FS_AVG_PRICE_">[3]Import!$B$102:$F$102</definedName>
    <definedName name="FS_F_VW_02_37469_4_5083_66__JV_FS_REC_">[3]Import!$B$532:$Q$532</definedName>
    <definedName name="FS_F_VW_02_37469_4_5083_EUR__JV_FS_PR_EX_RATES_DATUM_REC_">[3]Import!$B$351:$F$351</definedName>
    <definedName name="FS_F_VW_02_37469_4_5083_IT__JV_FS_BIDDERS_">[3]Import!$B$460:$L$460</definedName>
    <definedName name="FS_F_VW_02_37469_4_5083_USD__JV_FS_PR_EX_RATES_DATUM_REC_">[10]Import!$B$364:$F$364</definedName>
    <definedName name="FS_F_VW_02_37469_4_51506_66__JV_FS_REC_">[3]Import!$B$537:$Q$537</definedName>
    <definedName name="FS_F_VW_02_37469_4_51506_EUR__JV_FS_PR_EX_RATES_DATUM_REC_">[3]Import!$B$365:$F$365</definedName>
    <definedName name="FS_F_VW_02_37469_4_51506_MX__JV_FS_BIDDERS_">[3]Import!$B$459:$L$459</definedName>
    <definedName name="FS_F_VW_02_37469_4_51506_USD__JV_FS_PR_EX_RATES_DATUM_REC_">[10]Import!$B$390:$F$390</definedName>
    <definedName name="FS_F_VW_02_37469_4_54824_66__JV_FS_REC_">[3]Import!$B$538:$Q$538</definedName>
    <definedName name="FS_F_VW_02_37469_4_54824_EUR__JV_FS_PR_EX_RATES_DATUM_REC_">[3]Import!$B$366:$F$366</definedName>
    <definedName name="FS_F_VW_02_37469_4_54824_USD__JV_FS_PR_EX_RATES_DATUM_REC_">[10]Import!$B$392:$F$392</definedName>
    <definedName name="FS_F_VW_02_37469_4_54824_VW__JV_FS_BIDDERS_">[3]Import!$B$464:$L$464</definedName>
    <definedName name="FS_F_VW_02_37469_4_6231__JV_FS_ANGEBOTSUEBERSICHT_">[3]Import!$B$77:$D$77</definedName>
    <definedName name="FS_F_VW_02_37469_4_6231__JV_FS_AVG_PRICE_">[3]Import!$B$103:$F$103</definedName>
    <definedName name="FS_F_VW_02_37469_4_6231__JV_FS_BWERTSHEET_">[3]Import!$B$179:$AH$179</definedName>
    <definedName name="FS_F_VW_02_37469_4_6231__JV_FS_COMPARISON_">[3]Import!$B$139:$S$139</definedName>
    <definedName name="FS_F_VW_02_37469_4_6231__JV_FS_REC_LIEF_">[3]Import!$B$562:$P$562</definedName>
    <definedName name="FS_F_VW_02_37469_4_6231__JV_FS_RV_LTERM_PNACHLASS_">[3]Import!$B$159:$X$159</definedName>
    <definedName name="FS_F_VW_02_37469_4_6231_66__JV_FS_REC_">[3]Import!$B$533:$Q$533</definedName>
    <definedName name="FS_F_VW_02_37469_4_6231_EUR__JV_FS_PR_EX_RATES_DATUM_REC_">[3]Import!$B$352:$F$352</definedName>
    <definedName name="FS_F_VW_02_37469_4_6231_USD__JV_FS_PR_EX_RATES_DATUM_REC_">[3]Import!$B$353:$F$353</definedName>
    <definedName name="FS_F_VW_02_37469_4_6231_VW__JV_FS_BIDDERS_">[3]Import!$B$453:$L$453</definedName>
    <definedName name="FS_F_VW_02_37469_4_6238_EUR__JV_FS_PR_EX_RATES_DATUM_REC_">[3]Import!$B$354:$F$354</definedName>
    <definedName name="FS_F_VW_02_37469_4_6238_USD__JV_FS_PR_EX_RATES_DATUM_REC_">[10]Import!$B$368:$F$368</definedName>
    <definedName name="FS_F_VW_02_37469_4_6238_VW__JV_FS_BIDDERS_">[3]Import!$B$456:$L$456</definedName>
    <definedName name="FS_F_VW_02_37469_4_6270_66__JV_FS_REC_">[3]Import!$B$534:$Q$534</definedName>
    <definedName name="FS_F_VW_02_37469_4_6270_EUR__JV_FS_PR_EX_RATES_DATUM_REC_">[3]Import!$B$355:$F$355</definedName>
    <definedName name="FS_F_VW_02_37469_4_6270_SK__JV_FS_BIDDERS_">[3]Import!$B$462:$L$462</definedName>
    <definedName name="FS_F_VW_02_37469_4_6270_USD__JV_FS_PR_EX_RATES_DATUM_REC_">[10]Import!$B$370:$F$370</definedName>
    <definedName name="FS_F_VW_02_37469_4_66__JV_FS_BEDARFE_">[3]Import!$B$47:$E$47</definedName>
    <definedName name="FS_F_VW_02_37469_4_66_20505__JV_FS_BEDARFE_PREISE_QUOTE_">[3]Import!$B$33:$L$33</definedName>
    <definedName name="FS_F_VW_02_37469_4_66_261__JV_FS_BEDARFE_PREISE_QUOTE_">[3]Import!$B$31:$L$31</definedName>
    <definedName name="FS_F_VW_02_37469_4_66_6231__JV_FS_BEDARFE_PREISE_QUOTE_">[3]Import!$B$32:$L$32</definedName>
    <definedName name="FS_F_VW_02_37469_4_6820_EUR__JV_FS_PR_EX_RATES_DATUM_REC_">[3]Import!$B$356:$F$356</definedName>
    <definedName name="FS_F_VW_02_37469_4_6820_MX__JV_FS_BIDDERS_">[3]Import!$B$452:$L$452</definedName>
    <definedName name="FS_F_VW_02_37469_4_6820_USD__JV_FS_PR_EX_RATES_DATUM_REC_">[10]Import!$B$372:$F$372</definedName>
    <definedName name="FS_F_VW_02_37469_4_7767_EUR__JV_FS_PR_EX_RATES_DATUM_REC_">[3]Import!$B$357:$F$357</definedName>
    <definedName name="FS_F_VW_02_37469_4_7767_USD__JV_FS_PR_EX_RATES_DATUM_REC_">[10]Import!$B$374:$F$374</definedName>
    <definedName name="FS_F_VW_02_37469_4_7767_VW__JV_FS_BIDDERS_">[3]Import!$B$448:$L$448</definedName>
    <definedName name="FS_F_VW_02_37469_4_845_EUR__JV_FS_PR_EX_RATES_DATUM_REC_">[3]Import!$B$350:$F$350</definedName>
    <definedName name="FS_F_VW_02_37469_4_845_USD__JV_FS_PR_EX_RATES_DATUM_REC_">[10]Import!$B$362:$F$362</definedName>
    <definedName name="FS_F_VW_02_37469_4_845_VW__JV_FS_BIDDERS_">[3]Import!$B$457:$L$457</definedName>
    <definedName name="FS_F_VW_02_37469_4_EUR_12686__JV_FS_PR_EX_RATES_DATUM_COMP_">[3]Import!$B$261:$F$261</definedName>
    <definedName name="FS_F_VW_02_37469_4_EUR_13362__JV_FS_PR_EX_RATES_DATUM_COMP_">[3]Import!$B$251:$F$251</definedName>
    <definedName name="FS_F_VW_02_37469_4_EUR_17631__JV_FS_PR_EX_RATES_DATUM_COMP_">[3]Import!$B$249:$F$249</definedName>
    <definedName name="FS_F_VW_02_37469_4_EUR_190__JV_FS_PR_EX_RATES_DATUM_COMP_">[3]Import!$B$246:$F$246</definedName>
    <definedName name="FS_F_VW_02_37469_4_EUR_20505__JV_FS_PR_EX_RATES_DATUM_COMP_">[3]Import!$B$262:$F$262</definedName>
    <definedName name="FS_F_VW_02_37469_4_EUR_261__JV_FS_PR_EX_RATES_DATUM_COMP_">[3]Import!$B$255:$F$255</definedName>
    <definedName name="FS_F_VW_02_37469_4_EUR_26946__JV_FS_PR_EX_RATES_DATUM_COMP_">[3]Import!$B$263:$F$263</definedName>
    <definedName name="FS_F_VW_02_37469_4_EUR_359__JV_FS_PR_EX_RATES_DATUM_COMP_">[3]Import!$B$253:$F$253</definedName>
    <definedName name="FS_F_VW_02_37469_4_EUR_37525__JV_FS_PR_EX_RATES_DATUM_COMP_">[3]Import!$B$264:$F$264</definedName>
    <definedName name="FS_F_VW_02_37469_4_EUR_41464__JV_FS_PR_EX_RATES_DATUM_COMP_">[3]Import!$B$247:$F$247</definedName>
    <definedName name="FS_F_VW_02_37469_4_EUR_5083__JV_FS_PR_EX_RATES_DATUM_COMP_">[3]Import!$B$248:$F$248</definedName>
    <definedName name="FS_F_VW_02_37469_4_EUR_51506__JV_FS_PR_EX_RATES_DATUM_COMP_">[3]Import!$B$252:$F$252</definedName>
    <definedName name="FS_F_VW_02_37469_4_EUR_54824__JV_FS_PR_EX_RATES_DATUM_COMP_">[3]Import!$B$265:$F$265</definedName>
    <definedName name="FS_F_VW_02_37469_4_EUR_6231__JV_FS_PR_EX_RATES_DATUM_COMP_">[3]Import!$B$257:$F$257</definedName>
    <definedName name="FS_F_VW_02_37469_4_EUR_6238__JV_FS_PR_EX_RATES_DATUM_COMP_">[3]Import!$B$259:$F$259</definedName>
    <definedName name="FS_F_VW_02_37469_4_EUR_6270__JV_FS_PR_EX_RATES_DATUM_COMP_">[3]Import!$B$254:$F$254</definedName>
    <definedName name="FS_F_VW_02_37469_4_EUR_6820__JV_FS_PR_EX_RATES_DATUM_COMP_">[3]Import!$B$250:$F$250</definedName>
    <definedName name="FS_F_VW_02_37469_4_EUR_7767__JV_FS_PR_EX_RATES_DATUM_COMP_">[3]Import!$B$260:$F$260</definedName>
    <definedName name="FS_F_VW_02_37469_4_EUR_845__JV_FS_PR_EX_RATES_DATUM_COMP_">[3]Import!$B$256:$F$256</definedName>
    <definedName name="FS_F_VW_02_37469_4_USD_12686__JV_FS_PR_EX_RATES_DATUM_COMP_">[10]Import!$B$265:$F$265</definedName>
    <definedName name="FS_F_VW_02_37469_4_USD_13362__JV_FS_PR_EX_RATES_DATUM_COMP_">[10]Import!$B$247:$F$247</definedName>
    <definedName name="FS_F_VW_02_37469_4_USD_17631__JV_FS_PR_EX_RATES_DATUM_COMP_">[10]Import!$B$243:$F$243</definedName>
    <definedName name="FS_F_VW_02_37469_4_USD_190__JV_FS_PR_EX_RATES_DATUM_COMP_">[10]Import!$B$237:$F$237</definedName>
    <definedName name="FS_F_VW_02_37469_4_USD_20505__JV_FS_PR_EX_RATES_DATUM_COMP_">[10]Import!$B$267:$F$267</definedName>
    <definedName name="FS_F_VW_02_37469_4_USD_261__JV_FS_PR_EX_RATES_DATUM_COMP_">[10]Import!$B$255:$F$255</definedName>
    <definedName name="FS_F_VW_02_37469_4_USD_26946__JV_FS_PR_EX_RATES_DATUM_COMP_">[10]Import!$B$269:$F$269</definedName>
    <definedName name="FS_F_VW_02_37469_4_USD_359__JV_FS_PR_EX_RATES_DATUM_COMP_">[10]Import!$B$251:$F$251</definedName>
    <definedName name="FS_F_VW_02_37469_4_USD_37525__JV_FS_PR_EX_RATES_DATUM_COMP_">[10]Import!$B$271:$F$271</definedName>
    <definedName name="FS_F_VW_02_37469_4_USD_41464__JV_FS_PR_EX_RATES_DATUM_COMP_">[10]Import!$B$239:$F$239</definedName>
    <definedName name="FS_F_VW_02_37469_4_USD_5083__JV_FS_PR_EX_RATES_DATUM_COMP_">[10]Import!$B$241:$F$241</definedName>
    <definedName name="FS_F_VW_02_37469_4_USD_51506__JV_FS_PR_EX_RATES_DATUM_COMP_">[10]Import!$B$249:$F$249</definedName>
    <definedName name="FS_F_VW_02_37469_4_USD_54824__JV_FS_PR_EX_RATES_DATUM_COMP_">[10]Import!$B$273:$F$273</definedName>
    <definedName name="FS_F_VW_02_37469_4_USD_6231__JV_FS_PR_EX_RATES_DATUM_COMP_">[3]Import!$B$258:$F$258</definedName>
    <definedName name="FS_F_VW_02_37469_4_USD_6238__JV_FS_PR_EX_RATES_DATUM_COMP_">[10]Import!$B$261:$F$261</definedName>
    <definedName name="FS_F_VW_02_37469_4_USD_6270__JV_FS_PR_EX_RATES_DATUM_COMP_">[10]Import!$B$253:$F$253</definedName>
    <definedName name="FS_F_VW_02_37469_4_USD_6820__JV_FS_PR_EX_RATES_DATUM_COMP_">[10]Import!$B$245:$F$245</definedName>
    <definedName name="FS_F_VW_02_37469_4_USD_7767__JV_FS_PR_EX_RATES_DATUM_COMP_">[10]Import!$B$263:$F$263</definedName>
    <definedName name="FS_F_VW_02_37469_4_USD_845__JV_FS_PR_EX_RATES_DATUM_COMP_">[10]Import!$B$257:$F$257</definedName>
    <definedName name="FS_F_VW_02_37469_5__FS_NEUTEILE_">[3]Import!$B$58:$D$58</definedName>
    <definedName name="FS_F_VW_02_37469_5__JV_FS_PRAESENTATIONEN_">[3]Import!$B$10:$AN$10</definedName>
    <definedName name="FS_F_VW_02_37469_5_11__JV_FS_BEDARFE_">[3]Import!$B$48:$E$48</definedName>
    <definedName name="FS_F_VW_02_37469_5_11_20505__JV_FS_BEDARFE_PREISE_QUOTE_">[3]Import!$B$36:$L$36</definedName>
    <definedName name="FS_F_VW_02_37469_5_11_261__JV_FS_BEDARFE_PREISE_QUOTE_">[3]Import!$B$34:$L$34</definedName>
    <definedName name="FS_F_VW_02_37469_5_11_6231__JV_FS_BEDARFE_PREISE_QUOTE_">[3]Import!$B$35:$L$35</definedName>
    <definedName name="FS_F_VW_02_37469_5_12686_EUR__JV_FS_PR_EX_RATES_DATUM_REC_">[3]Import!$B$377:$F$377</definedName>
    <definedName name="FS_F_VW_02_37469_5_12686_VW__JV_FS_BIDDERS_">[3]Import!$B$480:$L$480</definedName>
    <definedName name="FS_F_VW_02_37469_5_13362_EUR__JV_FS_PR_EX_RATES_DATUM_REC_">[3]Import!$B$378:$F$378</definedName>
    <definedName name="FS_F_VW_02_37469_5_13362_MX__JV_FS_BIDDERS_">[3]Import!$B$477:$L$477</definedName>
    <definedName name="FS_F_VW_02_37469_5_17631_EUR__JV_FS_PR_EX_RATES_DATUM_REC_">[3]Import!$B$379:$F$379</definedName>
    <definedName name="FS_F_VW_02_37469_5_17631_JP__JV_FS_BIDDERS_">[3]Import!$B$469:$L$469</definedName>
    <definedName name="FS_F_VW_02_37469_5_190_BX__JV_FS_BIDDERS_">[3]Import!$B$473:$L$473</definedName>
    <definedName name="FS_F_VW_02_37469_5_190_EUR__JV_FS_PR_EX_RATES_DATUM_REC_">[3]Import!$B$367:$F$367</definedName>
    <definedName name="FS_F_VW_02_37469_5_20505__JV_FS_ANGEBOTSUEBERSICHT_">[3]Import!$B$80:$D$80</definedName>
    <definedName name="FS_F_VW_02_37469_5_20505__JV_FS_AVG_PRICE_">[3]Import!$B$108:$F$108</definedName>
    <definedName name="FS_F_VW_02_37469_5_20505__JV_FS_BWERTSHEET_">[3]Import!$B$183:$AH$183</definedName>
    <definedName name="FS_F_VW_02_37469_5_20505__JV_FS_COMPARISON_">[3]Import!$B$143:$S$143</definedName>
    <definedName name="FS_F_VW_02_37469_5_20505__JV_FS_REC_LIEF_">[3]Import!$B$566:$P$566</definedName>
    <definedName name="FS_F_VW_02_37469_5_20505__JV_FS_RV_LTERM_PNACHLASS_">[3]Import!$B$163:$X$163</definedName>
    <definedName name="FS_F_VW_02_37469_5_20505_11__JV_FS_REC_">[3]Import!$B$543:$Q$543</definedName>
    <definedName name="FS_F_VW_02_37469_5_20505_EUR__JV_FS_PR_EX_RATES_DATUM_REC_">[3]Import!$B$380:$F$380</definedName>
    <definedName name="FS_F_VW_02_37469_5_20505_VW__JV_FS_BIDDERS_">[3]Import!$B$470:$L$470</definedName>
    <definedName name="FS_F_VW_02_37469_5_261__JV_FS_ANGEBOTSUEBERSICHT_">[3]Import!$B$82:$D$82</definedName>
    <definedName name="FS_F_VW_02_37469_5_261__JV_FS_AVG_PRICE_">[3]Import!$B$105:$F$105</definedName>
    <definedName name="FS_F_VW_02_37469_5_261__JV_FS_BWERTSHEET_">[3]Import!$B$181:$AH$181</definedName>
    <definedName name="FS_F_VW_02_37469_5_261__JV_FS_COMPARISON_">[3]Import!$B$141:$S$141</definedName>
    <definedName name="FS_F_VW_02_37469_5_261__JV_FS_REC_LIEF_">[3]Import!$B$564:$P$564</definedName>
    <definedName name="FS_F_VW_02_37469_5_261__JV_FS_RV_LTERM_PNACHLASS_">[3]Import!$B$161:$X$161</definedName>
    <definedName name="FS_F_VW_02_37469_5_261_11__JV_FS_REC_">[3]Import!$B$539:$Q$539</definedName>
    <definedName name="FS_F_VW_02_37469_5_261_EUR__JV_FS_PR_EX_RATES_DATUM_REC_">[3]Import!$B$368:$F$368</definedName>
    <definedName name="FS_F_VW_02_37469_5_261_VW__JV_FS_BIDDERS_">[3]Import!$B$474:$L$474</definedName>
    <definedName name="FS_F_VW_02_37469_5_26946_11__JV_FS_REC_">[3]Import!$B$544:$Q$544</definedName>
    <definedName name="FS_F_VW_02_37469_5_26946_EUR__JV_FS_PR_EX_RATES_DATUM_REC_">[3]Import!$B$381:$F$381</definedName>
    <definedName name="FS_F_VW_02_37469_5_26946_VW__JV_FS_BIDDERS_">[3]Import!$B$485:$L$485</definedName>
    <definedName name="FS_F_VW_02_37469_5_359_EUR__JV_FS_PR_EX_RATES_DATUM_REC_">[3]Import!$B$369:$F$369</definedName>
    <definedName name="FS_F_VW_02_37469_5_359_SK__JV_FS_BIDDERS_">[3]Import!$B$468:$L$468</definedName>
    <definedName name="FS_F_VW_02_37469_5_37525_EUR__JV_FS_PR_EX_RATES_DATUM_REC_">[3]Import!$B$382:$F$382</definedName>
    <definedName name="FS_F_VW_02_37469_5_37525_VW__JV_FS_BIDDERS_">[3]Import!$B$482:$L$482</definedName>
    <definedName name="FS_F_VW_02_37469_5_41464_BX__JV_FS_BIDDERS_">[3]Import!$B$484:$L$484</definedName>
    <definedName name="FS_F_VW_02_37469_5_41464_EUR__JV_FS_PR_EX_RATES_DATUM_REC_">[3]Import!$B$383:$F$383</definedName>
    <definedName name="FS_F_VW_02_37469_5_5083__JV_FS_ANGEBOTSUEBERSICHT_">[3]Import!$B$83:$D$83</definedName>
    <definedName name="FS_F_VW_02_37469_5_5083__JV_FS_AVG_PRICE_">[3]Import!$B$106:$F$106</definedName>
    <definedName name="FS_F_VW_02_37469_5_5083_11__JV_FS_REC_">[3]Import!$B$540:$Q$540</definedName>
    <definedName name="FS_F_VW_02_37469_5_5083_EUR__JV_FS_PR_EX_RATES_DATUM_REC_">[3]Import!$B$371:$F$371</definedName>
    <definedName name="FS_F_VW_02_37469_5_5083_IT__JV_FS_BIDDERS_">[3]Import!$B$479:$L$479</definedName>
    <definedName name="FS_F_VW_02_37469_5_51506_11__JV_FS_REC_">[3]Import!$B$545:$Q$545</definedName>
    <definedName name="FS_F_VW_02_37469_5_51506_EUR__JV_FS_PR_EX_RATES_DATUM_REC_">[3]Import!$B$384:$F$384</definedName>
    <definedName name="FS_F_VW_02_37469_5_51506_MX__JV_FS_BIDDERS_">[3]Import!$B$478:$L$478</definedName>
    <definedName name="FS_F_VW_02_37469_5_54824_11__JV_FS_REC_">[3]Import!$B$546:$Q$546</definedName>
    <definedName name="FS_F_VW_02_37469_5_54824_EUR__JV_FS_PR_EX_RATES_DATUM_REC_">[3]Import!$B$385:$F$385</definedName>
    <definedName name="FS_F_VW_02_37469_5_54824_VW__JV_FS_BIDDERS_">[3]Import!$B$483:$L$483</definedName>
    <definedName name="FS_F_VW_02_37469_5_6231__JV_FS_ANGEBOTSUEBERSICHT_">[3]Import!$B$81:$D$81</definedName>
    <definedName name="FS_F_VW_02_37469_5_6231__JV_FS_AVG_PRICE_">[3]Import!$B$107:$F$107</definedName>
    <definedName name="FS_F_VW_02_37469_5_6231__JV_FS_BWERTSHEET_">[3]Import!$B$182:$AH$182</definedName>
    <definedName name="FS_F_VW_02_37469_5_6231__JV_FS_COMPARISON_">[3]Import!$B$142:$S$142</definedName>
    <definedName name="FS_F_VW_02_37469_5_6231__JV_FS_REC_LIEF_">[3]Import!$B$565:$P$565</definedName>
    <definedName name="FS_F_VW_02_37469_5_6231__JV_FS_RV_LTERM_PNACHLASS_">[3]Import!$B$162:$X$162</definedName>
    <definedName name="FS_F_VW_02_37469_5_6231_11__JV_FS_REC_">[3]Import!$B$541:$Q$541</definedName>
    <definedName name="FS_F_VW_02_37469_5_6231_EUR__JV_FS_PR_EX_RATES_DATUM_REC_">[3]Import!$B$372:$F$372</definedName>
    <definedName name="FS_F_VW_02_37469_5_6231_VW__JV_FS_BIDDERS_">[3]Import!$B$472:$L$472</definedName>
    <definedName name="FS_F_VW_02_37469_5_6238_EUR__JV_FS_PR_EX_RATES_DATUM_REC_">[3]Import!$B$373:$F$373</definedName>
    <definedName name="FS_F_VW_02_37469_5_6238_VW__JV_FS_BIDDERS_">[3]Import!$B$475:$L$475</definedName>
    <definedName name="FS_F_VW_02_37469_5_6270_11__JV_FS_REC_">[3]Import!$B$542:$Q$542</definedName>
    <definedName name="FS_F_VW_02_37469_5_6270_EUR__JV_FS_PR_EX_RATES_DATUM_REC_">[3]Import!$B$374:$F$374</definedName>
    <definedName name="FS_F_VW_02_37469_5_6270_SK__JV_FS_BIDDERS_">[3]Import!$B$481:$L$481</definedName>
    <definedName name="FS_F_VW_02_37469_5_6820_EUR__JV_FS_PR_EX_RATES_DATUM_REC_">[3]Import!$B$375:$F$375</definedName>
    <definedName name="FS_F_VW_02_37469_5_6820_MX__JV_FS_BIDDERS_">[3]Import!$B$471:$L$471</definedName>
    <definedName name="FS_F_VW_02_37469_5_7767_EUR__JV_FS_PR_EX_RATES_DATUM_REC_">[3]Import!$B$376:$F$376</definedName>
    <definedName name="FS_F_VW_02_37469_5_7767_VW__JV_FS_BIDDERS_">[3]Import!$B$467:$L$467</definedName>
    <definedName name="FS_F_VW_02_37469_5_845_EUR__JV_FS_PR_EX_RATES_DATUM_REC_">[3]Import!$B$370:$F$370</definedName>
    <definedName name="FS_F_VW_02_37469_5_845_VW__JV_FS_BIDDERS_">[3]Import!$B$476:$L$476</definedName>
    <definedName name="FS_F_VW_02_37469_5_EUR_12686__JV_FS_PR_EX_RATES_DATUM_COMP_">[3]Import!$B$280:$F$280</definedName>
    <definedName name="FS_F_VW_02_37469_5_EUR_13362__JV_FS_PR_EX_RATES_DATUM_COMP_">[3]Import!$B$271:$F$271</definedName>
    <definedName name="FS_F_VW_02_37469_5_EUR_17631__JV_FS_PR_EX_RATES_DATUM_COMP_">[3]Import!$B$269:$F$269</definedName>
    <definedName name="FS_F_VW_02_37469_5_EUR_190__JV_FS_PR_EX_RATES_DATUM_COMP_">[3]Import!$B$266:$F$266</definedName>
    <definedName name="FS_F_VW_02_37469_5_EUR_20505__JV_FS_PR_EX_RATES_DATUM_COMP_">[3]Import!$B$281:$F$281</definedName>
    <definedName name="FS_F_VW_02_37469_5_EUR_261__JV_FS_PR_EX_RATES_DATUM_COMP_">[3]Import!$B$275:$F$275</definedName>
    <definedName name="FS_F_VW_02_37469_5_EUR_26946__JV_FS_PR_EX_RATES_DATUM_COMP_">[3]Import!$B$282:$F$282</definedName>
    <definedName name="FS_F_VW_02_37469_5_EUR_359__JV_FS_PR_EX_RATES_DATUM_COMP_">[3]Import!$B$273:$F$273</definedName>
    <definedName name="FS_F_VW_02_37469_5_EUR_37525__JV_FS_PR_EX_RATES_DATUM_COMP_">[3]Import!$B$283:$F$283</definedName>
    <definedName name="FS_F_VW_02_37469_5_EUR_41464__JV_FS_PR_EX_RATES_DATUM_COMP_">[3]Import!$B$267:$F$267</definedName>
    <definedName name="FS_F_VW_02_37469_5_EUR_5083__JV_FS_PR_EX_RATES_DATUM_COMP_">[3]Import!$B$268:$F$268</definedName>
    <definedName name="FS_F_VW_02_37469_5_EUR_51506__JV_FS_PR_EX_RATES_DATUM_COMP_">[3]Import!$B$272:$F$272</definedName>
    <definedName name="FS_F_VW_02_37469_5_EUR_54824__JV_FS_PR_EX_RATES_DATUM_COMP_">[3]Import!$B$284:$F$284</definedName>
    <definedName name="FS_F_VW_02_37469_5_EUR_6231__JV_FS_PR_EX_RATES_DATUM_COMP_">[3]Import!$B$277:$F$277</definedName>
    <definedName name="FS_F_VW_02_37469_5_EUR_6238__JV_FS_PR_EX_RATES_DATUM_COMP_">[3]Import!$B$278:$F$278</definedName>
    <definedName name="FS_F_VW_02_37469_5_EUR_6270__JV_FS_PR_EX_RATES_DATUM_COMP_">[3]Import!$B$274:$F$274</definedName>
    <definedName name="FS_F_VW_02_37469_5_EUR_6820__JV_FS_PR_EX_RATES_DATUM_COMP_">[3]Import!$B$270:$F$270</definedName>
    <definedName name="FS_F_VW_02_37469_5_EUR_7767__JV_FS_PR_EX_RATES_DATUM_COMP_">[3]Import!$B$279:$F$279</definedName>
    <definedName name="FS_F_VW_02_37469_5_EUR_845__JV_FS_PR_EX_RATES_DATUM_COMP_">[3]Import!$B$276:$F$276</definedName>
    <definedName name="FS_NEUTEILE.FS_NR">[3]Import!$B$52:$B$58</definedName>
    <definedName name="FS_NEUTEILE.FS_POSITION">[3]Import!$C$52:$C$58</definedName>
    <definedName name="FS_NEUTEILE.VERSION">[3]Import!$D$52:$D$58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[3]Import!$B$62:$B$83</definedName>
    <definedName name="JV_FS_ANGEBOTSUEBERSICHT.LIEF_ID">[3]Import!$C$62:$C$83</definedName>
    <definedName name="JV_FS_ANGEBOTSUEBERSICHT.NAME">[3]Import!$D$62:$D$83</definedName>
    <definedName name="JV_FS_AVG_PRICE.DM_AVG_APREIS">[3]Import!$D$87:$D$108</definedName>
    <definedName name="JV_FS_AVG_PRICE.DM_AVG_BPREIS">[3]Import!$E$87:$E$108</definedName>
    <definedName name="JV_FS_AVG_PRICE.FS_POSITION">[3]Import!$B$87:$B$108</definedName>
    <definedName name="JV_FS_AVG_PRICE.LIEF_ID">[3]Import!$C$87:$C$108</definedName>
    <definedName name="JV_FS_AVG_PRICE.LPT_ID">[3]Import!$F$87:$F$108</definedName>
    <definedName name="JV_FS_BAUSTUFE_ANGEBOTE_WAE.DM_TEILEPREIS">[3]Import!$E$112:$E$113</definedName>
    <definedName name="JV_FS_BAUSTUFE_ANGEBOTE_WAE.DM_WERKZEUGKOSTEN">[3]Import!$D$112:$D$113</definedName>
    <definedName name="JV_FS_BAUSTUFE_ANGEBOTE_WAE.FS_POSITION">[3]Import!$B$112:$B$113</definedName>
    <definedName name="JV_FS_BAUSTUFE_ANGEBOTE_WAE.STUFE">[3]Import!$C$112:$C$113</definedName>
    <definedName name="JV_FS_BEDARFE.BEDARF">[3]Import!$E$40:$E$48</definedName>
    <definedName name="JV_FS_BEDARFE.FS_POSITION">[3]Import!$B$40:$B$48</definedName>
    <definedName name="JV_FS_BEDARFE.WERK_ID">[3]Import!$C$40:$C$48</definedName>
    <definedName name="JV_FS_BEDARFE.WERKSNAME">[3]Import!$D$40:$D$48</definedName>
    <definedName name="JV_FS_BEDARFE_PREISE_QUOTE.BEDARF">[3]Import!$G$14:$G$36</definedName>
    <definedName name="JV_FS_BEDARFE_PREISE_QUOTE.DM_APREIS">[3]Import!$E$14:$E$36</definedName>
    <definedName name="JV_FS_BEDARFE_PREISE_QUOTE.DM_BPREIS">[3]Import!$F$14:$F$36</definedName>
    <definedName name="JV_FS_BEDARFE_PREISE_QUOTE.FS_POSITION">[3]Import!$B$14:$B$36</definedName>
    <definedName name="JV_FS_BEDARFE_PREISE_QUOTE.LIEF_ID">[3]Import!$D$14:$D$36</definedName>
    <definedName name="JV_FS_BEDARFE_PREISE_QUOTE.LPT_ID">[3]Import!$L$14:$L$36</definedName>
    <definedName name="JV_FS_BEDARFE_PREISE_QUOTE.PRODSTANDORT">[3]Import!$J$14:$J$36</definedName>
    <definedName name="JV_FS_BEDARFE_PREISE_QUOTE.QUOTE_PROZENT">[3]Import!$K$14:$K$36</definedName>
    <definedName name="JV_FS_BEDARFE_PREISE_QUOTE.SOP_DATUM">[3]Import!$I$14:$I$36</definedName>
    <definedName name="JV_FS_BEDARFE_PREISE_QUOTE.WERK_ID">[3]Import!$C$14:$C$36</definedName>
    <definedName name="JV_FS_BEDARFE_PREISE_QUOTE.WERKSNAME">[3]Import!$H$14:$H$36</definedName>
    <definedName name="JV_FS_BIDDERS.DECLINED">[9]Import!$K$389:$K$485</definedName>
    <definedName name="JV_FS_BIDDERS.FS_POSITION">[3]Import!$B$389:$B$485</definedName>
    <definedName name="JV_FS_BIDDERS.ID">[3]Import!$I$389:$I$485</definedName>
    <definedName name="JV_FS_BIDDERS.LIEF_ID">[3]Import!$C$389:$C$485</definedName>
    <definedName name="JV_FS_BIDDERS.LIEFNAME">[9]Import!$D$389:$D$485</definedName>
    <definedName name="JV_FS_BIDDERS.LND_KB_LAND">[9]Import!$E$389:$E$485</definedName>
    <definedName name="JV_FS_BIDDERS.NAME">[3]Import!$H$389:$H$485</definedName>
    <definedName name="JV_FS_BIDDERS.NO_SUPPLIER">[9]Import!$L$389:$L$485</definedName>
    <definedName name="JV_FS_BIDDERS.OFFER_STATUS_ID">[3]Import!$F$389:$F$485</definedName>
    <definedName name="JV_FS_BIDDERS.QUOTED">[9]Import!$J$389:$J$485</definedName>
    <definedName name="JV_FS_BIDDERS.STATUS">[3]Import!$G$389:$G$485</definedName>
    <definedName name="JV_FS_BWERTSHEET.AVG_APREIS0">[3]Import!$H$167:$H$183</definedName>
    <definedName name="JV_FS_BWERTSHEET.BARWERT">[3]Import!$W$167:$W$183</definedName>
    <definedName name="JV_FS_BWERTSHEET.DM_AVG_PROTOPREIS">[3]Import!$L$167:$L$183</definedName>
    <definedName name="JV_FS_BWERTSHEET.ENTWICKLUNGSKOSTEN">[3]Import!$AH$167:$AH$183</definedName>
    <definedName name="JV_FS_BWERTSHEET.FS_POSITION">[3]Import!$B$167:$B$183</definedName>
    <definedName name="JV_FS_BWERTSHEET.FT_APREIS">[3]Import!$F$167:$F$183</definedName>
    <definedName name="JV_FS_BWERTSHEET.FT_BPREIS">[3]Import!$G$167:$G$183</definedName>
    <definedName name="JV_FS_BWERTSHEET.INVEST">[3]Import!$M$167:$M$183</definedName>
    <definedName name="JV_FS_BWERTSHEET.INVEST_SAVING">[3]Import!$X$167:$X$183</definedName>
    <definedName name="JV_FS_BWERTSHEET.INVEST_TARGET">[3]Import!$K$167:$K$183</definedName>
    <definedName name="JV_FS_BWERTSHEET.INVEST_WKZ">[3]Import!$N$167:$N$183</definedName>
    <definedName name="JV_FS_BWERTSHEET.LIEF_ID">[3]Import!$C$167:$C$183</definedName>
    <definedName name="JV_FS_BWERTSHEET.LOG_KOST">[3]Import!$I$167:$I$183</definedName>
    <definedName name="JV_FS_BWERTSHEET.NAME">[3]Import!$E$167:$E$183</definedName>
    <definedName name="JV_FS_BWERTSHEET.REDUCTION_1">[3]Import!$O$167:$O$183</definedName>
    <definedName name="JV_FS_BWERTSHEET.REDUCTION_2">[3]Import!$P$167:$P$183</definedName>
    <definedName name="JV_FS_BWERTSHEET.REDUCTION_3">[3]Import!$Q$167:$Q$183</definedName>
    <definedName name="JV_FS_BWERTSHEET.REDUCTION_4">[3]Import!$R$167:$R$183</definedName>
    <definedName name="JV_FS_BWERTSHEET.REDUCTION_5">[3]Import!$S$167:$S$183</definedName>
    <definedName name="JV_FS_BWERTSHEET.REDUCTION_6">[3]Import!$T$167:$T$183</definedName>
    <definedName name="JV_FS_BWERTSHEET.REDUCTION_7">[3]Import!$U$167:$U$183</definedName>
    <definedName name="JV_FS_BWERTSHEET.REDUCTION_8">[3]Import!$V$167:$V$183</definedName>
    <definedName name="JV_FS_BWERTSHEET.SAVING_OVER_LIFE">[3]Import!$AG$167:$AG$183</definedName>
    <definedName name="JV_FS_BWERTSHEET.SAVING_PA0">[3]Import!$Y$167:$Y$183</definedName>
    <definedName name="JV_FS_BWERTSHEET.SAVING_PA1">[3]Import!$Z$167:$Z$183</definedName>
    <definedName name="JV_FS_BWERTSHEET.SAVING_PA2">[3]Import!$AA$167:$AA$183</definedName>
    <definedName name="JV_FS_BWERTSHEET.SAVING_PA3">[3]Import!$AB$167:$AB$183</definedName>
    <definedName name="JV_FS_BWERTSHEET.SAVING_PA4">[3]Import!$AC$167:$AC$183</definedName>
    <definedName name="JV_FS_BWERTSHEET.SAVING_PA5">[3]Import!$AD$167:$AD$183</definedName>
    <definedName name="JV_FS_BWERTSHEET.SAVING_PA6">[3]Import!$AE$167:$AE$183</definedName>
    <definedName name="JV_FS_BWERTSHEET.SAVING_PA7">[3]Import!$AF$167:$AF$183</definedName>
    <definedName name="JV_FS_BWERTSHEET.SOP_BASIS">[3]Import!$D$167:$D$183</definedName>
    <definedName name="JV_FS_BWERTSHEET.ZOLL">[3]Import!$J$167:$J$183</definedName>
    <definedName name="JV_FS_COMPARISON.BEARB_GEWICHT">[3]Import!$J$127:$J$143</definedName>
    <definedName name="JV_FS_COMPARISON.DM_AVG_APREIS">[3]Import!$M$127:$M$143</definedName>
    <definedName name="JV_FS_COMPARISON.DM_AVG_BPREIS">[3]Import!$N$127:$N$143</definedName>
    <definedName name="JV_FS_COMPARISON.DM_AVG_PROTOPREIS">[3]Import!$O$127:$O$143</definedName>
    <definedName name="JV_FS_COMPARISON.DM_WERKZEUGKOSTEN">[3]Import!$P$127:$P$143</definedName>
    <definedName name="JV_FS_COMPARISON.FS_POSITION">[3]Import!$B$127:$B$143</definedName>
    <definedName name="JV_FS_COMPARISON.INVESTMENT">[3]Import!$G$127:$G$143</definedName>
    <definedName name="JV_FS_COMPARISON.LIEF_ID">[3]Import!$R$127:$R$143</definedName>
    <definedName name="JV_FS_COMPARISON.LIEF_NAME_PROD">[3]Import!$C$127:$C$143</definedName>
    <definedName name="JV_FS_COMPARISON.LND_KB_LAND">[3]Import!$K$127:$K$143</definedName>
    <definedName name="JV_FS_COMPARISON.MATPREIS_JE_TEIL">[3]Import!$I$127:$I$143</definedName>
    <definedName name="JV_FS_COMPARISON.NAME">[3]Import!$Q$127:$Q$143</definedName>
    <definedName name="JV_FS_COMPARISON.RATING_FE">[3]Import!$F$127:$F$143</definedName>
    <definedName name="JV_FS_COMPARISON.RATING_LOGISTIK">[3]Import!$D$127:$D$143</definedName>
    <definedName name="JV_FS_COMPARISON.RATING_QUALITAET">[3]Import!$E$127:$E$143</definedName>
    <definedName name="JV_FS_COMPARISON.ROHGEWICHT">[3]Import!$H$127:$H$143</definedName>
    <definedName name="JV_FS_COMPARISON.ROHMAT_PREIS_ANGEB">[3]Import!$S$127:$S$143</definedName>
    <definedName name="JV_FS_COMPARISON.SUM_QUOTE">[3]Import!$L$127:$L$143</definedName>
    <definedName name="JV_FS_PR_EX_RATES_DATUM_COMP.DATUM">[3]Import!$E$187:$E$284</definedName>
    <definedName name="JV_FS_PR_EX_RATES_DATUM_COMP.FS_POSITION">[3]Import!$B$187:$B$284</definedName>
    <definedName name="JV_FS_PR_EX_RATES_DATUM_COMP.LIEF_ID">[3]Import!$F$187:$F$284</definedName>
    <definedName name="JV_FS_PR_EX_RATES_DATUM_COMP.RATE">[3]Import!$D$187:$D$284</definedName>
    <definedName name="JV_FS_PR_EX_RATES_DATUM_COMP.WAE_ID">[3]Import!$C$187:$C$284</definedName>
    <definedName name="JV_FS_PR_EX_RATES_DATUM_REC.DATUM">[3]Import!$F$288:$F$385</definedName>
    <definedName name="JV_FS_PR_EX_RATES_DATUM_REC.FS_POSITION">[3]Import!$B$288:$B$385</definedName>
    <definedName name="JV_FS_PR_EX_RATES_DATUM_REC.LIEF_ID">[3]Import!$C$288:$C$385</definedName>
    <definedName name="JV_FS_PR_EX_RATES_DATUM_REC.RATE">[3]Import!$E$288:$E$385</definedName>
    <definedName name="JV_FS_PR_EX_RATES_DATUM_REC.WAE_ID">[3]Import!$D$288:$D$385</definedName>
    <definedName name="JV_FS_PRAESENTATIONEN.AVG_LAP">[3]Import!$AJ$4:$AJ$10</definedName>
    <definedName name="JV_FS_PRAESENTATIONEN.BEMERKUNG_RECOM">[3]Import!$AF$4:$AF$10</definedName>
    <definedName name="JV_FS_PRAESENTATIONEN.CARS_PA">[3]Import!$AB$4:$AB$10</definedName>
    <definedName name="JV_FS_PRAESENTATIONEN.COMMODITY">[3]Import!$AD$4:$AD$10</definedName>
    <definedName name="JV_FS_PRAESENTATIONEN.CSC_DATUM">[3]Import!$Y$4:$Y$10</definedName>
    <definedName name="JV_FS_PRAESENTATIONEN.FRUEHEST_SOP">[3]Import!$L$4:$L$10</definedName>
    <definedName name="JV_FS_PRAESENTATIONEN.FS_NACHNAME">[3]Import!$J$4:$J$10</definedName>
    <definedName name="JV_FS_PRAESENTATIONEN.FS_NR">[3]Import!$B$4:$B$10</definedName>
    <definedName name="JV_FS_PRAESENTATIONEN.FS_POSITION">[3]Import!$C$4:$C$10</definedName>
    <definedName name="JV_FS_PRAESENTATIONEN.FT_APREIS">[3]Import!$O$4:$O$10</definedName>
    <definedName name="JV_FS_PRAESENTATIONEN.FT_BPREIS">[3]Import!$P$4:$P$10</definedName>
    <definedName name="JV_FS_PRAESENTATIONEN.FT_VSI">[3]Import!$AL$4:$AL$10</definedName>
    <definedName name="JV_FS_PRAESENTATIONEN.GEWICHTSTARGET">[3]Import!$W$4:$W$10</definedName>
    <definedName name="JV_FS_PRAESENTATIONEN.INVESTITIONSTARGET">[3]Import!$T$4:$T$10</definedName>
    <definedName name="JV_FS_PRAESENTATIONEN.KALK_MODEL">[3]Import!$AK$4:$AK$10</definedName>
    <definedName name="JV_FS_PRAESENTATIONEN.KONDITIONS_ID">[3]Import!$AM$4:$AM$10</definedName>
    <definedName name="JV_FS_PRAESENTATIONEN.KONSTUKTEUR">[3]Import!$H$4:$H$10</definedName>
    <definedName name="JV_FS_PRAESENTATIONEN.LEB_NACHNAME">[3]Import!$K$4:$K$10</definedName>
    <definedName name="JV_FS_PRAESENTATIONEN.LIFETIME">[3]Import!$M$4:$M$10</definedName>
    <definedName name="JV_FS_PRAESENTATIONEN.LT_APREIS">[3]Import!$Q$4:$Q$10</definedName>
    <definedName name="JV_FS_PRAESENTATIONEN.LT_BPREIS">[3]Import!$R$4:$R$10</definedName>
    <definedName name="JV_FS_PRAESENTATIONEN.LT_INVEST">[3]Import!$S$4:$S$10</definedName>
    <definedName name="JV_FS_PRAESENTATIONEN.LT_PROTOTYP_PARTS">[3]Import!$U$4:$U$10</definedName>
    <definedName name="JV_FS_PRAESENTATIONEN.LT_PROTOTYP_TOOLING">[3]Import!$V$4:$V$10</definedName>
    <definedName name="JV_FS_PRAESENTATIONEN.MATERIAL">[3]Import!$AH$4:$AH$10</definedName>
    <definedName name="JV_FS_PRAESENTATIONEN.PRAES_WAE_ID">[3]Import!$Z$4:$Z$10</definedName>
    <definedName name="JV_FS_PRAESENTATIONEN.PREMEETING_DATUM">[3]Import!$X$4:$X$10</definedName>
    <definedName name="JV_FS_PRAESENTATIONEN.PROJECTS">[3]Import!$AG$4:$AG$10</definedName>
    <definedName name="JV_FS_PRAESENTATIONEN.STATUS">[3]Import!$AI$4:$AI$10</definedName>
    <definedName name="JV_FS_PRAESENTATIONEN.STK_SUMME">[3]Import!$AE$4:$AE$10</definedName>
    <definedName name="JV_FS_PRAESENTATIONEN.TEILE_BEZ">[3]Import!$D$4:$D$10</definedName>
    <definedName name="JV_FS_PRAESENTATIONEN.TEILE_BEZ_ENGL">[3]Import!$E$4:$E$10</definedName>
    <definedName name="JV_FS_PRAESENTATIONEN.TEILE_JE_FZG">[3]Import!$G$4:$G$10</definedName>
    <definedName name="JV_FS_PRAESENTATIONEN.TEILENUMMER">[3]Import!$F$4:$F$10</definedName>
    <definedName name="JV_FS_PRAESENTATIONEN.VERSION">[3]Import!$AN$4:$AN$10</definedName>
    <definedName name="JV_FS_PRAESENTATIONEN.VERTRAGSART">[3]Import!$AC$4:$AC$10</definedName>
    <definedName name="JV_FS_PRAESENTATIONEN.VOLUME">[3]Import!$AA$4:$AA$10</definedName>
    <definedName name="JV_FS_PRAESENTATIONEN.WSTG">[3]Import!$I$4:$I$10</definedName>
    <definedName name="JV_FS_PRAESENTATIONEN.ZEICHNUNGSDATUM">[3]Import!$N$4:$N$10</definedName>
    <definedName name="JV_FS_REC.BEDARF">[3]Import!$G$489:$G$546</definedName>
    <definedName name="JV_FS_REC.DM_APREIS">[3]Import!$J$489:$J$546</definedName>
    <definedName name="JV_FS_REC.DM_BPREIS">[3]Import!$K$489:$K$546</definedName>
    <definedName name="JV_FS_REC.FS_NR">[3]Import!$B$489:$B$546</definedName>
    <definedName name="JV_FS_REC.FS_POSITION">[3]Import!$C$489:$C$546</definedName>
    <definedName name="JV_FS_REC.INVESTMENT">[3]Import!$M$489:$M$546</definedName>
    <definedName name="JV_FS_REC.LIEF_ID">[3]Import!$D$489:$D$546</definedName>
    <definedName name="JV_FS_REC.LIEF_NAME_PROD">[3]Import!$H$489:$H$546</definedName>
    <definedName name="JV_FS_REC.LND_KB_LAND">[3]Import!$I$489:$I$546</definedName>
    <definedName name="JV_FS_REC.LOG_KONZEPT">[3]Import!$F$489:$F$546</definedName>
    <definedName name="JV_FS_REC.LPT_ID">[3]Import!$N$489:$N$546</definedName>
    <definedName name="JV_FS_REC.QUOTE_PROZENT">[3]Import!$L$489:$L$546</definedName>
    <definedName name="JV_FS_REC.TURNOVER">[3]Import!$O$489:$O$546</definedName>
    <definedName name="JV_FS_REC.VERSION">[3]Import!$Q$489:$Q$546</definedName>
    <definedName name="JV_FS_REC.WERK_ID">[3]Import!$E$489:$E$546</definedName>
    <definedName name="JV_FS_REC.WERKSNAME">[3]Import!$P$489:$P$546</definedName>
    <definedName name="JV_FS_REC_LIEF.AVG_PROTOPREIS">[3]Import!$F$550:$F$566</definedName>
    <definedName name="JV_FS_REC_LIEF.DM_WERKZEUGKOSTEN">[3]Import!$E$550:$E$566</definedName>
    <definedName name="JV_FS_REC_LIEF.ENTWICKLUNGSKOSTEN">[3]Import!$P$550:$P$566</definedName>
    <definedName name="JV_FS_REC_LIEF.FS_POSITION">[3]Import!$B$550:$B$566</definedName>
    <definedName name="JV_FS_REC_LIEF.LIEF_ID">[3]Import!$C$550:$C$566</definedName>
    <definedName name="JV_FS_REC_LIEF.R1">[3]Import!$H$550:$H$566</definedName>
    <definedName name="JV_FS_REC_LIEF.R2">[3]Import!$I$550:$I$566</definedName>
    <definedName name="JV_FS_REC_LIEF.R3">[3]Import!$J$550:$J$566</definedName>
    <definedName name="JV_FS_REC_LIEF.R4">[3]Import!$K$550:$K$566</definedName>
    <definedName name="JV_FS_REC_LIEF.R5">[3]Import!$L$550:$L$566</definedName>
    <definedName name="JV_FS_REC_LIEF.R6">[3]Import!$M$550:$M$566</definedName>
    <definedName name="JV_FS_REC_LIEF.R7">[3]Import!$N$550:$N$566</definedName>
    <definedName name="JV_FS_REC_LIEF.R8">[3]Import!$O$550:$O$566</definedName>
    <definedName name="JV_FS_REC_LIEF.SOP">[3]Import!$G$550:$G$566</definedName>
    <definedName name="JV_FS_REC_LIEF.STK_SUMME">[3]Import!$D$550:$D$566</definedName>
    <definedName name="JV_FS_REC_SAVING.FRUEHEST_SOP">[3]Import!$C$570:$C$571</definedName>
    <definedName name="JV_FS_REC_SAVING.FS_POSITION">[3]Import!$B$570:$B$571</definedName>
    <definedName name="JV_FS_REC_SAVING.SAV_PA0">[3]Import!$E$570:$E$571</definedName>
    <definedName name="JV_FS_REC_SAVING.SAV_PA1">[3]Import!$F$570:$F$571</definedName>
    <definedName name="JV_FS_REC_SAVING.SAV_PA2">[3]Import!$G$570:$G$571</definedName>
    <definedName name="JV_FS_REC_SAVING.SAV_PA3">[3]Import!$H$570:$H$571</definedName>
    <definedName name="JV_FS_REC_SAVING.SAV_PA4">[3]Import!$I$570:$I$571</definedName>
    <definedName name="JV_FS_REC_SAVING.SAV_PA5">[3]Import!$J$570:$J$571</definedName>
    <definedName name="JV_FS_REC_SAVING.SAV_PA6">[3]Import!$K$570:$K$571</definedName>
    <definedName name="JV_FS_REC_SAVING.SAV_PA7">[3]Import!$L$570:$L$571</definedName>
    <definedName name="JV_FS_REC_SAVING.SOP_BASIS">[3]Import!$D$570:$D$571</definedName>
    <definedName name="JV_FS_REC_SAVING.TOTAL_SAVING_OVER_LIFE">[3]Import!$M$570:$M$571</definedName>
    <definedName name="JV_FS_RV_AVG_PROTODATA.DM_AVG_PROTOPREIS">[3]Import!$D$122:$D$123</definedName>
    <definedName name="JV_FS_RV_AVG_PROTODATA.DM_WERKZEUGKOSTEN">[3]Import!$E$122:$E$123</definedName>
    <definedName name="JV_FS_RV_AVG_PROTODATA.FS_POSITION">[3]Import!$B$122:$B$123</definedName>
    <definedName name="JV_FS_RV_AVG_PROTODATA.LIEF_ID">[3]Import!$C$122:$C$123</definedName>
    <definedName name="JV_FS_RV_LTERM_PNACHLASS.BJAHR1">[3]Import!$E$147:$E$163</definedName>
    <definedName name="JV_FS_RV_LTERM_PNACHLASS.BJAHR2">[3]Import!$G$147:$G$163</definedName>
    <definedName name="JV_FS_RV_LTERM_PNACHLASS.BJAHR3">[3]Import!$I$147:$I$163</definedName>
    <definedName name="JV_FS_RV_LTERM_PNACHLASS.BJAHR4">[3]Import!$K$147:$K$163</definedName>
    <definedName name="JV_FS_RV_LTERM_PNACHLASS.BJAHR5">[3]Import!$M$147:$M$163</definedName>
    <definedName name="JV_FS_RV_LTERM_PNACHLASS.BJAHR6">[3]Import!$O$147:$O$163</definedName>
    <definedName name="JV_FS_RV_LTERM_PNACHLASS.BJAHR7">[3]Import!$Q$147:$Q$163</definedName>
    <definedName name="JV_FS_RV_LTERM_PNACHLASS.BJAHR8">[3]Import!$S$147:$S$163</definedName>
    <definedName name="JV_FS_RV_LTERM_PNACHLASS.ENTWICKLUNGSKOSTEN">[3]Import!$X$147:$X$163</definedName>
    <definedName name="JV_FS_RV_LTERM_PNACHLASS.FS_POSITION">[3]Import!$B$147:$B$163</definedName>
    <definedName name="JV_FS_RV_LTERM_PNACHLASS.INVESTITIONEN">[3]Import!$U$147:$U$163</definedName>
    <definedName name="JV_FS_RV_LTERM_PNACHLASS.LIEF_ID">[3]Import!$C$147:$C$163</definedName>
    <definedName name="JV_FS_RV_LTERM_PNACHLASS.LIEF_NAME_PROD">[3]Import!$D$147:$D$163</definedName>
    <definedName name="JV_FS_RV_LTERM_PNACHLASS.PROTO_KOSTEN">[3]Import!$W$147:$W$163</definedName>
    <definedName name="JV_FS_RV_LTERM_PNACHLASS.REDUCTION_1">[3]Import!$F$147:$F$163</definedName>
    <definedName name="JV_FS_RV_LTERM_PNACHLASS.REDUCTION_2">[3]Import!$H$147:$H$163</definedName>
    <definedName name="JV_FS_RV_LTERM_PNACHLASS.REDUCTION_3">[3]Import!$J$147:$J$163</definedName>
    <definedName name="JV_FS_RV_LTERM_PNACHLASS.REDUCTION_4">[3]Import!$L$147:$L$163</definedName>
    <definedName name="JV_FS_RV_LTERM_PNACHLASS.REDUCTION_5">[3]Import!$N$147:$N$163</definedName>
    <definedName name="JV_FS_RV_LTERM_PNACHLASS.REDUCTION_6">[3]Import!$P$147:$P$163</definedName>
    <definedName name="JV_FS_RV_LTERM_PNACHLASS.REDUCTION_7">[3]Import!$R$147:$R$163</definedName>
    <definedName name="JV_FS_RV_LTERM_PNACHLASS.REDUCTION_8">[3]Import!$T$147:$T$163</definedName>
    <definedName name="JV_FS_RV_LTERM_PNACHLASS.TURNOVER_OVER_LIFE">[3]Import!$V$147:$V$163</definedName>
    <definedName name="L">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[4]Model!$A$4:$A$43</definedName>
    <definedName name="Mq">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#REF!</definedName>
    <definedName name="prem">#REF!</definedName>
    <definedName name="_xlnm.Print_Area" localSheetId="8">座盆!$A$1:$AY$9</definedName>
    <definedName name="PRINT_AREA_MI">#REF!</definedName>
    <definedName name="PROJECT명">#REF!</definedName>
    <definedName name="PROTO">#REF!</definedName>
    <definedName name="PROTO1">#REF!</definedName>
    <definedName name="PV_Cost_Tot">[6]Worksheet!$Q$63</definedName>
    <definedName name="PV_Cost_Tot_Mkt">[6]Worksheet!$R$63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[11]기안!$A$43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[3]Import!$B$117:$B$118</definedName>
    <definedName name="V_FS_BAUSTUFE_VORGABEN_STK.STUECKZAHL">[3]Import!$D$117:$D$118</definedName>
    <definedName name="V_FS_BAUSTUFE_VORGABEN_STK.STUFE">[3]Import!$C$117:$C$118</definedName>
    <definedName name="Visualisierung">[3]Import!$K$389:$K$485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#REF!</definedName>
    <definedName name="解_任_">[2]기안!$A$34</definedName>
    <definedName name="ㄷㅈ">[5]총괄표!$C$2</definedName>
    <definedName name="대회">#REF!</definedName>
    <definedName name="라ㅕ화">#REF!</definedName>
    <definedName name="_xlnm.Extract">#REF!</definedName>
    <definedName name="ㅁ1">#REF!</definedName>
    <definedName name="ㅁ1430">#REF!</definedName>
    <definedName name="ㅁㅁㅁ">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  <definedName name="_1_?" localSheetId="10">#REF!</definedName>
    <definedName name="_2__123Graph_BCHART_5" localSheetId="10" hidden="1">#REF!</definedName>
    <definedName name="_3__123Graph_CCHART_5" localSheetId="10" hidden="1">#REF!</definedName>
    <definedName name="_4__123Graph_DCHART_5" localSheetId="10" hidden="1">#REF!</definedName>
    <definedName name="_5__123Graph_ECHART_5" localSheetId="10" hidden="1">#REF!</definedName>
    <definedName name="_6__123Graph_FCHART_5" localSheetId="10" hidden="1">#REF!</definedName>
    <definedName name="_7__123Graph_XCHART_5" localSheetId="10" hidden="1">#REF!</definedName>
    <definedName name="_8_0" localSheetId="10">'[12]2'!#REF!</definedName>
    <definedName name="_BAS11" localSheetId="10">#REF!</definedName>
    <definedName name="_BAS12" localSheetId="10">#REF!</definedName>
    <definedName name="_BAS13" localSheetId="10">#REF!</definedName>
    <definedName name="_BAS14" localSheetId="10">#REF!</definedName>
    <definedName name="_BAS21" localSheetId="10">#REF!</definedName>
    <definedName name="_BAS22" localSheetId="10">#REF!</definedName>
    <definedName name="_BAS23" localSheetId="10">#REF!</definedName>
    <definedName name="_BAS24" localSheetId="10">#REF!</definedName>
    <definedName name="_BAS31" localSheetId="10">#REF!</definedName>
    <definedName name="_BAS32" localSheetId="10">#REF!</definedName>
    <definedName name="_BAS33" localSheetId="10">#REF!</definedName>
    <definedName name="_BAS34" localSheetId="10">#REF!</definedName>
    <definedName name="_BSS1" localSheetId="10">#REF!</definedName>
    <definedName name="_BSS2" localSheetId="10">#REF!</definedName>
    <definedName name="_BSS3" localSheetId="10">#REF!</definedName>
    <definedName name="_BSS4" localSheetId="10">#REF!</definedName>
    <definedName name="_Regression_Out" localSheetId="10" hidden="1">#REF!</definedName>
    <definedName name="_Regression_X" localSheetId="10" hidden="1">#REF!</definedName>
    <definedName name="_Regression_Y" localSheetId="10" hidden="1">#REF!</definedName>
    <definedName name="_Sort" localSheetId="10" hidden="1">#REF!</definedName>
    <definedName name="a" localSheetId="10">#REF!</definedName>
    <definedName name="abcd" localSheetId="10">#REF!</definedName>
    <definedName name="Abzinsfaktor" localSheetId="10">#REF!</definedName>
    <definedName name="AI" localSheetId="10">[13]신규DEP!#REF!</definedName>
    <definedName name="Auf_Abzinsungsfaktor" localSheetId="10">#REF!</definedName>
    <definedName name="awc" localSheetId="10">#REF!</definedName>
    <definedName name="B" localSheetId="10">#REF!</definedName>
    <definedName name="BB" localSheetId="10">#REF!</definedName>
    <definedName name="bc" localSheetId="10">#REF!</definedName>
    <definedName name="blatt2" localSheetId="10">#REF!</definedName>
    <definedName name="CC" localSheetId="10">#REF!</definedName>
    <definedName name="CC.QQ" localSheetId="10">#REF!</definedName>
    <definedName name="ck" localSheetId="10" hidden="1">#REF!</definedName>
    <definedName name="CKD" localSheetId="10">[14]Constant!#REF!</definedName>
    <definedName name="code" localSheetId="10">#REF!</definedName>
    <definedName name="Column" localSheetId="10">[15]Constant!#REF!</definedName>
    <definedName name="Cost" localSheetId="10">#REF!</definedName>
    <definedName name="CZK" localSheetId="10">#REF!</definedName>
    <definedName name="d" localSheetId="10">#REF!</definedName>
    <definedName name="DATEE" localSheetId="10">#REF!</definedName>
    <definedName name="Daten" localSheetId="10">#REF!</definedName>
    <definedName name="DD" localSheetId="10">#REF!</definedName>
    <definedName name="DDATE" localSheetId="10">#REF!</definedName>
    <definedName name="DKDKFG8TBTB2RT" localSheetId="10">#REF!</definedName>
    <definedName name="DOL" localSheetId="10">#REF!</definedName>
    <definedName name="DOLLAR" localSheetId="10">#REF!</definedName>
    <definedName name="DV_Grand_Total" localSheetId="10">#REF!</definedName>
    <definedName name="DV_Grand_Total_Mkt" localSheetId="10">#REF!</definedName>
    <definedName name="EE" localSheetId="10">#REF!</definedName>
    <definedName name="Eingabe" localSheetId="10">#REF!</definedName>
    <definedName name="Eingabe2" localSheetId="10">#REF!</definedName>
    <definedName name="Eingabe3" localSheetId="10">#REF!</definedName>
    <definedName name="Eingabe4" localSheetId="10">#REF!</definedName>
    <definedName name="ENG_COOLG" localSheetId="10">'[16]DBL LPG시험'!#REF!</definedName>
    <definedName name="ESP" localSheetId="10">#REF!</definedName>
    <definedName name="ex" localSheetId="10">#REF!</definedName>
    <definedName name="FF" localSheetId="10">#REF!</definedName>
    <definedName name="FG12TBTB2RTDKDKGMLRT" localSheetId="10">[17]협조전!#REF!</definedName>
    <definedName name="FG22TBTB3RTDKDKDK" localSheetId="10">[18]차수!#REF!</definedName>
    <definedName name="FGPRTBTB1RTDKDK" localSheetId="10">#REF!</definedName>
    <definedName name="FGRKBS11TBTB3RTDKDK" localSheetId="10">[19]협조전!#REF!</definedName>
    <definedName name="fgRKBS8TBTB3RT" localSheetId="10">[19]협조전!#REF!</definedName>
    <definedName name="fgRKRKRKRKRKTBTB2RTDKDK" localSheetId="10">#REF!</definedName>
    <definedName name="FGtbtbspspsprtdkdk" localSheetId="10">[20]BUS제원1!#REF!</definedName>
    <definedName name="FRF" localSheetId="10">#REF!</definedName>
    <definedName name="Function" localSheetId="10">#REF!</definedName>
    <definedName name="GG" localSheetId="10">#REF!</definedName>
    <definedName name="hh" localSheetId="10">#REF!</definedName>
    <definedName name="II" localSheetId="10">#REF!</definedName>
    <definedName name="INDEX" localSheetId="10">#REF!</definedName>
    <definedName name="Individual" localSheetId="10">#REF!</definedName>
    <definedName name="ITL" localSheetId="10">#REF!</definedName>
    <definedName name="JIN" localSheetId="10">#REF!</definedName>
    <definedName name="JKL" localSheetId="10">#REF!</definedName>
    <definedName name="L" localSheetId="10">[17]협조전!#REF!</definedName>
    <definedName name="LARGE" localSheetId="10">#REF!</definedName>
    <definedName name="Mischpreis1" localSheetId="10">#REF!</definedName>
    <definedName name="Mischpreis2" localSheetId="10">#REF!</definedName>
    <definedName name="Mischpreis3" localSheetId="10">#REF!</definedName>
    <definedName name="Mischpreis4" localSheetId="10">#REF!</definedName>
    <definedName name="Mq" localSheetId="10">[21]GRACE!#REF!</definedName>
    <definedName name="M행" localSheetId="10">#REF!</definedName>
    <definedName name="NEWCODE" localSheetId="10">#REF!</definedName>
    <definedName name="nime" localSheetId="10" hidden="1">#REF!</definedName>
    <definedName name="N행" localSheetId="10">#REF!</definedName>
    <definedName name="O행" localSheetId="10">#REF!</definedName>
    <definedName name="plant" localSheetId="10">#REF!</definedName>
    <definedName name="PLANTS" localSheetId="10">#REF!</definedName>
    <definedName name="PNPrinciple" localSheetId="10">[15]Constant!#REF!</definedName>
    <definedName name="prem" localSheetId="10">#REF!</definedName>
    <definedName name="PRINT_AREA_MI" localSheetId="10">'[22]RD제품개발투자비(매가)'!#REF!</definedName>
    <definedName name="PROJECT명" localSheetId="10">#REF!</definedName>
    <definedName name="PROTO" localSheetId="10">#REF!</definedName>
    <definedName name="PROTO1" localSheetId="10">#REF!</definedName>
    <definedName name="PV_Grand_Total" localSheetId="10">#REF!</definedName>
    <definedName name="PV_Grand_Total_Mkt" localSheetId="10">#REF!</definedName>
    <definedName name="P행" localSheetId="10">#REF!</definedName>
    <definedName name="Q행" localSheetId="10">#REF!</definedName>
    <definedName name="Retest_Percent" localSheetId="10">#REF!</definedName>
    <definedName name="Retest_Tot" localSheetId="10">#REF!</definedName>
    <definedName name="Retest_Tot_Mkt" localSheetId="10">#REF!</definedName>
    <definedName name="R행" localSheetId="10">#REF!</definedName>
    <definedName name="SMALL" localSheetId="10">#REF!</definedName>
    <definedName name="SPEED_D170" localSheetId="10">#REF!</definedName>
    <definedName name="S행" localSheetId="10">#REF!</definedName>
    <definedName name="Total_DV_and_PV_Testing" localSheetId="10">#REF!</definedName>
    <definedName name="Total_DV_and_PV_Testing_Mkt" localSheetId="10">#REF!</definedName>
    <definedName name="T행" localSheetId="10">#REF!</definedName>
    <definedName name="unit" localSheetId="10">#REF!</definedName>
    <definedName name="uu" localSheetId="10">#REF!</definedName>
    <definedName name="U행" localSheetId="10">#REF!</definedName>
    <definedName name="VV" localSheetId="10">#REF!</definedName>
    <definedName name="V행" localSheetId="10">#REF!</definedName>
    <definedName name="W" localSheetId="10">#REF!</definedName>
    <definedName name="Werk011" localSheetId="10">#REF!</definedName>
    <definedName name="Werk012" localSheetId="10">#REF!</definedName>
    <definedName name="Werk013" localSheetId="10">#REF!</definedName>
    <definedName name="Werk014" localSheetId="10">#REF!</definedName>
    <definedName name="Werk021" localSheetId="10">#REF!</definedName>
    <definedName name="Werk022" localSheetId="10">#REF!</definedName>
    <definedName name="Werk023" localSheetId="10">#REF!</definedName>
    <definedName name="Werk024" localSheetId="10">#REF!</definedName>
    <definedName name="Werk031" localSheetId="10">#REF!</definedName>
    <definedName name="Werk032" localSheetId="10">#REF!</definedName>
    <definedName name="Werk033" localSheetId="10">#REF!</definedName>
    <definedName name="Werk034" localSheetId="10">#REF!</definedName>
    <definedName name="Werk041" localSheetId="10">#REF!</definedName>
    <definedName name="Werk042" localSheetId="10">#REF!</definedName>
    <definedName name="Werk043" localSheetId="10">#REF!</definedName>
    <definedName name="Werk044" localSheetId="10">#REF!</definedName>
    <definedName name="Werk051" localSheetId="10">#REF!</definedName>
    <definedName name="Werk052" localSheetId="10">#REF!</definedName>
    <definedName name="Werk053" localSheetId="10">#REF!</definedName>
    <definedName name="Werk054" localSheetId="10">#REF!</definedName>
    <definedName name="Werk061" localSheetId="10">#REF!</definedName>
    <definedName name="Werk062" localSheetId="10">#REF!</definedName>
    <definedName name="Werk063" localSheetId="10">#REF!</definedName>
    <definedName name="Werk064" localSheetId="10">#REF!</definedName>
    <definedName name="Werk071" localSheetId="10">#REF!</definedName>
    <definedName name="Werk072" localSheetId="10">#REF!</definedName>
    <definedName name="Werk073" localSheetId="10">#REF!</definedName>
    <definedName name="Werk074" localSheetId="10">#REF!</definedName>
    <definedName name="Werk081" localSheetId="10">#REF!</definedName>
    <definedName name="Werk082" localSheetId="10">#REF!</definedName>
    <definedName name="Werk083" localSheetId="10">#REF!</definedName>
    <definedName name="Werk084" localSheetId="10">#REF!</definedName>
    <definedName name="Werk091" localSheetId="10">#REF!</definedName>
    <definedName name="Werk092" localSheetId="10">#REF!</definedName>
    <definedName name="Werk093" localSheetId="10">#REF!</definedName>
    <definedName name="Werk094" localSheetId="10">#REF!</definedName>
    <definedName name="Werk101" localSheetId="10">#REF!</definedName>
    <definedName name="Werk102" localSheetId="10">#REF!</definedName>
    <definedName name="Werk103" localSheetId="10">#REF!</definedName>
    <definedName name="Werk104" localSheetId="10">#REF!</definedName>
    <definedName name="Werk111" localSheetId="10">#REF!</definedName>
    <definedName name="Werk112" localSheetId="10">#REF!</definedName>
    <definedName name="Werk113" localSheetId="10">#REF!</definedName>
    <definedName name="Werk114" localSheetId="10">#REF!</definedName>
    <definedName name="Werk121" localSheetId="10">#REF!</definedName>
    <definedName name="Werk122" localSheetId="10">#REF!</definedName>
    <definedName name="Werk123" localSheetId="10">#REF!</definedName>
    <definedName name="Werk124" localSheetId="10">#REF!</definedName>
    <definedName name="Werk131" localSheetId="10">#REF!</definedName>
    <definedName name="Werk132" localSheetId="10">#REF!</definedName>
    <definedName name="Werk133" localSheetId="10">#REF!</definedName>
    <definedName name="Werk134" localSheetId="10">#REF!</definedName>
    <definedName name="Werk141" localSheetId="10">#REF!</definedName>
    <definedName name="Werk142" localSheetId="10">#REF!</definedName>
    <definedName name="Werk143" localSheetId="10">#REF!</definedName>
    <definedName name="Werk144" localSheetId="10">#REF!</definedName>
    <definedName name="ww" localSheetId="10">#REF!</definedName>
    <definedName name="W행" localSheetId="10">#REF!</definedName>
    <definedName name="XG액션" localSheetId="10">#REF!</definedName>
    <definedName name="xx" localSheetId="10">#REF!</definedName>
    <definedName name="X행" localSheetId="10">#REF!</definedName>
    <definedName name="YEN" localSheetId="10">#REF!</definedName>
    <definedName name="yy" localSheetId="10">#REF!</definedName>
    <definedName name="YYY" localSheetId="10">#REF!</definedName>
    <definedName name="ZZ" localSheetId="10">#REF!</definedName>
    <definedName name="기안" localSheetId="10">'[23]2.대외공문'!#REF!</definedName>
    <definedName name="기안3" localSheetId="10">#REF!</definedName>
    <definedName name="기안갑" localSheetId="10">#REF!</definedName>
    <definedName name="기안용지" localSheetId="10">#REF!</definedName>
    <definedName name="기안을" localSheetId="10">#REF!</definedName>
    <definedName name="單位阡원_阡￥" localSheetId="10">#REF!</definedName>
    <definedName name="년도__실적추정은_건설이자_미포" localSheetId="10">'[24]R&amp;D'!#REF!</definedName>
    <definedName name="대회" localSheetId="10">#REF!</definedName>
    <definedName name="라ㅕ화" localSheetId="10">#REF!</definedName>
    <definedName name="ㅁ1" localSheetId="10">[13]신규DEP!#REF!</definedName>
    <definedName name="ㅁ1430" localSheetId="10">#REF!</definedName>
    <definedName name="ㅁㅁㅁ" localSheetId="10">'[25]5.세운W-A'!#REF!</definedName>
    <definedName name="모" localSheetId="10">#REF!</definedName>
    <definedName name="발" localSheetId="10">#REF!</definedName>
    <definedName name="변경" localSheetId="10">#REF!</definedName>
    <definedName name="부서" localSheetId="10">#REF!</definedName>
    <definedName name="부서별예산" localSheetId="10">#REF!</definedName>
    <definedName name="비교A" localSheetId="10">#REF!</definedName>
    <definedName name="ㅅ7" localSheetId="10">#REF!</definedName>
    <definedName name="사업투자" localSheetId="10">#REF!</definedName>
    <definedName name="사업투자1" localSheetId="10">#REF!</definedName>
    <definedName name="엉댜ㄷㅈ" localSheetId="10">#REF!</definedName>
    <definedName name="예산총괄시트설ONLY" localSheetId="10">#REF!</definedName>
    <definedName name="장기투자.94.BB" localSheetId="10">#REF!</definedName>
    <definedName name="제목" localSheetId="10">#REF!</definedName>
    <definedName name="투자비" localSheetId="10">#REF!</definedName>
    <definedName name="흵____R3_t" localSheetId="10">#REF!</definedName>
    <definedName name="ㅗㅗㅘㅣㅣㅏ" localSheetId="10">#REF!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SF1756">[26]总表!#REF!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Database" localSheetId="10">#REF!</definedName>
    <definedName name="_xlnm.Extract" localSheetId="10">#REF!</definedName>
    <definedName name="_xlnm.Print_Area" localSheetId="10">成本参考X5000S靠背面套!$A$1:$AE$23</definedName>
    <definedName name="_xlnm.Print_Titles" localSheetId="10">成本参考X5000S靠背面套!$10:$11</definedName>
    <definedName name="_1_?" localSheetId="11">#REF!</definedName>
    <definedName name="_2__123Graph_BCHART_5" localSheetId="11" hidden="1">#REF!</definedName>
    <definedName name="_3__123Graph_CCHART_5" localSheetId="11" hidden="1">#REF!</definedName>
    <definedName name="_4__123Graph_DCHART_5" localSheetId="11" hidden="1">#REF!</definedName>
    <definedName name="_5__123Graph_ECHART_5" localSheetId="11" hidden="1">#REF!</definedName>
    <definedName name="_6__123Graph_FCHART_5" localSheetId="11" hidden="1">#REF!</definedName>
    <definedName name="_7__123Graph_XCHART_5" localSheetId="11" hidden="1">#REF!</definedName>
    <definedName name="_8_0" localSheetId="11">'[12]2'!#REF!</definedName>
    <definedName name="_BAS11" localSheetId="11">#REF!</definedName>
    <definedName name="_BAS12" localSheetId="11">#REF!</definedName>
    <definedName name="_BAS13" localSheetId="11">#REF!</definedName>
    <definedName name="_BAS14" localSheetId="11">#REF!</definedName>
    <definedName name="_BAS21" localSheetId="11">#REF!</definedName>
    <definedName name="_BAS22" localSheetId="11">#REF!</definedName>
    <definedName name="_BAS23" localSheetId="11">#REF!</definedName>
    <definedName name="_BAS24" localSheetId="11">#REF!</definedName>
    <definedName name="_BAS31" localSheetId="11">#REF!</definedName>
    <definedName name="_BAS32" localSheetId="11">#REF!</definedName>
    <definedName name="_BAS33" localSheetId="11">#REF!</definedName>
    <definedName name="_BAS34" localSheetId="11">#REF!</definedName>
    <definedName name="_BSS1" localSheetId="11">#REF!</definedName>
    <definedName name="_BSS2" localSheetId="11">#REF!</definedName>
    <definedName name="_BSS3" localSheetId="11">#REF!</definedName>
    <definedName name="_BSS4" localSheetId="11">#REF!</definedName>
    <definedName name="_Regression_Out" localSheetId="11" hidden="1">#REF!</definedName>
    <definedName name="_Regression_X" localSheetId="11" hidden="1">#REF!</definedName>
    <definedName name="_Regression_Y" localSheetId="11" hidden="1">#REF!</definedName>
    <definedName name="_Sort" localSheetId="11" hidden="1">#REF!</definedName>
    <definedName name="a" localSheetId="11">#REF!</definedName>
    <definedName name="abcd" localSheetId="11">#REF!</definedName>
    <definedName name="Abzinsfaktor" localSheetId="11">#REF!</definedName>
    <definedName name="AI" localSheetId="11">[13]신규DEP!#REF!</definedName>
    <definedName name="Auf_Abzinsungsfaktor" localSheetId="11">#REF!</definedName>
    <definedName name="awc" localSheetId="11">#REF!</definedName>
    <definedName name="B" localSheetId="11">#REF!</definedName>
    <definedName name="BB" localSheetId="11">#REF!</definedName>
    <definedName name="bc" localSheetId="11">#REF!</definedName>
    <definedName name="blatt2" localSheetId="11">#REF!</definedName>
    <definedName name="CC" localSheetId="11">#REF!</definedName>
    <definedName name="CC.QQ" localSheetId="11">#REF!</definedName>
    <definedName name="ck" localSheetId="11" hidden="1">#REF!</definedName>
    <definedName name="CKD" localSheetId="11">[14]Constant!#REF!</definedName>
    <definedName name="code" localSheetId="11">#REF!</definedName>
    <definedName name="Column" localSheetId="11">[15]Constant!#REF!</definedName>
    <definedName name="Cost" localSheetId="11">#REF!</definedName>
    <definedName name="CZK" localSheetId="11">#REF!</definedName>
    <definedName name="d" localSheetId="11">#REF!</definedName>
    <definedName name="DATEE" localSheetId="11">#REF!</definedName>
    <definedName name="Daten" localSheetId="11">#REF!</definedName>
    <definedName name="DD" localSheetId="11">#REF!</definedName>
    <definedName name="DDATE" localSheetId="11">#REF!</definedName>
    <definedName name="DKDKFG8TBTB2RT" localSheetId="11">#REF!</definedName>
    <definedName name="DOL" localSheetId="11">#REF!</definedName>
    <definedName name="DOLLAR" localSheetId="11">#REF!</definedName>
    <definedName name="DV_Grand_Total" localSheetId="11">#REF!</definedName>
    <definedName name="DV_Grand_Total_Mkt" localSheetId="11">#REF!</definedName>
    <definedName name="EE" localSheetId="11">#REF!</definedName>
    <definedName name="Eingabe" localSheetId="11">#REF!</definedName>
    <definedName name="Eingabe2" localSheetId="11">#REF!</definedName>
    <definedName name="Eingabe3" localSheetId="11">#REF!</definedName>
    <definedName name="Eingabe4" localSheetId="11">#REF!</definedName>
    <definedName name="ENG_COOLG" localSheetId="11">'[16]DBL LPG시험'!#REF!</definedName>
    <definedName name="ESP" localSheetId="11">#REF!</definedName>
    <definedName name="ex" localSheetId="11">#REF!</definedName>
    <definedName name="FF" localSheetId="11">#REF!</definedName>
    <definedName name="FG12TBTB2RTDKDKGMLRT" localSheetId="11">[17]협조전!#REF!</definedName>
    <definedName name="FG22TBTB3RTDKDKDK" localSheetId="11">[18]차수!#REF!</definedName>
    <definedName name="FGPRTBTB1RTDKDK" localSheetId="11">#REF!</definedName>
    <definedName name="FGRKBS11TBTB3RTDKDK" localSheetId="11">[19]협조전!#REF!</definedName>
    <definedName name="fgRKBS8TBTB3RT" localSheetId="11">[19]협조전!#REF!</definedName>
    <definedName name="fgRKRKRKRKRKTBTB2RTDKDK" localSheetId="11">#REF!</definedName>
    <definedName name="FGtbtbspspsprtdkdk" localSheetId="11">[20]BUS제원1!#REF!</definedName>
    <definedName name="FRF" localSheetId="11">#REF!</definedName>
    <definedName name="Function" localSheetId="11">#REF!</definedName>
    <definedName name="GG" localSheetId="11">#REF!</definedName>
    <definedName name="hh" localSheetId="11">#REF!</definedName>
    <definedName name="II" localSheetId="11">#REF!</definedName>
    <definedName name="INDEX" localSheetId="11">#REF!</definedName>
    <definedName name="Individual" localSheetId="11">#REF!</definedName>
    <definedName name="ITL" localSheetId="11">#REF!</definedName>
    <definedName name="JIN" localSheetId="11">#REF!</definedName>
    <definedName name="JKL" localSheetId="11">#REF!</definedName>
    <definedName name="L" localSheetId="11">[17]협조전!#REF!</definedName>
    <definedName name="LARGE" localSheetId="11">#REF!</definedName>
    <definedName name="Mischpreis1" localSheetId="11">#REF!</definedName>
    <definedName name="Mischpreis2" localSheetId="11">#REF!</definedName>
    <definedName name="Mischpreis3" localSheetId="11">#REF!</definedName>
    <definedName name="Mischpreis4" localSheetId="11">#REF!</definedName>
    <definedName name="Mq" localSheetId="11">[21]GRACE!#REF!</definedName>
    <definedName name="M행" localSheetId="11">#REF!</definedName>
    <definedName name="NEWCODE" localSheetId="11">#REF!</definedName>
    <definedName name="nime" localSheetId="11" hidden="1">#REF!</definedName>
    <definedName name="N행" localSheetId="11">#REF!</definedName>
    <definedName name="O행" localSheetId="11">#REF!</definedName>
    <definedName name="plant" localSheetId="11">#REF!</definedName>
    <definedName name="PLANTS" localSheetId="11">#REF!</definedName>
    <definedName name="PNPrinciple" localSheetId="11">[15]Constant!#REF!</definedName>
    <definedName name="prem" localSheetId="11">#REF!</definedName>
    <definedName name="PRINT_AREA_MI" localSheetId="11">'[22]RD제품개발투자비(매가)'!#REF!</definedName>
    <definedName name="PROJECT명" localSheetId="11">#REF!</definedName>
    <definedName name="PROTO" localSheetId="11">#REF!</definedName>
    <definedName name="PROTO1" localSheetId="11">#REF!</definedName>
    <definedName name="PV_Grand_Total" localSheetId="11">#REF!</definedName>
    <definedName name="PV_Grand_Total_Mkt" localSheetId="11">#REF!</definedName>
    <definedName name="P행" localSheetId="11">#REF!</definedName>
    <definedName name="Q행" localSheetId="11">#REF!</definedName>
    <definedName name="Retest_Percent" localSheetId="11">#REF!</definedName>
    <definedName name="Retest_Tot" localSheetId="11">#REF!</definedName>
    <definedName name="Retest_Tot_Mkt" localSheetId="11">#REF!</definedName>
    <definedName name="R행" localSheetId="11">#REF!</definedName>
    <definedName name="SMALL" localSheetId="11">#REF!</definedName>
    <definedName name="SPEED_D170" localSheetId="11">#REF!</definedName>
    <definedName name="S행" localSheetId="11">#REF!</definedName>
    <definedName name="Total_DV_and_PV_Testing" localSheetId="11">#REF!</definedName>
    <definedName name="Total_DV_and_PV_Testing_Mkt" localSheetId="11">#REF!</definedName>
    <definedName name="T행" localSheetId="11">#REF!</definedName>
    <definedName name="unit" localSheetId="11">#REF!</definedName>
    <definedName name="uu" localSheetId="11">#REF!</definedName>
    <definedName name="U행" localSheetId="11">#REF!</definedName>
    <definedName name="VV" localSheetId="11">#REF!</definedName>
    <definedName name="V행" localSheetId="11">#REF!</definedName>
    <definedName name="W" localSheetId="11">#REF!</definedName>
    <definedName name="Werk011" localSheetId="11">#REF!</definedName>
    <definedName name="Werk012" localSheetId="11">#REF!</definedName>
    <definedName name="Werk013" localSheetId="11">#REF!</definedName>
    <definedName name="Werk014" localSheetId="11">#REF!</definedName>
    <definedName name="Werk021" localSheetId="11">#REF!</definedName>
    <definedName name="Werk022" localSheetId="11">#REF!</definedName>
    <definedName name="Werk023" localSheetId="11">#REF!</definedName>
    <definedName name="Werk024" localSheetId="11">#REF!</definedName>
    <definedName name="Werk031" localSheetId="11">#REF!</definedName>
    <definedName name="Werk032" localSheetId="11">#REF!</definedName>
    <definedName name="Werk033" localSheetId="11">#REF!</definedName>
    <definedName name="Werk034" localSheetId="11">#REF!</definedName>
    <definedName name="Werk041" localSheetId="11">#REF!</definedName>
    <definedName name="Werk042" localSheetId="11">#REF!</definedName>
    <definedName name="Werk043" localSheetId="11">#REF!</definedName>
    <definedName name="Werk044" localSheetId="11">#REF!</definedName>
    <definedName name="Werk051" localSheetId="11">#REF!</definedName>
    <definedName name="Werk052" localSheetId="11">#REF!</definedName>
    <definedName name="Werk053" localSheetId="11">#REF!</definedName>
    <definedName name="Werk054" localSheetId="11">#REF!</definedName>
    <definedName name="Werk061" localSheetId="11">#REF!</definedName>
    <definedName name="Werk062" localSheetId="11">#REF!</definedName>
    <definedName name="Werk063" localSheetId="11">#REF!</definedName>
    <definedName name="Werk064" localSheetId="11">#REF!</definedName>
    <definedName name="Werk071" localSheetId="11">#REF!</definedName>
    <definedName name="Werk072" localSheetId="11">#REF!</definedName>
    <definedName name="Werk073" localSheetId="11">#REF!</definedName>
    <definedName name="Werk074" localSheetId="11">#REF!</definedName>
    <definedName name="Werk081" localSheetId="11">#REF!</definedName>
    <definedName name="Werk082" localSheetId="11">#REF!</definedName>
    <definedName name="Werk083" localSheetId="11">#REF!</definedName>
    <definedName name="Werk084" localSheetId="11">#REF!</definedName>
    <definedName name="Werk091" localSheetId="11">#REF!</definedName>
    <definedName name="Werk092" localSheetId="11">#REF!</definedName>
    <definedName name="Werk093" localSheetId="11">#REF!</definedName>
    <definedName name="Werk094" localSheetId="11">#REF!</definedName>
    <definedName name="Werk101" localSheetId="11">#REF!</definedName>
    <definedName name="Werk102" localSheetId="11">#REF!</definedName>
    <definedName name="Werk103" localSheetId="11">#REF!</definedName>
    <definedName name="Werk104" localSheetId="11">#REF!</definedName>
    <definedName name="Werk111" localSheetId="11">#REF!</definedName>
    <definedName name="Werk112" localSheetId="11">#REF!</definedName>
    <definedName name="Werk113" localSheetId="11">#REF!</definedName>
    <definedName name="Werk114" localSheetId="11">#REF!</definedName>
    <definedName name="Werk121" localSheetId="11">#REF!</definedName>
    <definedName name="Werk122" localSheetId="11">#REF!</definedName>
    <definedName name="Werk123" localSheetId="11">#REF!</definedName>
    <definedName name="Werk124" localSheetId="11">#REF!</definedName>
    <definedName name="Werk131" localSheetId="11">#REF!</definedName>
    <definedName name="Werk132" localSheetId="11">#REF!</definedName>
    <definedName name="Werk133" localSheetId="11">#REF!</definedName>
    <definedName name="Werk134" localSheetId="11">#REF!</definedName>
    <definedName name="Werk141" localSheetId="11">#REF!</definedName>
    <definedName name="Werk142" localSheetId="11">#REF!</definedName>
    <definedName name="Werk143" localSheetId="11">#REF!</definedName>
    <definedName name="Werk144" localSheetId="11">#REF!</definedName>
    <definedName name="ww" localSheetId="11">#REF!</definedName>
    <definedName name="W행" localSheetId="11">#REF!</definedName>
    <definedName name="XG액션" localSheetId="11">#REF!</definedName>
    <definedName name="xx" localSheetId="11">#REF!</definedName>
    <definedName name="X행" localSheetId="11">#REF!</definedName>
    <definedName name="YEN" localSheetId="11">#REF!</definedName>
    <definedName name="yy" localSheetId="11">#REF!</definedName>
    <definedName name="YYY" localSheetId="11">#REF!</definedName>
    <definedName name="ZZ" localSheetId="11">#REF!</definedName>
    <definedName name="기안" localSheetId="11">'[23]2.대외공문'!#REF!</definedName>
    <definedName name="기안3" localSheetId="11">#REF!</definedName>
    <definedName name="기안갑" localSheetId="11">#REF!</definedName>
    <definedName name="기안용지" localSheetId="11">#REF!</definedName>
    <definedName name="기안을" localSheetId="11">#REF!</definedName>
    <definedName name="單位阡원_阡￥" localSheetId="11">#REF!</definedName>
    <definedName name="년도__실적추정은_건설이자_미포" localSheetId="11">'[24]R&amp;D'!#REF!</definedName>
    <definedName name="대회" localSheetId="11">#REF!</definedName>
    <definedName name="라ㅕ화" localSheetId="11">#REF!</definedName>
    <definedName name="ㅁ1" localSheetId="11">[13]신규DEP!#REF!</definedName>
    <definedName name="ㅁ1430" localSheetId="11">#REF!</definedName>
    <definedName name="ㅁㅁㅁ" localSheetId="11">'[25]5.세운W-A'!#REF!</definedName>
    <definedName name="모" localSheetId="11">#REF!</definedName>
    <definedName name="발" localSheetId="11">#REF!</definedName>
    <definedName name="변경" localSheetId="11">#REF!</definedName>
    <definedName name="부서" localSheetId="11">#REF!</definedName>
    <definedName name="부서별예산" localSheetId="11">#REF!</definedName>
    <definedName name="비교A" localSheetId="11">#REF!</definedName>
    <definedName name="ㅅ7" localSheetId="11">#REF!</definedName>
    <definedName name="사업투자" localSheetId="11">#REF!</definedName>
    <definedName name="사업투자1" localSheetId="11">#REF!</definedName>
    <definedName name="엉댜ㄷㅈ" localSheetId="11">#REF!</definedName>
    <definedName name="예산총괄시트설ONLY" localSheetId="11">#REF!</definedName>
    <definedName name="장기투자.94.BB" localSheetId="11">#REF!</definedName>
    <definedName name="제목" localSheetId="11">#REF!</definedName>
    <definedName name="투자비" localSheetId="11">#REF!</definedName>
    <definedName name="흵____R3_t" localSheetId="11">#REF!</definedName>
    <definedName name="ㅗㅗㅘㅣㅣㅏ" localSheetId="11">#REF!</definedName>
    <definedName name="Database" localSheetId="11">#REF!</definedName>
    <definedName name="_xlnm.Extract" localSheetId="11">#REF!</definedName>
    <definedName name="_xlnm.Print_Area" localSheetId="11">'成本参考X5000S 坐垫面套'!$A$1:$AE$22</definedName>
    <definedName name="_xlnm.Print_Titles" localSheetId="11">'成本参考X5000S 坐垫面套'!$10:$11</definedName>
    <definedName name="_xlnm.Print_Area" localSheetId="3">'副驾驶 (2)'!$A$1:$BE$49</definedName>
    <definedName name="_xlnm.Print_Area" localSheetId="12">'副驾驶 (3)'!$A$1:$BE$45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E18" authorId="0">
      <text>
        <r>
          <rPr>
            <b/>
            <sz val="9"/>
            <rFont val="宋体"/>
            <charset val="134"/>
          </rPr>
          <t>增加两个倒扣后取的新零件号20190916</t>
        </r>
      </text>
    </comment>
    <comment ref="F1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3/10结构调整</t>
        </r>
      </text>
    </comment>
    <comment ref="E19" authorId="0">
      <text>
        <r>
          <rPr>
            <b/>
            <sz val="9"/>
            <rFont val="宋体"/>
            <charset val="134"/>
          </rPr>
          <t>增加两个倒扣后取的新零件号20190916</t>
        </r>
      </text>
    </comment>
    <comment ref="F1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3/10结构调整</t>
        </r>
      </text>
    </comment>
  </commentList>
</comments>
</file>

<file path=xl/sharedStrings.xml><?xml version="1.0" encoding="utf-8"?>
<sst xmlns="http://schemas.openxmlformats.org/spreadsheetml/2006/main" count="5771" uniqueCount="762">
  <si>
    <t>序号</t>
  </si>
  <si>
    <t>座椅类别</t>
  </si>
  <si>
    <t>客户图号</t>
  </si>
  <si>
    <t>内部图号</t>
  </si>
  <si>
    <t>配置（按认证单元）</t>
  </si>
  <si>
    <t>认证情况</t>
  </si>
  <si>
    <t>主机信息</t>
  </si>
  <si>
    <t>涉及车型图纸</t>
  </si>
  <si>
    <t>配置</t>
  </si>
  <si>
    <t>备注</t>
  </si>
  <si>
    <t>车辆名称、型号、商标</t>
  </si>
  <si>
    <t>车辆类型</t>
  </si>
  <si>
    <t>车辆生产企业</t>
  </si>
  <si>
    <t>车体型号及生产企业</t>
  </si>
  <si>
    <t>座椅自我声明</t>
  </si>
  <si>
    <t>认证型号</t>
  </si>
  <si>
    <t>滑轨行程</t>
  </si>
  <si>
    <t>减震形式</t>
  </si>
  <si>
    <t>高度调节</t>
  </si>
  <si>
    <t>头枕</t>
  </si>
  <si>
    <t>面料</t>
  </si>
  <si>
    <t>面料型号及供方</t>
  </si>
  <si>
    <t>安全带形式</t>
  </si>
  <si>
    <t>驾驶员座椅总成</t>
  </si>
  <si>
    <t>DZ16231510310</t>
  </si>
  <si>
    <t>SHT0014698</t>
  </si>
  <si>
    <t>未知</t>
  </si>
  <si>
    <t>未开始</t>
  </si>
  <si>
    <t>——</t>
  </si>
  <si>
    <t>气囊减震</t>
  </si>
  <si>
    <t>气动升降</t>
  </si>
  <si>
    <t>整体式</t>
  </si>
  <si>
    <t>集成式三点安全带</t>
  </si>
  <si>
    <t>副驾驶员座椅总成</t>
  </si>
  <si>
    <t>DZ16231510320</t>
  </si>
  <si>
    <t>SHT0014507</t>
  </si>
  <si>
    <t>版本：A
识别号：GR/ZY/BOM-2022-05-002</t>
  </si>
  <si>
    <t>编号：GR-21-01-23</t>
  </si>
  <si>
    <t xml:space="preserve">    </t>
  </si>
  <si>
    <t>车型</t>
  </si>
  <si>
    <t>L6000</t>
  </si>
  <si>
    <t xml:space="preserve">                          L6000副驾驶员座椅总成EBOM清单                          </t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</si>
  <si>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</si>
  <si>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</si>
  <si>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</si>
  <si>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</si>
  <si>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</si>
  <si>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</si>
  <si>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</si>
  <si>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李世新</t>
  </si>
  <si>
    <t>1/1</t>
  </si>
  <si>
    <t>图示</t>
  </si>
  <si>
    <t>NO.</t>
  </si>
  <si>
    <t>件号</t>
  </si>
  <si>
    <t>件名</t>
  </si>
  <si>
    <t>产品描述</t>
  </si>
  <si>
    <t>单台用量</t>
  </si>
  <si>
    <t>车型配置</t>
  </si>
  <si>
    <t>DZ16231510320
（SHT0014507）</t>
  </si>
  <si>
    <t>X5000S靠背造型/M3000S坐垫造型、三点式安全带、靠背调节</t>
  </si>
  <si>
    <t>DZ16231510330
（SHT0014918）</t>
  </si>
  <si>
    <t>在DZ16231510320基础上更换通风面料</t>
  </si>
  <si>
    <t>20220525邮件输入</t>
  </si>
  <si>
    <t>以下空白</t>
  </si>
  <si>
    <t>变更履历</t>
  </si>
  <si>
    <t>No</t>
  </si>
  <si>
    <t>日期</t>
  </si>
  <si>
    <t>零件号</t>
  </si>
  <si>
    <t>零件名称</t>
  </si>
  <si>
    <t xml:space="preserve">  变更内容</t>
  </si>
  <si>
    <t>变更原因</t>
  </si>
  <si>
    <t>变更来源</t>
  </si>
  <si>
    <t xml:space="preserve"> 日期</t>
  </si>
  <si>
    <t>20220529</t>
  </si>
  <si>
    <t>H4681010091A0</t>
  </si>
  <si>
    <t>安全带出口盖板</t>
  </si>
  <si>
    <t>替代H5-6802126</t>
  </si>
  <si>
    <t>更正EBOM</t>
  </si>
  <si>
    <t>H4681010096A0</t>
  </si>
  <si>
    <t>安全带外部罩壳固定卡片</t>
  </si>
  <si>
    <t>替代H5-6802127</t>
  </si>
  <si>
    <t>20220601</t>
  </si>
  <si>
    <t>SHT0014057</t>
  </si>
  <si>
    <t>副驾驶调角器左罩壳</t>
  </si>
  <si>
    <t>替代SHT0013246</t>
  </si>
  <si>
    <t>SHT0013246</t>
  </si>
  <si>
    <t>SHT0014058</t>
  </si>
  <si>
    <t>副驾驶调角器右罩壳</t>
  </si>
  <si>
    <t>替代SHT0013247</t>
  </si>
  <si>
    <t>SHT0013247</t>
  </si>
  <si>
    <t>20220608</t>
  </si>
  <si>
    <t>SHT0014230</t>
  </si>
  <si>
    <t>副驾驶员靠背面套总成</t>
  </si>
  <si>
    <t>替代SHT0014706</t>
  </si>
  <si>
    <t>20220719</t>
  </si>
  <si>
    <t>新增配置，及相关零部件</t>
  </si>
  <si>
    <t>商务输入</t>
  </si>
  <si>
    <t>SHT0014883</t>
  </si>
  <si>
    <t>副司机底座遮挡板</t>
  </si>
  <si>
    <t>新增</t>
  </si>
  <si>
    <t>客户要求</t>
  </si>
  <si>
    <t>设计:</t>
  </si>
  <si>
    <t>校核</t>
  </si>
  <si>
    <t>L6000副驾驶座椅总成EBOM</t>
  </si>
  <si>
    <t>会签：</t>
  </si>
  <si>
    <t>中文名称</t>
  </si>
  <si>
    <t>批准:</t>
  </si>
  <si>
    <t>规格型号</t>
  </si>
  <si>
    <t>整体式座椅</t>
  </si>
  <si>
    <t>版本：A</t>
  </si>
  <si>
    <t>三点式安全带</t>
  </si>
  <si>
    <t>说明：</t>
  </si>
  <si>
    <t>重量</t>
  </si>
  <si>
    <t>价格</t>
  </si>
  <si>
    <t>装配等级</t>
  </si>
  <si>
    <t>零件来源</t>
  </si>
  <si>
    <t>QAD</t>
  </si>
  <si>
    <t>零件描述</t>
  </si>
  <si>
    <t>重要度</t>
  </si>
  <si>
    <t>单位</t>
  </si>
  <si>
    <t>数据版本</t>
  </si>
  <si>
    <t>图纸号</t>
  </si>
  <si>
    <t>图纸版本</t>
  </si>
  <si>
    <t>是否申请新零件号</t>
  </si>
  <si>
    <t>沿用件Y/N</t>
  </si>
  <si>
    <t>零件类别</t>
  </si>
  <si>
    <t>材料</t>
  </si>
  <si>
    <t>规格</t>
  </si>
  <si>
    <t>材料标准</t>
  </si>
  <si>
    <t>轮廓尺寸
(长*宽*高)</t>
  </si>
  <si>
    <t>设计密度</t>
  </si>
  <si>
    <t>重量
（Kg）</t>
  </si>
  <si>
    <t>平台</t>
  </si>
  <si>
    <t>颜色</t>
  </si>
  <si>
    <t>皮纹</t>
  </si>
  <si>
    <t>表面处理</t>
  </si>
  <si>
    <t>工艺方式</t>
  </si>
  <si>
    <t>净重尺寸</t>
  </si>
  <si>
    <t>工艺规格</t>
  </si>
  <si>
    <t>工艺重量(kg)</t>
  </si>
  <si>
    <t>材料利用率</t>
  </si>
  <si>
    <t>焊接长度(cm)</t>
  </si>
  <si>
    <t>涂装面积(㎡)</t>
  </si>
  <si>
    <t>外购/自制</t>
  </si>
  <si>
    <t>供应商/工序</t>
  </si>
  <si>
    <t>供应商联系人</t>
  </si>
  <si>
    <t>实物重量kg</t>
  </si>
  <si>
    <t>原材料价格</t>
  </si>
  <si>
    <t>材料成本</t>
  </si>
  <si>
    <t>材料利用率参考附加值</t>
  </si>
  <si>
    <t>废料成本</t>
  </si>
  <si>
    <t>系数</t>
  </si>
  <si>
    <t>目标价</t>
  </si>
  <si>
    <t>采购每公斤价格</t>
  </si>
  <si>
    <t>采购价格</t>
  </si>
  <si>
    <t>差异价格</t>
  </si>
  <si>
    <t>差异比率</t>
  </si>
  <si>
    <t>用量</t>
  </si>
  <si>
    <t>长</t>
  </si>
  <si>
    <t>宽</t>
  </si>
  <si>
    <t>高</t>
  </si>
  <si>
    <t>A</t>
  </si>
  <si>
    <t>Ea</t>
  </si>
  <si>
    <t>Y</t>
  </si>
  <si>
    <t>N</t>
  </si>
  <si>
    <t>总成件</t>
  </si>
  <si>
    <t>ASSY</t>
  </si>
  <si>
    <t>组装</t>
  </si>
  <si>
    <t>西安自制</t>
  </si>
  <si>
    <t>组装车间</t>
  </si>
  <si>
    <t>SHT0014705</t>
  </si>
  <si>
    <t>副驾驶员靠背总成</t>
  </si>
  <si>
    <t>C</t>
  </si>
  <si>
    <t>分总成</t>
  </si>
  <si>
    <t>过程虚拟件</t>
  </si>
  <si>
    <t>SHT0014706</t>
  </si>
  <si>
    <t>缝纫总成</t>
  </si>
  <si>
    <t>256*566*860</t>
  </si>
  <si>
    <t>缝纫</t>
  </si>
  <si>
    <t>西安外购</t>
  </si>
  <si>
    <t>湘乡简美</t>
  </si>
  <si>
    <t>X5000S</t>
  </si>
  <si>
    <t>SHT0014231</t>
  </si>
  <si>
    <t>副驾驶员靠背泡沫总成</t>
  </si>
  <si>
    <t>注塑件</t>
  </si>
  <si>
    <t>（45±5）kg/m³</t>
  </si>
  <si>
    <t>发泡</t>
  </si>
  <si>
    <t>8%损耗</t>
  </si>
  <si>
    <t>发泡车间</t>
  </si>
  <si>
    <t>SHT0014370</t>
  </si>
  <si>
    <t>副驾驶员靠背骨架电泳总成</t>
  </si>
  <si>
    <t>无扶手，无侧翼支撑钢丝、三点式安全带</t>
  </si>
  <si>
    <t>B</t>
  </si>
  <si>
    <t>焊接总成件</t>
  </si>
  <si>
    <t>黑色</t>
  </si>
  <si>
    <t>电泳</t>
  </si>
  <si>
    <t>河北自制</t>
  </si>
  <si>
    <t>电泳车间</t>
  </si>
  <si>
    <t>SHT0014530</t>
  </si>
  <si>
    <t>副驾驶员靠背骨架总成</t>
  </si>
  <si>
    <t>焊接</t>
  </si>
  <si>
    <t>焊接车间</t>
  </si>
  <si>
    <t>BFA0000005</t>
  </si>
  <si>
    <t>H4681010095A0</t>
  </si>
  <si>
    <t>拉铆钉</t>
  </si>
  <si>
    <t>固定安全带外部罩壳固定卡片</t>
  </si>
  <si>
    <t>标准件</t>
  </si>
  <si>
    <t>Φ3.2×7</t>
  </si>
  <si>
    <t>北京浦东三浦标准件有限公司</t>
  </si>
  <si>
    <t>H5</t>
  </si>
  <si>
    <t>SHT0001684</t>
  </si>
  <si>
    <t>H5-6802127</t>
  </si>
  <si>
    <t>钣金件</t>
  </si>
  <si>
    <t>65Mn</t>
  </si>
  <si>
    <t>t=1</t>
  </si>
  <si>
    <t>GB/T4357</t>
  </si>
  <si>
    <t>51*89*9</t>
  </si>
  <si>
    <t>冲压</t>
  </si>
  <si>
    <t>黄骅市鑫祺汽车配件有限公司</t>
  </si>
  <si>
    <t>SHT0001685</t>
  </si>
  <si>
    <t>H5-6802126</t>
  </si>
  <si>
    <t>安全带外部罩壳</t>
  </si>
  <si>
    <t>PA6</t>
  </si>
  <si>
    <t>101*74*15</t>
  </si>
  <si>
    <t>注塑</t>
  </si>
  <si>
    <t>2%损耗</t>
  </si>
  <si>
    <t>注塑车间</t>
  </si>
  <si>
    <t>H4</t>
  </si>
  <si>
    <t>SHT0000493</t>
  </si>
  <si>
    <t>SHT0000496</t>
  </si>
  <si>
    <t>重汽</t>
  </si>
  <si>
    <t>SHT0013505</t>
  </si>
  <si>
    <t>副驾驶员安全带总成</t>
  </si>
  <si>
    <t>带吊环，卷轴器力值4.5N</t>
  </si>
  <si>
    <t>泉州福兴/盐城默成</t>
  </si>
  <si>
    <t>X3000</t>
  </si>
  <si>
    <t>SHT0001670</t>
  </si>
  <si>
    <t>SQX3000-6902951</t>
  </si>
  <si>
    <t>安全带锁扣总成</t>
  </si>
  <si>
    <t>不带报警</t>
  </si>
  <si>
    <t>天津市益中/达尔安/泉州福兴/盐城默成</t>
  </si>
  <si>
    <t>SHT0001666</t>
  </si>
  <si>
    <t>SQX3000-6905190</t>
  </si>
  <si>
    <t>副驾驶调角器总成</t>
  </si>
  <si>
    <t>分总成，匹配2.1罩壳</t>
  </si>
  <si>
    <t>装配总成件</t>
  </si>
  <si>
    <t>503*128*186</t>
  </si>
  <si>
    <t>BFA0000011</t>
  </si>
  <si>
    <t>Q150B1025Q</t>
  </si>
  <si>
    <t>六角头螺栓</t>
  </si>
  <si>
    <t>固定调角器</t>
  </si>
  <si>
    <t>M10</t>
  </si>
  <si>
    <t>18*31*17</t>
  </si>
  <si>
    <t>北京三浦/苏州苏宁</t>
  </si>
  <si>
    <t>BFA0000006</t>
  </si>
  <si>
    <t>Q40110</t>
  </si>
  <si>
    <t>平垫圈</t>
  </si>
  <si>
    <t>20*2*20</t>
  </si>
  <si>
    <t>BFA0000009</t>
  </si>
  <si>
    <t>Q40310</t>
  </si>
  <si>
    <t>弹垫圈</t>
  </si>
  <si>
    <t>20*3*20</t>
  </si>
  <si>
    <t>SHT0014707</t>
  </si>
  <si>
    <t>副驾驶坐垫总成</t>
  </si>
  <si>
    <t>SHT0014708</t>
  </si>
  <si>
    <t>副驾驶坐垫护面总成</t>
  </si>
  <si>
    <t>M3000S</t>
  </si>
  <si>
    <t>SHT0012345</t>
  </si>
  <si>
    <t>副驾驶座垫泡沫总成</t>
  </si>
  <si>
    <t>495*540*130</t>
  </si>
  <si>
    <t>M4</t>
  </si>
  <si>
    <t>SHT0000089</t>
  </si>
  <si>
    <t>M4-6801100</t>
  </si>
  <si>
    <t>驾驶员座盆</t>
  </si>
  <si>
    <t xml:space="preserve">Q235 </t>
  </si>
  <si>
    <t>t=1mm</t>
  </si>
  <si>
    <t>475*370*85</t>
  </si>
  <si>
    <t>黄骅市长生汽车灯镜有限公司</t>
  </si>
  <si>
    <t>SHT0014415</t>
  </si>
  <si>
    <t>副司机座框焊接总成</t>
  </si>
  <si>
    <t>562*462*41</t>
  </si>
  <si>
    <t>黄骅长生/湖北伟士通</t>
  </si>
  <si>
    <t>PP-TP30</t>
  </si>
  <si>
    <t>265*125*240</t>
  </si>
  <si>
    <t>X5000</t>
  </si>
  <si>
    <t>SHT0014672</t>
  </si>
  <si>
    <t>副驾调角器手柄</t>
  </si>
  <si>
    <t>收窄</t>
  </si>
  <si>
    <t>ABS+PC</t>
  </si>
  <si>
    <t>111*33*124</t>
  </si>
  <si>
    <t>BFA0000013</t>
  </si>
  <si>
    <t>Q2204213</t>
  </si>
  <si>
    <t>大扁头盘头自攻钉</t>
  </si>
  <si>
    <t>固定罩壳</t>
  </si>
  <si>
    <t>ST4.2*13</t>
  </si>
  <si>
    <t>GB/T9074.18-1988</t>
  </si>
  <si>
    <t xml:space="preserve"> 西安外购</t>
  </si>
  <si>
    <t>上锐/北京三浦</t>
  </si>
  <si>
    <t>F3000</t>
  </si>
  <si>
    <t>SHT0001682</t>
  </si>
  <si>
    <t>SQX3000-6802400</t>
  </si>
  <si>
    <t>靠背塑料包装套</t>
  </si>
  <si>
    <t>包装袋</t>
  </si>
  <si>
    <t>黄骅建昌</t>
  </si>
  <si>
    <t>SHT0000153</t>
  </si>
  <si>
    <t>SQF3000-6809101</t>
  </si>
  <si>
    <t>坐垫塑料包装套</t>
  </si>
  <si>
    <t>SHT0001630</t>
  </si>
  <si>
    <t>座椅标识</t>
  </si>
  <si>
    <t>铝制</t>
  </si>
  <si>
    <t>56*16*0.3</t>
  </si>
  <si>
    <t>黄骅汇铭</t>
  </si>
  <si>
    <t>1</t>
  </si>
  <si>
    <t>BFA0000552</t>
  </si>
  <si>
    <t>Q4400410</t>
  </si>
  <si>
    <t>扁圆头开口抽芯铆钉</t>
  </si>
  <si>
    <t>固定座椅标识</t>
  </si>
  <si>
    <t>BFA0000001</t>
  </si>
  <si>
    <t>15G100P</t>
  </si>
  <si>
    <t>C型钉</t>
  </si>
  <si>
    <t>弘茂五金机电</t>
  </si>
  <si>
    <t>SHT0014709</t>
  </si>
  <si>
    <t>副驾驶员座椅说明书</t>
  </si>
  <si>
    <t>印刷品</t>
  </si>
  <si>
    <t>SHT0014421</t>
  </si>
  <si>
    <t>副司机装车支架焊接总成</t>
  </si>
  <si>
    <t>分开供货</t>
  </si>
  <si>
    <t>SHT0014436</t>
  </si>
  <si>
    <t>副司机装车支架前板</t>
  </si>
  <si>
    <t>冲压件</t>
  </si>
  <si>
    <t>t=2</t>
  </si>
  <si>
    <t>SAPH440</t>
  </si>
  <si>
    <t>Q/BQB301
Q/BQB310</t>
  </si>
  <si>
    <t>258*107*161</t>
  </si>
  <si>
    <t>266*257*2</t>
  </si>
  <si>
    <t>SHT0014437</t>
  </si>
  <si>
    <t>副司机装车支架后板</t>
  </si>
  <si>
    <t>293*187*42</t>
  </si>
  <si>
    <t>307*236*2</t>
  </si>
  <si>
    <t>SHT0014438</t>
  </si>
  <si>
    <t>副司机装车支架左板</t>
  </si>
  <si>
    <t>54*429*140</t>
  </si>
  <si>
    <t>483*170*2</t>
  </si>
  <si>
    <t>SHT0014439</t>
  </si>
  <si>
    <t>副司机装车支架右板</t>
  </si>
  <si>
    <t>BFA0000547</t>
  </si>
  <si>
    <t>Q370C08</t>
  </si>
  <si>
    <t>六角焊接螺母</t>
  </si>
  <si>
    <t>EA</t>
  </si>
  <si>
    <t xml:space="preserve">45#  </t>
  </si>
  <si>
    <t>M8</t>
  </si>
  <si>
    <t>16*14*6</t>
  </si>
  <si>
    <t>发黑</t>
  </si>
  <si>
    <t>DZ16231510330</t>
  </si>
  <si>
    <t>SHT0014918</t>
  </si>
  <si>
    <t>非通风面料</t>
  </si>
  <si>
    <t>通风面料</t>
  </si>
  <si>
    <t>SHT0014919</t>
  </si>
  <si>
    <t>森织</t>
  </si>
  <si>
    <t>SHT0014920</t>
  </si>
  <si>
    <t>SHT0014921</t>
  </si>
  <si>
    <t>SHT0014922</t>
  </si>
  <si>
    <t>SHT0014232</t>
  </si>
  <si>
    <t>副驾驶员靠背泡沫本体</t>
  </si>
  <si>
    <t>PUR</t>
  </si>
  <si>
    <t>SHT0014216</t>
  </si>
  <si>
    <t>驾驶员靠背泡棉纵向预埋钢丝</t>
  </si>
  <si>
    <t>线材</t>
  </si>
  <si>
    <t>Q235</t>
  </si>
  <si>
    <t>φ2</t>
  </si>
  <si>
    <t>GBT11253</t>
  </si>
  <si>
    <t>折弯</t>
  </si>
  <si>
    <t>武汉德锐隆科技有限公司</t>
  </si>
  <si>
    <t>SHT0014217</t>
  </si>
  <si>
    <t>驾驶员靠背泡棉预埋弯钢丝</t>
  </si>
  <si>
    <t>SHT0014210</t>
  </si>
  <si>
    <t>驾驶员坐垫泡沫横向预埋钢丝</t>
  </si>
  <si>
    <t>9*439*50</t>
  </si>
  <si>
    <t>SHT0000800</t>
  </si>
  <si>
    <t>H4682010024A0</t>
  </si>
  <si>
    <t>安全带固定片</t>
  </si>
  <si>
    <t>33*112*82</t>
  </si>
  <si>
    <t>泡沫</t>
  </si>
  <si>
    <t>A1</t>
  </si>
  <si>
    <t>SHT0012341</t>
  </si>
  <si>
    <t>副驾驶座垫泡沫</t>
  </si>
  <si>
    <t>聚氨酯</t>
  </si>
  <si>
    <t>SHT0012342</t>
  </si>
  <si>
    <t>主驾泡沫钢丝A</t>
  </si>
  <si>
    <t>海兴中盛</t>
  </si>
  <si>
    <t>SHT0012343</t>
  </si>
  <si>
    <t>主驾泡沫钢丝B</t>
  </si>
  <si>
    <t>个</t>
  </si>
  <si>
    <t>Q01</t>
  </si>
  <si>
    <t>暂无</t>
  </si>
  <si>
    <t>/</t>
  </si>
  <si>
    <t>∅2.5 L=270</t>
  </si>
  <si>
    <t>250*9*2</t>
  </si>
  <si>
    <t>L5000</t>
  </si>
  <si>
    <t>SHT0010179</t>
  </si>
  <si>
    <t>上边框</t>
  </si>
  <si>
    <t xml:space="preserve">  Q195</t>
  </si>
  <si>
    <t>t=5</t>
  </si>
  <si>
    <t>977*30*5</t>
  </si>
  <si>
    <t>轩德6</t>
  </si>
  <si>
    <t>SHT0010183</t>
  </si>
  <si>
    <t>连接板</t>
  </si>
  <si>
    <t xml:space="preserve"> Q235</t>
  </si>
  <si>
    <t>GB/T 700</t>
  </si>
  <si>
    <t>156*5*80</t>
  </si>
  <si>
    <t>SHT0013064</t>
  </si>
  <si>
    <t>右连接板</t>
  </si>
  <si>
    <t xml:space="preserve"> GB/T 700</t>
  </si>
  <si>
    <t>H4A-6901203</t>
  </si>
  <si>
    <t>副边调角器固定钣金件</t>
  </si>
  <si>
    <t>钢板3.0-Q/BQB 301 
 SPFH590-Q/BQB 310</t>
  </si>
  <si>
    <t>H4A-6901204</t>
  </si>
  <si>
    <t>主边调角器固定钣金件</t>
  </si>
  <si>
    <t>SHT0010184</t>
  </si>
  <si>
    <t>右罩壳安装片</t>
  </si>
  <si>
    <t>2.0-GB/T 708  
  Q235-GB/T 700</t>
  </si>
  <si>
    <t>25*32*55</t>
  </si>
  <si>
    <t>SHT0010185</t>
  </si>
  <si>
    <t>左罩壳安装片</t>
  </si>
  <si>
    <t>BAS0000030</t>
  </si>
  <si>
    <t>H4B-6805326</t>
  </si>
  <si>
    <t>安全带7/16焊接螺母</t>
  </si>
  <si>
    <t>7/16螺母</t>
  </si>
  <si>
    <t>M3000</t>
  </si>
  <si>
    <t>SHT0001207</t>
  </si>
  <si>
    <t>RC02 6802 403</t>
  </si>
  <si>
    <t>前连接板</t>
  </si>
  <si>
    <t>Q235 t=3</t>
  </si>
  <si>
    <t>3*55*20</t>
  </si>
  <si>
    <t>BFA0000087</t>
  </si>
  <si>
    <t>Q370C10</t>
  </si>
  <si>
    <t>焊接六角螺母</t>
  </si>
  <si>
    <t>SHT0001103</t>
  </si>
  <si>
    <t>H4681010216A0</t>
  </si>
  <si>
    <t>安全带连接限位片</t>
  </si>
  <si>
    <t>Q235 t=3.0</t>
  </si>
  <si>
    <t>30*40*3</t>
  </si>
  <si>
    <t>SHT0013270</t>
  </si>
  <si>
    <t>后连接管</t>
  </si>
  <si>
    <t>管件</t>
  </si>
  <si>
    <t>Q195  
Φ25×2.0</t>
  </si>
  <si>
    <t>25*50*366</t>
  </si>
  <si>
    <t>弯管</t>
  </si>
  <si>
    <t>M3000-S</t>
  </si>
  <si>
    <t>SQXM3000-6901105</t>
  </si>
  <si>
    <t>上纵管</t>
  </si>
  <si>
    <t>25*30*191</t>
  </si>
  <si>
    <t>SHT0014504</t>
  </si>
  <si>
    <t>底支架左侧U型管</t>
  </si>
  <si>
    <t>32*307*160</t>
  </si>
  <si>
    <t>SHT0014505</t>
  </si>
  <si>
    <t>底支架右侧U型管</t>
  </si>
  <si>
    <t>SHT0014506</t>
  </si>
  <si>
    <t>下横管</t>
  </si>
  <si>
    <t>25*25*210</t>
  </si>
  <si>
    <t>SQXM3000-6901102</t>
  </si>
  <si>
    <t>地脚</t>
  </si>
  <si>
    <t>40*35*95</t>
  </si>
  <si>
    <t>SHT0012337</t>
  </si>
  <si>
    <t>副司机地脚前</t>
  </si>
  <si>
    <t>106*102*2.2</t>
  </si>
  <si>
    <t>SHT0012338</t>
  </si>
  <si>
    <t>副司机地脚后</t>
  </si>
  <si>
    <t>SHT0001968</t>
  </si>
  <si>
    <t>H5-6805318</t>
  </si>
  <si>
    <t>安全带卷收器固定板焊接总成</t>
  </si>
  <si>
    <t>60*50*30</t>
  </si>
  <si>
    <t>SHT0001023</t>
  </si>
  <si>
    <t>H4B-6805322</t>
  </si>
  <si>
    <t>卷轴器支架</t>
  </si>
  <si>
    <t>t=3-Q/BQB301
SPFH590-Q/BQB310</t>
  </si>
  <si>
    <t>Q/BQB310</t>
  </si>
  <si>
    <t>24*60*50</t>
  </si>
  <si>
    <t>17.5*9*17.5</t>
  </si>
  <si>
    <t>客户要求新增</t>
  </si>
  <si>
    <t>Q195 t=0.7</t>
  </si>
  <si>
    <t>215*347*0.7</t>
  </si>
  <si>
    <r>
      <rPr>
        <b/>
        <sz val="14"/>
        <rFont val="宋体"/>
        <charset val="134"/>
      </rPr>
      <t>设计</t>
    </r>
    <r>
      <rPr>
        <b/>
        <sz val="14"/>
        <rFont val="Arial"/>
        <charset val="134"/>
      </rPr>
      <t>:</t>
    </r>
  </si>
  <si>
    <t>校核：</t>
  </si>
  <si>
    <r>
      <rPr>
        <b/>
        <sz val="20"/>
        <rFont val="宋体"/>
        <charset val="134"/>
      </rPr>
      <t>L</t>
    </r>
    <r>
      <rPr>
        <b/>
        <sz val="20"/>
        <rFont val="宋体"/>
        <charset val="134"/>
      </rPr>
      <t>5000</t>
    </r>
    <r>
      <rPr>
        <b/>
        <sz val="20"/>
        <rFont val="宋体"/>
        <charset val="134"/>
      </rPr>
      <t>副驾驶座椅总成EBOM</t>
    </r>
  </si>
  <si>
    <r>
      <rPr>
        <sz val="10"/>
        <rFont val="等线"/>
        <charset val="134"/>
        <scheme val="minor"/>
      </rPr>
      <t>SHT0012953
DZ1</t>
    </r>
    <r>
      <rPr>
        <sz val="10"/>
        <rFont val="宋体"/>
        <charset val="134"/>
      </rPr>
      <t>522</t>
    </r>
    <r>
      <rPr>
        <sz val="10"/>
        <rFont val="宋体"/>
        <charset val="134"/>
      </rPr>
      <t>151</t>
    </r>
    <r>
      <rPr>
        <sz val="10"/>
        <rFont val="宋体"/>
        <charset val="134"/>
      </rPr>
      <t>9969</t>
    </r>
  </si>
  <si>
    <t>标配</t>
  </si>
  <si>
    <r>
      <rPr>
        <sz val="11"/>
        <rFont val="宋体"/>
        <charset val="134"/>
      </rPr>
      <t>零件类别</t>
    </r>
  </si>
  <si>
    <t>工艺重量
（Kg）</t>
  </si>
  <si>
    <t>焊接长度
（cm）</t>
  </si>
  <si>
    <r>
      <rPr>
        <sz val="10"/>
        <rFont val="宋体"/>
        <charset val="134"/>
      </rPr>
      <t>涂装面积
（m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</si>
  <si>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t>供应商</t>
  </si>
  <si>
    <t>实物重量</t>
  </si>
  <si>
    <t>采购比重</t>
  </si>
  <si>
    <t>差价比率</t>
  </si>
  <si>
    <r>
      <rPr>
        <sz val="11"/>
        <rFont val="宋体"/>
        <charset val="134"/>
      </rPr>
      <t>备注</t>
    </r>
  </si>
  <si>
    <t>H3000</t>
  </si>
  <si>
    <r>
      <rPr>
        <sz val="10"/>
        <rFont val="等线"/>
        <charset val="134"/>
        <scheme val="minor"/>
      </rPr>
      <t>4</t>
    </r>
    <r>
      <rPr>
        <sz val="10"/>
        <rFont val="宋体"/>
        <charset val="134"/>
      </rPr>
      <t>75*370*85</t>
    </r>
  </si>
  <si>
    <t>黄骅长生</t>
  </si>
  <si>
    <t>M4-6801101</t>
  </si>
  <si>
    <t>座垫泡沫左支撑框线</t>
  </si>
  <si>
    <t>钢管</t>
  </si>
  <si>
    <t>钢管Q235 ∅12</t>
  </si>
  <si>
    <t>330*75*12</t>
  </si>
  <si>
    <t>M4-6801102</t>
  </si>
  <si>
    <t>座垫泡沫右支撑框线</t>
  </si>
  <si>
    <t>SQDZ6802300</t>
  </si>
  <si>
    <t>座盆总成</t>
  </si>
  <si>
    <t>475*370*36</t>
  </si>
  <si>
    <t>SQDZ 6802 012</t>
  </si>
  <si>
    <t>座盆</t>
  </si>
  <si>
    <t>ST14
t=1.0</t>
  </si>
  <si>
    <r>
      <rPr>
        <sz val="10"/>
        <rFont val="等线"/>
        <charset val="134"/>
        <scheme val="minor"/>
      </rPr>
      <t>4</t>
    </r>
    <r>
      <rPr>
        <sz val="10"/>
        <rFont val="宋体"/>
        <charset val="134"/>
      </rPr>
      <t>75*370*20</t>
    </r>
  </si>
  <si>
    <t>536*435</t>
  </si>
  <si>
    <t>SQDZ6801011</t>
  </si>
  <si>
    <t>前安装支架</t>
  </si>
  <si>
    <t>Q235
t=2.0</t>
  </si>
  <si>
    <t>28*26*20</t>
  </si>
  <si>
    <t>45*20*2</t>
  </si>
  <si>
    <r>
      <rPr>
        <sz val="10"/>
        <rFont val="等线"/>
        <charset val="134"/>
        <scheme val="minor"/>
      </rPr>
      <t>Q370C05</t>
    </r>
    <r>
      <rPr>
        <sz val="10"/>
        <rFont val="宋体"/>
        <charset val="134"/>
      </rPr>
      <t>6</t>
    </r>
  </si>
  <si>
    <t>M6</t>
  </si>
  <si>
    <t>12*12*5</t>
  </si>
  <si>
    <t>SQDZ 6801 014</t>
  </si>
  <si>
    <t>后安装支架</t>
  </si>
  <si>
    <t>92*25*20</t>
  </si>
  <si>
    <t>98*20*2</t>
  </si>
  <si>
    <t>SQDZ 6801 013</t>
  </si>
  <si>
    <t>铆钉</t>
  </si>
  <si>
    <t>20#</t>
  </si>
  <si>
    <t>8*5*5</t>
  </si>
  <si>
    <t>来源</t>
  </si>
  <si>
    <t>设计图示</t>
  </si>
  <si>
    <t>轮廓尺寸(长*宽*高)</t>
  </si>
  <si>
    <t>设计重量（Kg）</t>
  </si>
  <si>
    <t>工艺用量(kg)</t>
  </si>
  <si>
    <t>每公斤采购价格</t>
  </si>
  <si>
    <t>是否有价格协议</t>
  </si>
  <si>
    <t>模摊</t>
  </si>
  <si>
    <t>数量</t>
  </si>
  <si>
    <t>模具费</t>
  </si>
  <si>
    <t>模摊件数</t>
  </si>
  <si>
    <t>模摊费用</t>
  </si>
  <si>
    <t>SQX3000-6905120</t>
  </si>
  <si>
    <t>主边调角器总成</t>
  </si>
  <si>
    <t>128*186*500</t>
  </si>
  <si>
    <t>SHT0001073</t>
  </si>
  <si>
    <t>SQX3000-6805105</t>
  </si>
  <si>
    <t>联动杆</t>
  </si>
  <si>
    <t>Q195</t>
  </si>
  <si>
    <t>GB/T700</t>
  </si>
  <si>
    <t>10*425*10</t>
  </si>
  <si>
    <t>河北外购</t>
  </si>
  <si>
    <t>佛吉亚</t>
  </si>
  <si>
    <t>SHT0001076</t>
  </si>
  <si>
    <t>H4B-6905105</t>
  </si>
  <si>
    <r>
      <rPr>
        <sz val="10"/>
        <rFont val="等线"/>
        <charset val="134"/>
        <scheme val="minor"/>
      </rPr>
      <t>H4</t>
    </r>
    <r>
      <rPr>
        <sz val="10"/>
        <color indexed="8"/>
        <rFont val="SimSun"/>
        <charset val="134"/>
      </rPr>
      <t>副驾驶主动侧圆盘总成</t>
    </r>
  </si>
  <si>
    <t>集成件</t>
  </si>
  <si>
    <t>83*57*83</t>
  </si>
  <si>
    <t>SHT0001994</t>
  </si>
  <si>
    <t>SQX3000-6805103-1-DY</t>
  </si>
  <si>
    <t>调角器右下连接板组件电泳</t>
  </si>
  <si>
    <t>电泳总成件</t>
  </si>
  <si>
    <t>140*26*133</t>
  </si>
  <si>
    <t>SQX3000-6805103-1</t>
  </si>
  <si>
    <t>调角器右下连接板</t>
  </si>
  <si>
    <t>H4B-6805114</t>
  </si>
  <si>
    <t>涡簧右固定片</t>
  </si>
  <si>
    <t>GBT708
Q235-GBT11253</t>
  </si>
  <si>
    <t>t=3</t>
  </si>
  <si>
    <t>GB/T11253</t>
  </si>
  <si>
    <t>24*33*17</t>
  </si>
  <si>
    <t>万昌五金</t>
  </si>
  <si>
    <t>H4B-6805110</t>
  </si>
  <si>
    <t>塑料件固定片</t>
  </si>
  <si>
    <t>22*12*13</t>
  </si>
  <si>
    <t>黄骅再兴</t>
  </si>
  <si>
    <t>SQX3000-6805103</t>
  </si>
  <si>
    <t>Q/BQB301
SPFH590-Q/BQB310</t>
  </si>
  <si>
    <t>黄骅成卓</t>
  </si>
  <si>
    <t>SHT0001995</t>
  </si>
  <si>
    <t>SQX3000-6805122-DY</t>
  </si>
  <si>
    <t>调角器右上连接板总成</t>
  </si>
  <si>
    <t>95*24*132</t>
  </si>
  <si>
    <t>SQX3000-6805122</t>
  </si>
  <si>
    <t>SQX3000-6805104</t>
  </si>
  <si>
    <t>调角器右上连接板</t>
  </si>
  <si>
    <t>95*8*132</t>
  </si>
  <si>
    <r>
      <rPr>
        <sz val="10"/>
        <rFont val="等线"/>
        <charset val="134"/>
        <scheme val="minor"/>
      </rPr>
      <t>H</t>
    </r>
    <r>
      <rPr>
        <sz val="10"/>
        <rFont val="宋体"/>
        <charset val="134"/>
      </rPr>
      <t>4A</t>
    </r>
    <r>
      <rPr>
        <sz val="10"/>
        <rFont val="宋体"/>
        <charset val="134"/>
      </rPr>
      <t>-6805104</t>
    </r>
  </si>
  <si>
    <t>角度限位片</t>
  </si>
  <si>
    <t>Q/BQB301
SAPH440-Q/BQB310</t>
  </si>
  <si>
    <t>18*20*15</t>
  </si>
  <si>
    <t>B40</t>
  </si>
  <si>
    <t>B406805215</t>
  </si>
  <si>
    <t>涡簧固定座</t>
  </si>
  <si>
    <t>50*18*30</t>
  </si>
  <si>
    <t>黄骅天丰</t>
  </si>
  <si>
    <t>SHT0001005</t>
  </si>
  <si>
    <t>H4B-6805108</t>
  </si>
  <si>
    <t>涡簧</t>
  </si>
  <si>
    <t>板簧</t>
  </si>
  <si>
    <t>GB/T342
65Mn-GB/T4357</t>
  </si>
  <si>
    <t>96*7*80</t>
  </si>
  <si>
    <t>白色</t>
  </si>
  <si>
    <t>磷化</t>
  </si>
  <si>
    <t>江苏万金</t>
  </si>
  <si>
    <t>SHT0002735</t>
  </si>
  <si>
    <t>调角器解锁把手电泳</t>
  </si>
  <si>
    <t>Q/BQB301
Q/BQB311</t>
  </si>
  <si>
    <t>70*20*36</t>
  </si>
  <si>
    <t>SHT0010721</t>
  </si>
  <si>
    <t>调角器解锁把手</t>
  </si>
  <si>
    <t>GBT708
SPFH590-GBT11253</t>
  </si>
  <si>
    <t>t=2.5</t>
  </si>
  <si>
    <t>SQX3000-6905125</t>
  </si>
  <si>
    <t>副边调角器总成</t>
  </si>
  <si>
    <t>39*186*128</t>
  </si>
  <si>
    <t>SHT0001074</t>
  </si>
  <si>
    <t>SQX3000-6905114</t>
  </si>
  <si>
    <t>副驾驶从动侧星盘</t>
  </si>
  <si>
    <t>83*21*83</t>
  </si>
  <si>
    <t>SHT0002055</t>
  </si>
  <si>
    <t>SQX3000-6905112</t>
  </si>
  <si>
    <t>副驾驶星盘塑料件</t>
  </si>
  <si>
    <t>2</t>
  </si>
  <si>
    <t>PA66</t>
  </si>
  <si>
    <t>18*14*14</t>
  </si>
  <si>
    <t>SHT0001996</t>
  </si>
  <si>
    <t>SQX3000-68051011-1-DY</t>
  </si>
  <si>
    <t>调角器左下连接板组件电泳</t>
  </si>
  <si>
    <t>SQX3000-6805101</t>
  </si>
  <si>
    <t>调角器左下连接板组件</t>
  </si>
  <si>
    <t>6</t>
  </si>
  <si>
    <t>H4B-6805115</t>
  </si>
  <si>
    <t>涡簧左固定片</t>
  </si>
  <si>
    <t>GB/T 11253</t>
  </si>
  <si>
    <t>调角器左下连接板</t>
  </si>
  <si>
    <t>SHT0001997</t>
  </si>
  <si>
    <t>SQX3000-6805121-DY</t>
  </si>
  <si>
    <t>调角器左上连接板总成电泳</t>
  </si>
  <si>
    <t>SQX3000-6805121</t>
  </si>
  <si>
    <t>调角器左上连接板总成</t>
  </si>
  <si>
    <t>5</t>
  </si>
  <si>
    <t>SQX3000-6805102</t>
  </si>
  <si>
    <t>调角器左上连接板</t>
  </si>
  <si>
    <r>
      <rPr>
        <sz val="10"/>
        <rFont val="宋体"/>
        <charset val="134"/>
      </rPr>
      <t>H</t>
    </r>
    <r>
      <rPr>
        <sz val="10"/>
        <rFont val="宋体"/>
        <charset val="134"/>
      </rPr>
      <t>4A</t>
    </r>
    <r>
      <rPr>
        <sz val="10"/>
        <rFont val="宋体"/>
        <charset val="134"/>
      </rPr>
      <t>-6805104</t>
    </r>
  </si>
  <si>
    <t>说明：                                       1：此BOM面料用量为预估用量，最终由简美提供工艺用量、北京荣昌审核。
2：此BOM中标黄区域为新开件，请注意。</t>
  </si>
  <si>
    <t>X5000S座椅 护面MBOM</t>
  </si>
  <si>
    <t>SHT0014213</t>
  </si>
  <si>
    <t>驾驶员靠背面套总成</t>
  </si>
  <si>
    <t>图纸版本
(状态码)</t>
  </si>
  <si>
    <t>编制：</t>
  </si>
  <si>
    <t xml:space="preserve">张涛 </t>
  </si>
  <si>
    <t>审核：</t>
  </si>
  <si>
    <t>批准：</t>
  </si>
  <si>
    <t>种类</t>
  </si>
  <si>
    <t>重卡</t>
  </si>
  <si>
    <t>重量（Kg）</t>
  </si>
  <si>
    <t>—</t>
  </si>
  <si>
    <t>物料描述</t>
  </si>
  <si>
    <t>型腔</t>
  </si>
  <si>
    <t>沿用件            Y/N</t>
  </si>
  <si>
    <t>虚拟件
Y/N</t>
  </si>
  <si>
    <t>工艺</t>
  </si>
  <si>
    <t>节拍
（S）</t>
  </si>
  <si>
    <t>工位</t>
  </si>
  <si>
    <t>库位</t>
  </si>
  <si>
    <t>事业部/供应商</t>
  </si>
  <si>
    <t>毛重</t>
  </si>
  <si>
    <t>毛坯件净重</t>
  </si>
  <si>
    <t>TSY0010401</t>
  </si>
  <si>
    <t>织物面料</t>
  </si>
  <si>
    <t>复合料面料</t>
  </si>
  <si>
    <t>N*1.5m*6mm</t>
  </si>
  <si>
    <t>织物</t>
  </si>
  <si>
    <t>延米</t>
  </si>
  <si>
    <t>裁剪</t>
  </si>
  <si>
    <t>武汉森织
陈智
13871225576</t>
  </si>
  <si>
    <t>J163</t>
  </si>
  <si>
    <t>TSY0010409</t>
  </si>
  <si>
    <t>靠背绗缝绣片（上）</t>
  </si>
  <si>
    <t>350mm*350mm*6mm</t>
  </si>
  <si>
    <t>片</t>
  </si>
  <si>
    <t>刺绣</t>
  </si>
  <si>
    <t xml:space="preserve">湘乡简美
龙敏
13973258708
</t>
  </si>
  <si>
    <t>J163（绗缝）</t>
  </si>
  <si>
    <t>TSY0010410</t>
  </si>
  <si>
    <t>靠背绗缝绣片（下）</t>
  </si>
  <si>
    <t>TSY0000426</t>
  </si>
  <si>
    <t>毛毡</t>
  </si>
  <si>
    <t>毛毡布</t>
  </si>
  <si>
    <t>N*1.5m*3mm</t>
  </si>
  <si>
    <t>纤维+胶</t>
  </si>
  <si>
    <t>曲阜陆航 茹辉 13605372568</t>
  </si>
  <si>
    <t>260g/㎡</t>
  </si>
  <si>
    <t>TSY0010413</t>
  </si>
  <si>
    <t>吊紧带</t>
  </si>
  <si>
    <t>610*27吊紧带</t>
  </si>
  <si>
    <t>610mm*27mm*N</t>
  </si>
  <si>
    <t>PP+无纺布</t>
  </si>
  <si>
    <t>件</t>
  </si>
  <si>
    <t>上海绽奇工贸
王兴龙
18621598588</t>
  </si>
  <si>
    <t>TSY0010414</t>
  </si>
  <si>
    <t>200*27吊紧带</t>
  </si>
  <si>
    <t>200mm*27mm*N</t>
  </si>
  <si>
    <t>TSY0010415</t>
  </si>
  <si>
    <t>120*27吊紧带</t>
  </si>
  <si>
    <t>120mm*27mm*N</t>
  </si>
  <si>
    <t>TSY0010416</t>
  </si>
  <si>
    <t>100*27吊紧带</t>
  </si>
  <si>
    <t>100mm*27mm*N</t>
  </si>
  <si>
    <t>TSY0010056</t>
  </si>
  <si>
    <t>缝纫线</t>
  </si>
  <si>
    <t>黑色缝纫线</t>
  </si>
  <si>
    <t>3股30#</t>
  </si>
  <si>
    <t>高强涤纶线</t>
  </si>
  <si>
    <t>米</t>
  </si>
  <si>
    <t>广州盟力 周登红 13751861966</t>
  </si>
  <si>
    <t>TSY0010402</t>
  </si>
  <si>
    <t>浅棕色明线</t>
  </si>
  <si>
    <t>3股20#</t>
  </si>
  <si>
    <t>M3312</t>
  </si>
  <si>
    <t>TSY0000334</t>
  </si>
  <si>
    <t>写字标</t>
  </si>
  <si>
    <t>55mm*20mm</t>
  </si>
  <si>
    <t>涤纶丝</t>
  </si>
  <si>
    <t>标识</t>
  </si>
  <si>
    <t>雄县华增 李福增 13803269328</t>
  </si>
  <si>
    <t>平台化</t>
  </si>
  <si>
    <t>TSY0010491</t>
  </si>
  <si>
    <t>拉链</t>
  </si>
  <si>
    <t>黑色5#反穿拉链</t>
  </si>
  <si>
    <t>720mm</t>
  </si>
  <si>
    <t>尼龙+树脂</t>
  </si>
  <si>
    <t>根</t>
  </si>
  <si>
    <t>5#</t>
  </si>
  <si>
    <t>TSY0010412</t>
  </si>
  <si>
    <t>LOGO</t>
  </si>
  <si>
    <t>X5000S面套陕汽皮标</t>
  </si>
  <si>
    <t>80mm*28mm</t>
  </si>
  <si>
    <t>PVC</t>
  </si>
  <si>
    <t>旷达</t>
  </si>
  <si>
    <t>棕色PVC烫印标识</t>
  </si>
  <si>
    <t>SHT0014212</t>
  </si>
  <si>
    <t>驾驶员座垫面套总成</t>
  </si>
  <si>
    <t>TSY0010411</t>
  </si>
  <si>
    <t>坐垫绗缝绣片</t>
  </si>
  <si>
    <t>550mm*350mm*6mm</t>
  </si>
  <si>
    <t>TSY0010418</t>
  </si>
  <si>
    <t>380*27吊紧带</t>
  </si>
  <si>
    <t>380mm*27mm*N</t>
  </si>
  <si>
    <t>TSY0010190</t>
  </si>
  <si>
    <t>箭型条</t>
  </si>
  <si>
    <t>410mm型条</t>
  </si>
  <si>
    <t>410mm</t>
  </si>
  <si>
    <t>共聚PP</t>
  </si>
  <si>
    <t>型条</t>
  </si>
  <si>
    <t>TSY0010191</t>
  </si>
  <si>
    <t>340mm型条</t>
  </si>
  <si>
    <t>340mm</t>
  </si>
  <si>
    <t>TSY0010097</t>
  </si>
  <si>
    <t>290mm型条</t>
  </si>
  <si>
    <t>290mm</t>
  </si>
</sst>
</file>

<file path=xl/styles.xml><?xml version="1.0" encoding="utf-8"?>
<styleSheet xmlns="http://schemas.openxmlformats.org/spreadsheetml/2006/main">
  <numFmts count="1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_);[Red]\(0.0000\)"/>
    <numFmt numFmtId="177" formatCode="0_);[Red]\(0\)"/>
    <numFmt numFmtId="178" formatCode="#\ ?/?"/>
    <numFmt numFmtId="179" formatCode="0.000_ "/>
    <numFmt numFmtId="180" formatCode="0.000_);[Red]\(0.000\)"/>
    <numFmt numFmtId="181" formatCode="0.0000_ "/>
    <numFmt numFmtId="182" formatCode="0.00_);[Red]\(0.00\)"/>
    <numFmt numFmtId="183" formatCode="0.0_);[Red]\(0.0\)"/>
    <numFmt numFmtId="184" formatCode="0_ "/>
    <numFmt numFmtId="185" formatCode="0.00_ "/>
  </numFmts>
  <fonts count="77">
    <font>
      <sz val="11"/>
      <color theme="1"/>
      <name val="等线"/>
      <charset val="134"/>
      <scheme val="minor"/>
    </font>
    <font>
      <b/>
      <sz val="11"/>
      <name val="Arial"/>
      <charset val="134"/>
    </font>
    <font>
      <sz val="14"/>
      <name val="宋体"/>
      <charset val="134"/>
    </font>
    <font>
      <sz val="11"/>
      <name val="宋体"/>
      <charset val="134"/>
    </font>
    <font>
      <sz val="14"/>
      <name val="Arial"/>
      <charset val="134"/>
    </font>
    <font>
      <sz val="11"/>
      <name val="Arial"/>
      <charset val="134"/>
    </font>
    <font>
      <sz val="10"/>
      <name val="宋体"/>
      <charset val="134"/>
    </font>
    <font>
      <b/>
      <sz val="14"/>
      <name val="Arial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0"/>
      <color indexed="8"/>
      <name val="宋体"/>
      <charset val="134"/>
    </font>
    <font>
      <sz val="12"/>
      <name val="宋体"/>
      <charset val="134"/>
    </font>
    <font>
      <sz val="10"/>
      <color rgb="FFFF0000"/>
      <name val="宋体"/>
      <charset val="134"/>
    </font>
    <font>
      <sz val="10"/>
      <name val="等线"/>
      <charset val="134"/>
      <scheme val="minor"/>
    </font>
    <font>
      <sz val="14"/>
      <name val="等线"/>
      <charset val="134"/>
      <scheme val="minor"/>
    </font>
    <font>
      <sz val="14"/>
      <color rgb="FFFF0000"/>
      <name val="宋体"/>
      <charset val="134"/>
    </font>
    <font>
      <sz val="14"/>
      <color theme="1"/>
      <name val="等线"/>
      <charset val="134"/>
      <scheme val="minor"/>
    </font>
    <font>
      <sz val="14"/>
      <color indexed="8"/>
      <name val="等线"/>
      <charset val="134"/>
      <scheme val="minor"/>
    </font>
    <font>
      <sz val="12"/>
      <name val="微软雅黑"/>
      <charset val="134"/>
    </font>
    <font>
      <sz val="14"/>
      <color indexed="8"/>
      <name val="宋体"/>
      <charset val="134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11"/>
      <name val="等线"/>
      <charset val="134"/>
      <scheme val="minor"/>
    </font>
    <font>
      <sz val="11"/>
      <name val="等线 Light"/>
      <charset val="134"/>
      <scheme val="major"/>
    </font>
    <font>
      <sz val="11"/>
      <color theme="1"/>
      <name val="宋体"/>
      <charset val="134"/>
    </font>
    <font>
      <strike/>
      <sz val="14"/>
      <name val="宋体"/>
      <charset val="134"/>
    </font>
    <font>
      <strike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trike/>
      <sz val="11"/>
      <name val="Arial"/>
      <charset val="134"/>
    </font>
    <font>
      <strike/>
      <sz val="11"/>
      <name val="宋体"/>
      <charset val="134"/>
    </font>
    <font>
      <strike/>
      <sz val="10"/>
      <color rgb="FFFF0000"/>
      <name val="宋体"/>
      <charset val="134"/>
    </font>
    <font>
      <sz val="16"/>
      <name val="微软雅黑"/>
      <charset val="134"/>
    </font>
    <font>
      <b/>
      <sz val="14"/>
      <name val="微软雅黑"/>
      <charset val="134"/>
    </font>
    <font>
      <b/>
      <sz val="16"/>
      <name val="微软雅黑"/>
      <charset val="134"/>
    </font>
    <font>
      <b/>
      <sz val="18"/>
      <name val="微软雅黑"/>
      <charset val="134"/>
    </font>
    <font>
      <b/>
      <sz val="20"/>
      <name val="微软雅黑"/>
      <charset val="134"/>
    </font>
    <font>
      <b/>
      <u/>
      <sz val="17"/>
      <name val="微软雅黑"/>
      <charset val="134"/>
    </font>
    <font>
      <b/>
      <sz val="17"/>
      <name val="微软雅黑"/>
      <charset val="134"/>
    </font>
    <font>
      <sz val="15"/>
      <name val="微软雅黑"/>
      <charset val="134"/>
    </font>
    <font>
      <sz val="14"/>
      <name val="微软雅黑"/>
      <charset val="134"/>
    </font>
    <font>
      <b/>
      <sz val="11"/>
      <color rgb="FF000000"/>
      <name val="宋体"/>
      <charset val="134"/>
    </font>
    <font>
      <b/>
      <sz val="11"/>
      <color rgb="FF000000"/>
      <name val="等线"/>
      <charset val="134"/>
      <scheme val="minor"/>
    </font>
    <font>
      <sz val="11"/>
      <color theme="0"/>
      <name val="等线"/>
      <charset val="0"/>
      <scheme val="minor"/>
    </font>
    <font>
      <sz val="9"/>
      <name val="Arial"/>
      <charset val="134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2"/>
      <name val="新細明體"/>
      <charset val="136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0"/>
      <name val="Arial"/>
      <charset val="134"/>
    </font>
    <font>
      <b/>
      <sz val="11"/>
      <color theme="1"/>
      <name val="等线"/>
      <charset val="0"/>
      <scheme val="minor"/>
    </font>
    <font>
      <sz val="12"/>
      <color indexed="0"/>
      <name val="宋体"/>
      <charset val="134"/>
    </font>
    <font>
      <sz val="11"/>
      <color rgb="FF006100"/>
      <name val="等线"/>
      <charset val="134"/>
      <scheme val="minor"/>
    </font>
    <font>
      <sz val="10"/>
      <name val="Arial"/>
      <charset val="134"/>
    </font>
    <font>
      <sz val="10"/>
      <color indexed="8"/>
      <name val="SimSun"/>
      <charset val="134"/>
    </font>
    <font>
      <vertAlign val="superscript"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33">
    <border>
      <left/>
      <right/>
      <top/>
      <bottom/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/>
    <xf numFmtId="0" fontId="0" fillId="0" borderId="0">
      <alignment vertical="center"/>
    </xf>
    <xf numFmtId="0" fontId="53" fillId="17" borderId="0" applyNumberFormat="0" applyBorder="0" applyAlignment="0" applyProtection="0">
      <alignment vertical="center"/>
    </xf>
    <xf numFmtId="0" fontId="59" fillId="22" borderId="29" applyNumberFormat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0" fillId="0" borderId="4" applyNumberFormat="0" applyFill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15" fillId="0" borderId="0"/>
    <xf numFmtId="0" fontId="15" fillId="0" borderId="0"/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26" applyNumberFormat="0" applyFont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8" fillId="0" borderId="0"/>
    <xf numFmtId="0" fontId="65" fillId="0" borderId="0" applyNumberFormat="0" applyFill="0" applyBorder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6" fillId="20" borderId="28" applyNumberFormat="0" applyAlignment="0" applyProtection="0">
      <alignment vertical="center"/>
    </xf>
    <xf numFmtId="0" fontId="62" fillId="20" borderId="29" applyNumberFormat="0" applyAlignment="0" applyProtection="0">
      <alignment vertical="center"/>
    </xf>
    <xf numFmtId="0" fontId="52" fillId="15" borderId="25" applyNumberFormat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60" fillId="0" borderId="30" applyNumberFormat="0" applyFill="0" applyAlignment="0" applyProtection="0">
      <alignment vertical="center"/>
    </xf>
    <xf numFmtId="0" fontId="50" fillId="0" borderId="4" applyNumberFormat="0" applyFill="0" applyBorder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15" fillId="0" borderId="0"/>
    <xf numFmtId="0" fontId="53" fillId="32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53" fillId="36" borderId="0" applyNumberFormat="0" applyBorder="0" applyAlignment="0" applyProtection="0">
      <alignment vertical="center"/>
    </xf>
    <xf numFmtId="0" fontId="15" fillId="0" borderId="0">
      <alignment vertical="center"/>
    </xf>
    <xf numFmtId="0" fontId="49" fillId="35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0" fillId="0" borderId="4" applyNumberFormat="0" applyFill="0" applyBorder="0" applyAlignment="0" applyProtection="0">
      <alignment vertical="center"/>
    </xf>
    <xf numFmtId="0" fontId="15" fillId="0" borderId="0"/>
    <xf numFmtId="0" fontId="70" fillId="0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0" fillId="0" borderId="0">
      <alignment vertical="center"/>
    </xf>
    <xf numFmtId="0" fontId="72" fillId="0" borderId="0" applyNumberFormat="0" applyFill="0" applyBorder="0" applyAlignment="0" applyProtection="0"/>
    <xf numFmtId="0" fontId="50" fillId="0" borderId="4" applyNumberFormat="0" applyFill="0" applyBorder="0" applyAlignment="0" applyProtection="0">
      <alignment vertical="center"/>
    </xf>
    <xf numFmtId="0" fontId="50" fillId="0" borderId="4" applyNumberFormat="0" applyFill="0" applyBorder="0" applyAlignment="0" applyProtection="0">
      <alignment vertical="center"/>
    </xf>
    <xf numFmtId="0" fontId="50" fillId="0" borderId="4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4" applyNumberFormat="0" applyFill="0" applyBorder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605">
    <xf numFmtId="0" fontId="0" fillId="0" borderId="0" xfId="0"/>
    <xf numFmtId="0" fontId="1" fillId="0" borderId="0" xfId="64" applyFont="1" applyFill="1" applyBorder="1" applyAlignment="1" applyProtection="1">
      <alignment horizontal="center" vertical="center" wrapText="1"/>
      <protection locked="0"/>
    </xf>
    <xf numFmtId="0" fontId="2" fillId="0" borderId="0" xfId="71" applyFont="1" applyBorder="1" applyAlignment="1" applyProtection="1">
      <alignment horizontal="center" vertical="center" wrapText="1"/>
      <protection locked="0"/>
    </xf>
    <xf numFmtId="0" fontId="2" fillId="2" borderId="0" xfId="71" applyFont="1" applyFill="1" applyBorder="1" applyAlignment="1" applyProtection="1">
      <alignment horizontal="center" vertical="center" wrapText="1"/>
      <protection locked="0"/>
    </xf>
    <xf numFmtId="0" fontId="3" fillId="0" borderId="0" xfId="64" applyFont="1" applyBorder="1" applyAlignment="1" applyProtection="1">
      <alignment horizontal="center" vertical="center" wrapText="1"/>
      <protection locked="0"/>
    </xf>
    <xf numFmtId="0" fontId="4" fillId="3" borderId="0" xfId="71" applyFont="1" applyFill="1" applyBorder="1" applyAlignment="1" applyProtection="1">
      <alignment horizontal="center" vertical="center" wrapText="1"/>
      <protection locked="0"/>
    </xf>
    <xf numFmtId="0" fontId="4" fillId="0" borderId="0" xfId="71" applyFont="1" applyBorder="1" applyAlignment="1" applyProtection="1">
      <alignment horizontal="center" vertical="center" wrapText="1"/>
      <protection locked="0"/>
    </xf>
    <xf numFmtId="0" fontId="4" fillId="0" borderId="0" xfId="64" applyFont="1" applyFill="1" applyBorder="1" applyAlignment="1" applyProtection="1">
      <alignment horizontal="center" vertical="center" wrapText="1"/>
      <protection locked="0"/>
    </xf>
    <xf numFmtId="0" fontId="5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Border="1" applyAlignment="1">
      <alignment horizontal="center" vertical="center" wrapText="1"/>
    </xf>
    <xf numFmtId="0" fontId="5" fillId="0" borderId="0" xfId="64" applyFont="1" applyFill="1" applyBorder="1" applyAlignment="1" applyProtection="1">
      <alignment horizontal="center" vertical="center" wrapText="1"/>
      <protection locked="0"/>
    </xf>
    <xf numFmtId="0" fontId="5" fillId="0" borderId="0" xfId="64" applyFont="1" applyFill="1" applyBorder="1" applyAlignment="1" applyProtection="1">
      <alignment horizontal="left" vertical="center" wrapText="1"/>
      <protection locked="0"/>
    </xf>
    <xf numFmtId="176" fontId="5" fillId="0" borderId="0" xfId="64" applyNumberFormat="1" applyFont="1" applyFill="1" applyBorder="1" applyAlignment="1" applyProtection="1">
      <alignment horizontal="center" vertical="center" wrapText="1"/>
      <protection locked="0"/>
    </xf>
    <xf numFmtId="10" fontId="5" fillId="0" borderId="0" xfId="64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64" applyNumberFormat="1" applyFont="1" applyFill="1" applyBorder="1" applyAlignment="1" applyProtection="1">
      <alignment horizontal="center" vertical="center" wrapText="1"/>
      <protection locked="0"/>
    </xf>
    <xf numFmtId="177" fontId="5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64" applyFont="1" applyFill="1" applyBorder="1" applyAlignment="1" applyProtection="1">
      <alignment horizontal="center" vertical="center" wrapText="1"/>
      <protection locked="0"/>
    </xf>
    <xf numFmtId="0" fontId="5" fillId="0" borderId="3" xfId="64" applyFont="1" applyFill="1" applyBorder="1" applyAlignment="1" applyProtection="1">
      <alignment horizontal="center" vertical="center" wrapText="1"/>
      <protection locked="0"/>
    </xf>
    <xf numFmtId="0" fontId="7" fillId="0" borderId="4" xfId="64" applyFont="1" applyFill="1" applyBorder="1" applyAlignment="1" applyProtection="1">
      <alignment horizontal="center" vertical="center"/>
      <protection locked="0"/>
    </xf>
    <xf numFmtId="0" fontId="8" fillId="0" borderId="4" xfId="64" applyFont="1" applyFill="1" applyBorder="1" applyAlignment="1" applyProtection="1">
      <alignment horizontal="center" vertical="center"/>
      <protection locked="0"/>
    </xf>
    <xf numFmtId="0" fontId="7" fillId="0" borderId="4" xfId="64" applyFont="1" applyFill="1" applyBorder="1" applyAlignment="1" applyProtection="1">
      <alignment horizontal="center" vertical="center" wrapText="1"/>
      <protection locked="0"/>
    </xf>
    <xf numFmtId="0" fontId="8" fillId="0" borderId="4" xfId="64" applyFont="1" applyFill="1" applyBorder="1" applyAlignment="1" applyProtection="1">
      <alignment horizontal="left" vertical="center" wrapText="1"/>
      <protection locked="0"/>
    </xf>
    <xf numFmtId="0" fontId="8" fillId="0" borderId="4" xfId="64" applyFont="1" applyFill="1" applyBorder="1" applyAlignment="1" applyProtection="1">
      <alignment horizontal="left" vertical="top" wrapText="1"/>
      <protection locked="0"/>
    </xf>
    <xf numFmtId="0" fontId="9" fillId="0" borderId="4" xfId="13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69" applyFont="1" applyFill="1" applyBorder="1" applyAlignment="1" applyProtection="1">
      <alignment horizontal="center" vertical="center" wrapText="1"/>
      <protection locked="0"/>
    </xf>
    <xf numFmtId="0" fontId="6" fillId="0" borderId="4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6" fillId="2" borderId="4" xfId="69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2" fillId="2" borderId="4" xfId="71" applyFont="1" applyFill="1" applyBorder="1" applyAlignment="1" applyProtection="1">
      <alignment horizontal="center" vertical="center" wrapText="1"/>
      <protection locked="0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69" applyFont="1" applyFill="1" applyBorder="1" applyAlignment="1" applyProtection="1">
      <alignment horizontal="center" vertical="center" wrapText="1"/>
      <protection locked="0"/>
    </xf>
    <xf numFmtId="0" fontId="6" fillId="0" borderId="5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8" fillId="0" borderId="4" xfId="64" applyFont="1" applyFill="1" applyBorder="1" applyAlignment="1" applyProtection="1">
      <alignment horizontal="center" vertical="center" wrapText="1"/>
      <protection locked="0"/>
    </xf>
    <xf numFmtId="0" fontId="10" fillId="0" borderId="4" xfId="64" applyFont="1" applyFill="1" applyBorder="1" applyAlignment="1" applyProtection="1">
      <alignment horizontal="center" vertical="center" wrapText="1"/>
      <protection locked="0"/>
    </xf>
    <xf numFmtId="0" fontId="8" fillId="0" borderId="4" xfId="64" applyFont="1" applyFill="1" applyBorder="1" applyAlignment="1" applyProtection="1">
      <alignment horizontal="center" vertical="top" wrapText="1"/>
      <protection locked="0"/>
    </xf>
    <xf numFmtId="0" fontId="6" fillId="0" borderId="4" xfId="66" applyFont="1" applyFill="1" applyBorder="1" applyAlignment="1">
      <alignment horizontal="center" vertical="center" wrapText="1"/>
    </xf>
    <xf numFmtId="178" fontId="6" fillId="0" borderId="4" xfId="66" applyNumberFormat="1" applyFont="1" applyFill="1" applyBorder="1" applyAlignment="1">
      <alignment horizontal="center" vertical="center" wrapText="1"/>
    </xf>
    <xf numFmtId="178" fontId="6" fillId="0" borderId="4" xfId="69" applyNumberFormat="1" applyFont="1" applyFill="1" applyBorder="1" applyAlignment="1" applyProtection="1">
      <alignment horizontal="left" vertical="center" wrapText="1"/>
      <protection locked="0"/>
    </xf>
    <xf numFmtId="0" fontId="11" fillId="0" borderId="4" xfId="66" applyFont="1" applyFill="1" applyBorder="1" applyAlignment="1">
      <alignment horizontal="left" vertical="center"/>
    </xf>
    <xf numFmtId="0" fontId="3" fillId="0" borderId="4" xfId="64" applyFont="1" applyFill="1" applyBorder="1" applyAlignment="1" applyProtection="1">
      <alignment horizontal="center" vertical="center" wrapText="1"/>
      <protection locked="0"/>
    </xf>
    <xf numFmtId="179" fontId="6" fillId="0" borderId="4" xfId="66" applyNumberFormat="1" applyFont="1" applyFill="1" applyBorder="1" applyAlignment="1">
      <alignment horizontal="center" vertical="center" wrapText="1"/>
    </xf>
    <xf numFmtId="0" fontId="6" fillId="0" borderId="4" xfId="13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12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13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64" applyFont="1" applyFill="1" applyBorder="1" applyAlignment="1" applyProtection="1">
      <alignment horizontal="center" vertical="center" wrapText="1"/>
      <protection locked="0"/>
    </xf>
    <xf numFmtId="0" fontId="6" fillId="0" borderId="4" xfId="64" applyFont="1" applyFill="1" applyBorder="1" applyAlignment="1" applyProtection="1">
      <alignment horizontal="center" vertical="center" wrapText="1"/>
      <protection locked="0"/>
    </xf>
    <xf numFmtId="0" fontId="6" fillId="0" borderId="4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64" applyFont="1" applyFill="1" applyBorder="1" applyAlignment="1" applyProtection="1">
      <alignment horizontal="left" vertical="center" wrapText="1"/>
      <protection locked="0"/>
    </xf>
    <xf numFmtId="0" fontId="13" fillId="0" borderId="4" xfId="12" applyNumberFormat="1" applyFont="1" applyFill="1" applyBorder="1" applyAlignment="1" applyProtection="1">
      <alignment horizontal="left" vertical="center" wrapText="1"/>
      <protection locked="0"/>
    </xf>
    <xf numFmtId="0" fontId="6" fillId="0" borderId="4" xfId="13" applyNumberFormat="1" applyFont="1" applyFill="1" applyBorder="1" applyAlignment="1" applyProtection="1">
      <alignment horizontal="left" vertical="center" wrapText="1"/>
      <protection locked="0"/>
    </xf>
    <xf numFmtId="49" fontId="6" fillId="0" borderId="4" xfId="13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66" applyNumberFormat="1" applyFont="1" applyFill="1" applyBorder="1" applyAlignment="1">
      <alignment horizontal="center" vertical="center" wrapText="1"/>
    </xf>
    <xf numFmtId="0" fontId="12" fillId="0" borderId="4" xfId="12" applyNumberFormat="1" applyFill="1" applyBorder="1" applyAlignment="1" applyProtection="1">
      <alignment horizontal="left" vertical="center" wrapText="1"/>
      <protection locked="0"/>
    </xf>
    <xf numFmtId="178" fontId="6" fillId="0" borderId="4" xfId="13" applyNumberFormat="1" applyFont="1" applyFill="1" applyBorder="1" applyAlignment="1" applyProtection="1">
      <alignment horizontal="center" vertical="center" wrapText="1"/>
      <protection locked="0"/>
    </xf>
    <xf numFmtId="178" fontId="6" fillId="0" borderId="4" xfId="64" applyNumberFormat="1" applyFont="1" applyFill="1" applyBorder="1" applyAlignment="1" applyProtection="1">
      <alignment horizontal="left" vertical="center" wrapText="1"/>
      <protection locked="0"/>
    </xf>
    <xf numFmtId="0" fontId="12" fillId="0" borderId="4" xfId="12" applyNumberFormat="1" applyFill="1" applyBorder="1" applyAlignment="1" applyProtection="1">
      <alignment horizontal="left" vertical="center"/>
    </xf>
    <xf numFmtId="177" fontId="0" fillId="0" borderId="0" xfId="0" applyNumberFormat="1" applyFont="1" applyFill="1" applyAlignment="1">
      <alignment horizontal="center" vertical="center"/>
    </xf>
    <xf numFmtId="0" fontId="13" fillId="0" borderId="4" xfId="12" applyNumberFormat="1" applyFont="1" applyFill="1" applyBorder="1" applyAlignment="1" applyProtection="1">
      <alignment horizontal="left" vertical="center"/>
    </xf>
    <xf numFmtId="178" fontId="6" fillId="0" borderId="4" xfId="64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12" applyNumberFormat="1" applyFont="1" applyFill="1" applyBorder="1" applyAlignment="1" applyProtection="1">
      <alignment horizontal="left" vertical="center" wrapText="1"/>
    </xf>
    <xf numFmtId="0" fontId="6" fillId="0" borderId="4" xfId="66" applyFont="1" applyFill="1" applyBorder="1" applyAlignment="1">
      <alignment horizontal="center" vertical="center"/>
    </xf>
    <xf numFmtId="0" fontId="6" fillId="3" borderId="4" xfId="13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66" applyFont="1" applyFill="1" applyBorder="1" applyAlignment="1">
      <alignment horizontal="left" vertical="center" wrapText="1"/>
    </xf>
    <xf numFmtId="49" fontId="6" fillId="0" borderId="4" xfId="64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4" applyFont="1" applyFill="1" applyBorder="1" applyAlignment="1">
      <alignment horizontal="center" vertical="center" wrapText="1"/>
    </xf>
    <xf numFmtId="0" fontId="6" fillId="0" borderId="5" xfId="66" applyFont="1" applyFill="1" applyBorder="1" applyAlignment="1">
      <alignment horizontal="center" vertical="center" wrapText="1"/>
    </xf>
    <xf numFmtId="0" fontId="6" fillId="0" borderId="5" xfId="66" applyNumberFormat="1" applyFont="1" applyFill="1" applyBorder="1" applyAlignment="1">
      <alignment horizontal="center" vertical="center" wrapText="1"/>
    </xf>
    <xf numFmtId="0" fontId="6" fillId="0" borderId="5" xfId="64" applyFont="1" applyFill="1" applyBorder="1" applyAlignment="1" applyProtection="1">
      <alignment horizontal="left" vertical="center" wrapText="1"/>
      <protection locked="0"/>
    </xf>
    <xf numFmtId="0" fontId="6" fillId="2" borderId="5" xfId="64" applyFont="1" applyFill="1" applyBorder="1" applyAlignment="1" applyProtection="1">
      <alignment horizontal="center" vertical="center" wrapText="1"/>
      <protection locked="0"/>
    </xf>
    <xf numFmtId="0" fontId="6" fillId="0" borderId="5" xfId="13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64" applyFont="1" applyFill="1" applyBorder="1" applyAlignment="1" applyProtection="1">
      <alignment horizontal="center" vertical="center" wrapText="1"/>
      <protection locked="0"/>
    </xf>
    <xf numFmtId="0" fontId="6" fillId="0" borderId="5" xfId="64" applyFont="1" applyFill="1" applyBorder="1" applyAlignment="1" applyProtection="1">
      <alignment horizontal="center" vertical="center" wrapText="1"/>
      <protection locked="0"/>
    </xf>
    <xf numFmtId="0" fontId="6" fillId="0" borderId="5" xfId="66" applyFont="1" applyFill="1" applyBorder="1" applyAlignment="1">
      <alignment horizontal="left" vertical="center" wrapText="1"/>
    </xf>
    <xf numFmtId="0" fontId="6" fillId="0" borderId="5" xfId="13" applyNumberFormat="1" applyFont="1" applyFill="1" applyBorder="1" applyAlignment="1" applyProtection="1">
      <alignment horizontal="left" vertical="center" wrapText="1"/>
      <protection locked="0"/>
    </xf>
    <xf numFmtId="179" fontId="15" fillId="0" borderId="5" xfId="0" applyNumberFormat="1" applyFont="1" applyBorder="1" applyAlignment="1">
      <alignment horizontal="center" vertical="center" wrapText="1"/>
    </xf>
    <xf numFmtId="0" fontId="6" fillId="0" borderId="4" xfId="13" applyFont="1" applyFill="1" applyBorder="1" applyAlignment="1" applyProtection="1">
      <alignment horizontal="center" vertical="center" wrapText="1"/>
      <protection locked="0"/>
    </xf>
    <xf numFmtId="180" fontId="6" fillId="0" borderId="4" xfId="37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13" applyFont="1" applyFill="1" applyBorder="1" applyAlignment="1" applyProtection="1">
      <alignment horizontal="center" vertical="center" wrapText="1"/>
      <protection locked="0"/>
    </xf>
    <xf numFmtId="0" fontId="6" fillId="2" borderId="4" xfId="64" applyNumberFormat="1" applyFont="1" applyFill="1" applyBorder="1" applyAlignment="1" applyProtection="1">
      <alignment horizontal="center" vertical="center" wrapText="1"/>
      <protection locked="0"/>
    </xf>
    <xf numFmtId="49" fontId="6" fillId="2" borderId="4" xfId="13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7" applyFont="1" applyFill="1" applyBorder="1" applyAlignment="1">
      <alignment horizontal="center" vertical="center" wrapText="1"/>
    </xf>
    <xf numFmtId="0" fontId="6" fillId="0" borderId="4" xfId="57" applyFont="1" applyFill="1" applyBorder="1" applyAlignment="1">
      <alignment horizontal="center" vertical="center" wrapText="1"/>
    </xf>
    <xf numFmtId="0" fontId="6" fillId="0" borderId="5" xfId="13" applyFont="1" applyFill="1" applyBorder="1" applyAlignment="1" applyProtection="1">
      <alignment horizontal="center" vertical="center" wrapText="1"/>
      <protection locked="0"/>
    </xf>
    <xf numFmtId="0" fontId="6" fillId="0" borderId="5" xfId="64" applyNumberFormat="1" applyFont="1" applyFill="1" applyBorder="1" applyAlignment="1" applyProtection="1">
      <alignment horizontal="center" vertical="center" wrapText="1"/>
      <protection locked="0"/>
    </xf>
    <xf numFmtId="49" fontId="6" fillId="0" borderId="5" xfId="13" applyNumberFormat="1" applyFont="1" applyFill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>
      <alignment horizontal="center" vertical="center" wrapText="1"/>
    </xf>
    <xf numFmtId="176" fontId="6" fillId="2" borderId="4" xfId="66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0" borderId="4" xfId="64" applyNumberFormat="1" applyFont="1" applyFill="1" applyBorder="1" applyAlignment="1" applyProtection="1">
      <alignment horizontal="center" vertical="center" wrapText="1"/>
      <protection locked="0"/>
    </xf>
    <xf numFmtId="176" fontId="6" fillId="0" borderId="4" xfId="66" applyNumberFormat="1" applyFont="1" applyFill="1" applyBorder="1" applyAlignment="1">
      <alignment horizontal="center" vertical="center" wrapText="1"/>
    </xf>
    <xf numFmtId="176" fontId="6" fillId="0" borderId="4" xfId="69" applyNumberFormat="1" applyFont="1" applyFill="1" applyBorder="1" applyAlignment="1" applyProtection="1">
      <alignment horizontal="center" vertical="center" wrapText="1"/>
      <protection locked="0"/>
    </xf>
    <xf numFmtId="176" fontId="6" fillId="0" borderId="4" xfId="13" applyNumberFormat="1" applyFont="1" applyFill="1" applyBorder="1" applyAlignment="1" applyProtection="1">
      <alignment horizontal="center" vertical="center" wrapText="1"/>
      <protection locked="0"/>
    </xf>
    <xf numFmtId="176" fontId="14" fillId="0" borderId="4" xfId="4" applyNumberFormat="1" applyFont="1" applyFill="1" applyBorder="1" applyAlignment="1">
      <alignment horizontal="center" vertical="center"/>
    </xf>
    <xf numFmtId="176" fontId="6" fillId="0" borderId="5" xfId="64" applyNumberFormat="1" applyFont="1" applyFill="1" applyBorder="1" applyAlignment="1" applyProtection="1">
      <alignment horizontal="center" vertical="center" wrapText="1"/>
      <protection locked="0"/>
    </xf>
    <xf numFmtId="180" fontId="6" fillId="0" borderId="5" xfId="37" applyNumberFormat="1" applyFont="1" applyFill="1" applyBorder="1" applyAlignment="1" applyProtection="1">
      <alignment horizontal="center" vertical="center" wrapText="1"/>
      <protection locked="0"/>
    </xf>
    <xf numFmtId="181" fontId="6" fillId="0" borderId="5" xfId="13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64" applyNumberFormat="1" applyFont="1" applyFill="1" applyBorder="1" applyAlignment="1" applyProtection="1">
      <alignment horizontal="center" vertical="center" wrapText="1"/>
      <protection locked="0"/>
    </xf>
    <xf numFmtId="10" fontId="5" fillId="0" borderId="3" xfId="64" applyNumberFormat="1" applyFont="1" applyFill="1" applyBorder="1" applyAlignment="1" applyProtection="1">
      <alignment horizontal="center" vertical="center" wrapText="1"/>
      <protection locked="0"/>
    </xf>
    <xf numFmtId="10" fontId="10" fillId="0" borderId="4" xfId="64" applyNumberFormat="1" applyFont="1" applyFill="1" applyBorder="1" applyAlignment="1" applyProtection="1">
      <alignment horizontal="center" vertical="center" wrapText="1"/>
      <protection locked="0"/>
    </xf>
    <xf numFmtId="182" fontId="6" fillId="4" borderId="6" xfId="66" applyNumberFormat="1" applyFont="1" applyFill="1" applyBorder="1" applyAlignment="1">
      <alignment horizontal="center" vertical="center" wrapText="1"/>
    </xf>
    <xf numFmtId="182" fontId="6" fillId="4" borderId="4" xfId="66" applyNumberFormat="1" applyFont="1" applyFill="1" applyBorder="1" applyAlignment="1">
      <alignment horizontal="center" vertical="center" wrapText="1"/>
    </xf>
    <xf numFmtId="183" fontId="6" fillId="4" borderId="7" xfId="66" applyNumberFormat="1" applyFont="1" applyFill="1" applyBorder="1" applyAlignment="1">
      <alignment horizontal="center" vertical="center" wrapText="1"/>
    </xf>
    <xf numFmtId="183" fontId="6" fillId="4" borderId="8" xfId="66" applyNumberFormat="1" applyFont="1" applyFill="1" applyBorder="1" applyAlignment="1">
      <alignment horizontal="center" vertical="center" wrapText="1"/>
    </xf>
    <xf numFmtId="176" fontId="6" fillId="4" borderId="6" xfId="66" applyNumberFormat="1" applyFont="1" applyFill="1" applyBorder="1" applyAlignment="1">
      <alignment horizontal="center" vertical="center" wrapText="1"/>
    </xf>
    <xf numFmtId="10" fontId="6" fillId="4" borderId="6" xfId="66" applyNumberFormat="1" applyFont="1" applyFill="1" applyBorder="1" applyAlignment="1">
      <alignment horizontal="center" vertical="center" wrapText="1"/>
    </xf>
    <xf numFmtId="182" fontId="6" fillId="4" borderId="9" xfId="66" applyNumberFormat="1" applyFont="1" applyFill="1" applyBorder="1" applyAlignment="1">
      <alignment horizontal="center" vertical="center" wrapText="1"/>
    </xf>
    <xf numFmtId="183" fontId="6" fillId="4" borderId="10" xfId="66" applyNumberFormat="1" applyFont="1" applyFill="1" applyBorder="1" applyAlignment="1">
      <alignment horizontal="center" vertical="center" wrapText="1"/>
    </xf>
    <xf numFmtId="183" fontId="6" fillId="4" borderId="4" xfId="66" applyNumberFormat="1" applyFont="1" applyFill="1" applyBorder="1" applyAlignment="1">
      <alignment horizontal="center" vertical="center" wrapText="1"/>
    </xf>
    <xf numFmtId="176" fontId="6" fillId="4" borderId="9" xfId="66" applyNumberFormat="1" applyFont="1" applyFill="1" applyBorder="1" applyAlignment="1">
      <alignment horizontal="center" vertical="center" wrapText="1"/>
    </xf>
    <xf numFmtId="10" fontId="6" fillId="4" borderId="9" xfId="66" applyNumberFormat="1" applyFont="1" applyFill="1" applyBorder="1" applyAlignment="1">
      <alignment horizontal="center" vertical="center" wrapText="1"/>
    </xf>
    <xf numFmtId="10" fontId="6" fillId="0" borderId="4" xfId="0" applyNumberFormat="1" applyFont="1" applyFill="1" applyBorder="1" applyAlignment="1">
      <alignment horizontal="center" vertical="center" wrapText="1"/>
    </xf>
    <xf numFmtId="10" fontId="6" fillId="0" borderId="4" xfId="64" applyNumberFormat="1" applyFont="1" applyFill="1" applyBorder="1" applyAlignment="1" applyProtection="1">
      <alignment horizontal="center" vertical="center" wrapText="1"/>
      <protection locked="0"/>
    </xf>
    <xf numFmtId="10" fontId="6" fillId="0" borderId="4" xfId="37" applyNumberFormat="1" applyFont="1" applyFill="1" applyBorder="1" applyAlignment="1" applyProtection="1">
      <alignment horizontal="center" vertical="center" wrapText="1"/>
      <protection locked="0"/>
    </xf>
    <xf numFmtId="10" fontId="6" fillId="0" borderId="5" xfId="37" applyNumberFormat="1" applyFont="1" applyFill="1" applyBorder="1" applyAlignment="1" applyProtection="1">
      <alignment horizontal="center" vertical="center" wrapText="1"/>
      <protection locked="0"/>
    </xf>
    <xf numFmtId="10" fontId="6" fillId="0" borderId="5" xfId="64" applyNumberFormat="1" applyFont="1" applyFill="1" applyBorder="1" applyAlignment="1" applyProtection="1">
      <alignment horizontal="center" vertical="center" wrapText="1"/>
      <protection locked="0"/>
    </xf>
    <xf numFmtId="10" fontId="6" fillId="0" borderId="5" xfId="13" applyNumberFormat="1" applyFont="1" applyFill="1" applyBorder="1" applyAlignment="1" applyProtection="1">
      <alignment horizontal="center" vertical="center" wrapText="1"/>
      <protection locked="0"/>
    </xf>
    <xf numFmtId="0" fontId="11" fillId="5" borderId="4" xfId="64" applyFont="1" applyFill="1" applyBorder="1" applyAlignment="1" applyProtection="1">
      <alignment horizontal="center" vertical="center" wrapText="1"/>
      <protection locked="0"/>
    </xf>
    <xf numFmtId="0" fontId="11" fillId="5" borderId="6" xfId="64" applyFont="1" applyFill="1" applyBorder="1" applyAlignment="1" applyProtection="1">
      <alignment horizontal="center" vertical="center" wrapText="1"/>
      <protection locked="0"/>
    </xf>
    <xf numFmtId="180" fontId="11" fillId="5" borderId="6" xfId="64" applyNumberFormat="1" applyFont="1" applyFill="1" applyBorder="1" applyAlignment="1" applyProtection="1">
      <alignment horizontal="center" vertical="center" wrapText="1"/>
      <protection locked="0"/>
    </xf>
    <xf numFmtId="182" fontId="11" fillId="5" borderId="6" xfId="64" applyNumberFormat="1" applyFont="1" applyFill="1" applyBorder="1" applyAlignment="1" applyProtection="1">
      <alignment horizontal="center" vertical="center" wrapText="1"/>
      <protection locked="0"/>
    </xf>
    <xf numFmtId="0" fontId="15" fillId="5" borderId="6" xfId="64" applyNumberFormat="1" applyFont="1" applyFill="1" applyBorder="1" applyAlignment="1" applyProtection="1">
      <alignment horizontal="center" vertical="center" wrapText="1"/>
      <protection locked="0"/>
    </xf>
    <xf numFmtId="0" fontId="11" fillId="5" borderId="9" xfId="64" applyFont="1" applyFill="1" applyBorder="1" applyAlignment="1" applyProtection="1">
      <alignment horizontal="center" vertical="center" wrapText="1"/>
      <protection locked="0"/>
    </xf>
    <xf numFmtId="180" fontId="11" fillId="5" borderId="9" xfId="64" applyNumberFormat="1" applyFont="1" applyFill="1" applyBorder="1" applyAlignment="1" applyProtection="1">
      <alignment horizontal="center" vertical="center" wrapText="1"/>
      <protection locked="0"/>
    </xf>
    <xf numFmtId="182" fontId="11" fillId="5" borderId="9" xfId="64" applyNumberFormat="1" applyFont="1" applyFill="1" applyBorder="1" applyAlignment="1" applyProtection="1">
      <alignment horizontal="center" vertical="center" wrapText="1"/>
      <protection locked="0"/>
    </xf>
    <xf numFmtId="0" fontId="15" fillId="5" borderId="9" xfId="64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49" fontId="3" fillId="0" borderId="4" xfId="64" applyNumberFormat="1" applyFont="1" applyFill="1" applyBorder="1" applyAlignment="1" applyProtection="1">
      <alignment horizontal="center" vertical="center" wrapText="1"/>
      <protection locked="0"/>
    </xf>
    <xf numFmtId="176" fontId="15" fillId="0" borderId="6" xfId="64" applyNumberFormat="1" applyFont="1" applyFill="1" applyBorder="1" applyAlignment="1" applyProtection="1">
      <alignment horizontal="center" vertical="center" wrapText="1"/>
      <protection locked="0"/>
    </xf>
    <xf numFmtId="176" fontId="15" fillId="5" borderId="6" xfId="64" applyNumberFormat="1" applyFont="1" applyFill="1" applyBorder="1" applyAlignment="1" applyProtection="1">
      <alignment horizontal="center" vertical="center" wrapText="1"/>
      <protection locked="0"/>
    </xf>
    <xf numFmtId="176" fontId="15" fillId="0" borderId="9" xfId="64" applyNumberFormat="1" applyFont="1" applyFill="1" applyBorder="1" applyAlignment="1" applyProtection="1">
      <alignment horizontal="center" vertical="center" wrapText="1"/>
      <protection locked="0"/>
    </xf>
    <xf numFmtId="176" fontId="15" fillId="5" borderId="9" xfId="64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64" applyFont="1" applyFill="1" applyBorder="1" applyAlignment="1" applyProtection="1">
      <alignment horizontal="center" vertical="center" wrapText="1"/>
      <protection locked="0"/>
    </xf>
    <xf numFmtId="0" fontId="17" fillId="0" borderId="4" xfId="66" applyFont="1" applyFill="1" applyBorder="1" applyAlignment="1">
      <alignment horizontal="center" vertical="center" wrapText="1"/>
    </xf>
    <xf numFmtId="177" fontId="6" fillId="0" borderId="4" xfId="13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60" applyFont="1" applyFill="1" applyBorder="1" applyAlignment="1">
      <alignment horizontal="center" vertical="center" wrapText="1"/>
    </xf>
    <xf numFmtId="177" fontId="6" fillId="0" borderId="4" xfId="69" applyNumberFormat="1" applyFont="1" applyFill="1" applyBorder="1" applyAlignment="1" applyProtection="1">
      <alignment horizontal="center" vertical="center" wrapText="1"/>
      <protection locked="0"/>
    </xf>
    <xf numFmtId="177" fontId="6" fillId="0" borderId="4" xfId="57" applyNumberFormat="1" applyFont="1" applyFill="1" applyBorder="1" applyAlignment="1">
      <alignment horizontal="center" vertical="center" wrapText="1"/>
    </xf>
    <xf numFmtId="0" fontId="18" fillId="6" borderId="0" xfId="64" applyNumberFormat="1" applyFont="1" applyFill="1" applyBorder="1" applyAlignment="1" applyProtection="1">
      <alignment horizontal="center" vertical="center" wrapText="1"/>
      <protection locked="0"/>
    </xf>
    <xf numFmtId="0" fontId="18" fillId="6" borderId="0" xfId="13" applyFont="1" applyFill="1" applyBorder="1" applyAlignment="1" applyProtection="1">
      <alignment horizontal="center" vertical="center" wrapText="1"/>
      <protection locked="0"/>
    </xf>
    <xf numFmtId="0" fontId="18" fillId="6" borderId="0" xfId="77" applyNumberFormat="1" applyFont="1" applyFill="1" applyBorder="1" applyAlignment="1" applyProtection="1">
      <alignment horizontal="center" vertical="center" wrapText="1"/>
      <protection locked="0"/>
    </xf>
    <xf numFmtId="0" fontId="18" fillId="6" borderId="0" xfId="0" applyFont="1" applyFill="1" applyAlignment="1">
      <alignment vertical="center" wrapText="1"/>
    </xf>
    <xf numFmtId="0" fontId="18" fillId="6" borderId="0" xfId="0" applyFont="1" applyFill="1" applyAlignment="1">
      <alignment horizontal="center" vertical="center" wrapText="1"/>
    </xf>
    <xf numFmtId="0" fontId="5" fillId="6" borderId="0" xfId="77" applyNumberFormat="1" applyFont="1" applyFill="1" applyBorder="1" applyAlignment="1" applyProtection="1">
      <alignment horizontal="center" vertical="center" wrapText="1"/>
      <protection locked="0"/>
    </xf>
    <xf numFmtId="49" fontId="5" fillId="6" borderId="0" xfId="77" applyNumberFormat="1" applyFont="1" applyFill="1" applyBorder="1" applyAlignment="1" applyProtection="1">
      <alignment horizontal="center" vertical="center" wrapText="1"/>
      <protection locked="0"/>
    </xf>
    <xf numFmtId="0" fontId="5" fillId="6" borderId="0" xfId="77" applyNumberFormat="1" applyFont="1" applyFill="1" applyBorder="1" applyAlignment="1" applyProtection="1">
      <alignment horizontal="left" vertical="center" wrapText="1"/>
      <protection locked="0"/>
    </xf>
    <xf numFmtId="0" fontId="5" fillId="6" borderId="0" xfId="77" applyFont="1" applyFill="1" applyBorder="1" applyAlignment="1" applyProtection="1">
      <alignment horizontal="center" vertical="center" wrapText="1"/>
      <protection locked="0"/>
    </xf>
    <xf numFmtId="0" fontId="5" fillId="7" borderId="0" xfId="77" applyNumberFormat="1" applyFont="1" applyFill="1" applyBorder="1" applyAlignment="1" applyProtection="1">
      <alignment horizontal="center" vertical="center" wrapText="1"/>
      <protection locked="0"/>
    </xf>
    <xf numFmtId="0" fontId="19" fillId="0" borderId="4" xfId="77" applyFont="1" applyFill="1" applyBorder="1" applyAlignment="1" applyProtection="1">
      <alignment horizontal="left" vertical="top" wrapText="1"/>
      <protection locked="0"/>
    </xf>
    <xf numFmtId="0" fontId="2" fillId="0" borderId="4" xfId="77" applyFont="1" applyFill="1" applyBorder="1" applyAlignment="1" applyProtection="1">
      <alignment horizontal="center" vertical="center" wrapText="1"/>
      <protection locked="0"/>
    </xf>
    <xf numFmtId="0" fontId="2" fillId="0" borderId="2" xfId="77" applyFont="1" applyFill="1" applyBorder="1" applyAlignment="1" applyProtection="1">
      <alignment horizontal="center" vertical="center" wrapText="1"/>
      <protection locked="0"/>
    </xf>
    <xf numFmtId="0" fontId="2" fillId="0" borderId="3" xfId="77" applyFont="1" applyFill="1" applyBorder="1" applyAlignment="1" applyProtection="1">
      <alignment horizontal="center" vertical="center" wrapText="1"/>
      <protection locked="0"/>
    </xf>
    <xf numFmtId="0" fontId="2" fillId="0" borderId="4" xfId="77" applyFont="1" applyFill="1" applyBorder="1" applyAlignment="1" applyProtection="1">
      <alignment horizontal="center" vertical="top" wrapText="1"/>
      <protection locked="0"/>
    </xf>
    <xf numFmtId="0" fontId="18" fillId="0" borderId="4" xfId="13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64" applyNumberFormat="1" applyFont="1" applyFill="1" applyBorder="1" applyAlignment="1" applyProtection="1">
      <alignment horizontal="center" vertical="center" wrapText="1"/>
      <protection locked="0"/>
    </xf>
    <xf numFmtId="49" fontId="18" fillId="0" borderId="4" xfId="64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77" applyFont="1" applyFill="1" applyBorder="1" applyAlignment="1" applyProtection="1">
      <alignment horizontal="center" vertical="center" wrapText="1"/>
      <protection locked="0"/>
    </xf>
    <xf numFmtId="0" fontId="18" fillId="0" borderId="4" xfId="77" applyNumberFormat="1" applyFont="1" applyFill="1" applyBorder="1" applyAlignment="1" applyProtection="1">
      <alignment horizontal="center" vertical="center" wrapText="1"/>
      <protection locked="0"/>
    </xf>
    <xf numFmtId="0" fontId="18" fillId="2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6" borderId="4" xfId="77" applyFont="1" applyFill="1" applyBorder="1" applyAlignment="1" applyProtection="1">
      <alignment horizontal="center" vertical="center" wrapText="1"/>
      <protection locked="0"/>
    </xf>
    <xf numFmtId="0" fontId="18" fillId="6" borderId="4" xfId="77" applyNumberFormat="1" applyFont="1" applyFill="1" applyBorder="1" applyAlignment="1" applyProtection="1">
      <alignment horizontal="center" vertical="center" wrapText="1"/>
      <protection locked="0"/>
    </xf>
    <xf numFmtId="0" fontId="10" fillId="0" borderId="11" xfId="77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77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77" applyFont="1" applyFill="1" applyBorder="1" applyAlignment="1" applyProtection="1">
      <alignment horizontal="center" vertical="center" wrapText="1"/>
      <protection locked="0"/>
    </xf>
    <xf numFmtId="0" fontId="10" fillId="0" borderId="12" xfId="77" applyNumberFormat="1" applyFont="1" applyFill="1" applyBorder="1" applyAlignment="1" applyProtection="1">
      <alignment horizontal="center" vertical="center" wrapText="1"/>
      <protection locked="0"/>
    </xf>
    <xf numFmtId="0" fontId="10" fillId="0" borderId="13" xfId="77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64" applyNumberFormat="1" applyFont="1" applyFill="1" applyBorder="1" applyAlignment="1" applyProtection="1">
      <alignment vertical="center" wrapText="1"/>
      <protection locked="0"/>
    </xf>
    <xf numFmtId="49" fontId="18" fillId="0" borderId="4" xfId="13" applyNumberFormat="1" applyFont="1" applyFill="1" applyBorder="1" applyAlignment="1" applyProtection="1">
      <alignment horizontal="center" vertical="center" wrapText="1"/>
      <protection locked="0"/>
    </xf>
    <xf numFmtId="49" fontId="18" fillId="2" borderId="4" xfId="13" applyNumberFormat="1" applyFont="1" applyFill="1" applyBorder="1" applyAlignment="1" applyProtection="1">
      <alignment horizontal="center" vertical="center" wrapText="1"/>
      <protection locked="0"/>
    </xf>
    <xf numFmtId="0" fontId="18" fillId="2" borderId="4" xfId="77" applyFont="1" applyFill="1" applyBorder="1" applyAlignment="1" applyProtection="1">
      <alignment horizontal="center" vertical="center" wrapText="1"/>
      <protection locked="0"/>
    </xf>
    <xf numFmtId="0" fontId="18" fillId="0" borderId="4" xfId="79" applyFont="1" applyFill="1" applyBorder="1" applyAlignment="1">
      <alignment horizontal="center" vertical="center" wrapText="1"/>
    </xf>
    <xf numFmtId="49" fontId="18" fillId="0" borderId="4" xfId="81" applyNumberFormat="1" applyFont="1" applyFill="1" applyBorder="1" applyAlignment="1" applyProtection="1">
      <alignment horizontal="center" vertical="center" wrapText="1"/>
      <protection locked="0"/>
    </xf>
    <xf numFmtId="49" fontId="18" fillId="2" borderId="14" xfId="13" applyNumberFormat="1" applyFont="1" applyFill="1" applyBorder="1" applyAlignment="1" applyProtection="1">
      <alignment horizontal="center" vertical="center" wrapText="1"/>
      <protection locked="0"/>
    </xf>
    <xf numFmtId="49" fontId="18" fillId="2" borderId="9" xfId="13" applyNumberFormat="1" applyFont="1" applyFill="1" applyBorder="1" applyAlignment="1" applyProtection="1">
      <alignment horizontal="center" vertical="center" wrapText="1"/>
      <protection locked="0"/>
    </xf>
    <xf numFmtId="49" fontId="20" fillId="0" borderId="4" xfId="83" applyNumberFormat="1" applyFont="1" applyFill="1" applyBorder="1" applyAlignment="1">
      <alignment horizontal="center" vertical="center" wrapText="1"/>
    </xf>
    <xf numFmtId="49" fontId="20" fillId="2" borderId="4" xfId="83" applyNumberFormat="1" applyFont="1" applyFill="1" applyBorder="1" applyAlignment="1">
      <alignment horizontal="center" vertical="center" wrapText="1"/>
    </xf>
    <xf numFmtId="0" fontId="18" fillId="0" borderId="4" xfId="78" applyFont="1" applyFill="1" applyBorder="1" applyAlignment="1" applyProtection="1">
      <alignment horizontal="center" vertical="center" wrapText="1"/>
      <protection locked="0"/>
    </xf>
    <xf numFmtId="0" fontId="18" fillId="2" borderId="4" xfId="13" applyFont="1" applyFill="1" applyBorder="1" applyAlignment="1" applyProtection="1">
      <alignment horizontal="center" vertical="center" wrapText="1"/>
      <protection locked="0"/>
    </xf>
    <xf numFmtId="0" fontId="20" fillId="2" borderId="4" xfId="3" applyNumberFormat="1" applyFont="1" applyFill="1" applyBorder="1" applyAlignment="1">
      <alignment horizontal="center" vertical="center" wrapText="1"/>
    </xf>
    <xf numFmtId="0" fontId="18" fillId="2" borderId="4" xfId="64" applyNumberFormat="1" applyFont="1" applyFill="1" applyBorder="1" applyAlignment="1" applyProtection="1">
      <alignment horizontal="center" vertical="center" wrapText="1"/>
      <protection locked="0"/>
    </xf>
    <xf numFmtId="49" fontId="18" fillId="2" borderId="4" xfId="64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81" applyFont="1" applyFill="1" applyBorder="1" applyAlignment="1" applyProtection="1">
      <alignment horizontal="center" vertical="center" wrapText="1"/>
      <protection locked="0"/>
    </xf>
    <xf numFmtId="0" fontId="20" fillId="0" borderId="4" xfId="84" applyNumberFormat="1" applyFont="1" applyFill="1" applyBorder="1" applyAlignment="1">
      <alignment horizontal="center" vertical="center" wrapText="1"/>
    </xf>
    <xf numFmtId="0" fontId="18" fillId="0" borderId="4" xfId="78" applyNumberFormat="1" applyFont="1" applyFill="1" applyBorder="1" applyAlignment="1" applyProtection="1">
      <alignment horizontal="center" vertical="center" wrapText="1"/>
      <protection locked="0"/>
    </xf>
    <xf numFmtId="0" fontId="20" fillId="0" borderId="4" xfId="85" applyNumberFormat="1" applyFont="1" applyFill="1" applyBorder="1" applyAlignment="1">
      <alignment horizontal="center" vertical="center" wrapText="1"/>
    </xf>
    <xf numFmtId="49" fontId="18" fillId="0" borderId="4" xfId="78" applyNumberFormat="1" applyFont="1" applyFill="1" applyBorder="1" applyAlignment="1" applyProtection="1">
      <alignment horizontal="center" vertical="center" wrapText="1"/>
      <protection locked="0"/>
    </xf>
    <xf numFmtId="0" fontId="21" fillId="0" borderId="4" xfId="77" applyNumberFormat="1" applyFont="1" applyFill="1" applyBorder="1" applyAlignment="1" applyProtection="1">
      <alignment horizontal="center" vertical="center" wrapText="1"/>
      <protection locked="0"/>
    </xf>
    <xf numFmtId="0" fontId="21" fillId="2" borderId="4" xfId="77" applyNumberFormat="1" applyFont="1" applyFill="1" applyBorder="1" applyAlignment="1" applyProtection="1">
      <alignment horizontal="center" vertical="center" wrapText="1"/>
      <protection locked="0"/>
    </xf>
    <xf numFmtId="0" fontId="21" fillId="0" borderId="4" xfId="82" applyNumberFormat="1" applyFont="1" applyFill="1" applyBorder="1" applyAlignment="1">
      <alignment horizontal="center" vertical="center" wrapText="1"/>
    </xf>
    <xf numFmtId="0" fontId="21" fillId="0" borderId="4" xfId="16" applyNumberFormat="1" applyFont="1" applyFill="1" applyBorder="1" applyAlignment="1">
      <alignment horizontal="center" vertical="center" wrapText="1"/>
    </xf>
    <xf numFmtId="0" fontId="18" fillId="0" borderId="0" xfId="77" applyNumberFormat="1" applyFont="1" applyFill="1" applyBorder="1" applyAlignment="1" applyProtection="1">
      <alignment horizontal="center" vertical="center" wrapText="1"/>
      <protection locked="0"/>
    </xf>
    <xf numFmtId="0" fontId="18" fillId="6" borderId="13" xfId="77" applyNumberFormat="1" applyFont="1" applyFill="1" applyBorder="1" applyAlignment="1" applyProtection="1">
      <alignment horizontal="center" vertical="center" wrapText="1"/>
      <protection locked="0"/>
    </xf>
    <xf numFmtId="0" fontId="10" fillId="0" borderId="15" xfId="77" applyNumberFormat="1" applyFont="1" applyFill="1" applyBorder="1" applyAlignment="1" applyProtection="1">
      <alignment horizontal="center" vertical="center" wrapText="1"/>
      <protection locked="0"/>
    </xf>
    <xf numFmtId="184" fontId="20" fillId="7" borderId="4" xfId="58" applyNumberFormat="1" applyFont="1" applyFill="1" applyBorder="1" applyAlignment="1">
      <alignment horizontal="center" vertical="center" wrapText="1"/>
    </xf>
    <xf numFmtId="0" fontId="22" fillId="7" borderId="4" xfId="0" applyFont="1" applyFill="1" applyBorder="1" applyAlignment="1">
      <alignment horizontal="center" vertical="center" wrapText="1"/>
    </xf>
    <xf numFmtId="0" fontId="18" fillId="7" borderId="4" xfId="58" applyNumberFormat="1" applyFont="1" applyFill="1" applyBorder="1" applyAlignment="1">
      <alignment horizontal="center" vertical="center" wrapText="1"/>
    </xf>
    <xf numFmtId="0" fontId="20" fillId="7" borderId="4" xfId="58" applyNumberFormat="1" applyFont="1" applyFill="1" applyBorder="1" applyAlignment="1">
      <alignment horizontal="center" vertical="center" wrapText="1"/>
    </xf>
    <xf numFmtId="0" fontId="10" fillId="0" borderId="16" xfId="77" applyNumberFormat="1" applyFont="1" applyFill="1" applyBorder="1" applyAlignment="1" applyProtection="1">
      <alignment horizontal="center" vertical="center" wrapText="1"/>
      <protection locked="0"/>
    </xf>
    <xf numFmtId="49" fontId="18" fillId="7" borderId="4" xfId="13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64" applyFont="1" applyFill="1" applyBorder="1" applyAlignment="1" applyProtection="1">
      <alignment horizontal="center" vertical="center" wrapText="1"/>
      <protection locked="0"/>
    </xf>
    <xf numFmtId="0" fontId="18" fillId="0" borderId="4" xfId="13" applyFont="1" applyFill="1" applyBorder="1" applyAlignment="1" applyProtection="1">
      <alignment horizontal="center" vertical="center" wrapText="1" shrinkToFit="1"/>
      <protection locked="0"/>
    </xf>
    <xf numFmtId="0" fontId="18" fillId="7" borderId="6" xfId="64" applyNumberFormat="1" applyFont="1" applyFill="1" applyBorder="1" applyAlignment="1" applyProtection="1">
      <alignment horizontal="center" vertical="center" wrapText="1"/>
      <protection locked="0"/>
    </xf>
    <xf numFmtId="0" fontId="18" fillId="7" borderId="9" xfId="64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49" fontId="20" fillId="0" borderId="4" xfId="15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 wrapText="1"/>
    </xf>
    <xf numFmtId="0" fontId="23" fillId="2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5" fillId="0" borderId="0" xfId="77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80" applyFont="1" applyFill="1" applyBorder="1" applyAlignment="1">
      <alignment horizontal="center" vertical="center" wrapText="1"/>
    </xf>
    <xf numFmtId="49" fontId="18" fillId="2" borderId="6" xfId="13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58" applyFont="1" applyFill="1" applyBorder="1" applyAlignment="1">
      <alignment horizontal="center" vertical="center" wrapText="1"/>
    </xf>
    <xf numFmtId="0" fontId="21" fillId="2" borderId="4" xfId="82" applyNumberFormat="1" applyFont="1" applyFill="1" applyBorder="1" applyAlignment="1">
      <alignment horizontal="center" vertical="center" wrapText="1"/>
    </xf>
    <xf numFmtId="0" fontId="18" fillId="7" borderId="4" xfId="58" applyFont="1" applyFill="1" applyBorder="1" applyAlignment="1">
      <alignment horizontal="center" vertical="center" wrapText="1"/>
    </xf>
    <xf numFmtId="0" fontId="18" fillId="7" borderId="4" xfId="64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86" applyFont="1" applyFill="1" applyBorder="1" applyAlignment="1">
      <alignment horizontal="center" vertical="center" wrapText="1"/>
    </xf>
    <xf numFmtId="0" fontId="2" fillId="0" borderId="4" xfId="86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24" fillId="0" borderId="6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17" fillId="0" borderId="4" xfId="64" applyFont="1" applyFill="1" applyBorder="1" applyAlignment="1" applyProtection="1">
      <alignment horizontal="center" vertical="center" wrapText="1"/>
      <protection locked="0"/>
    </xf>
    <xf numFmtId="0" fontId="17" fillId="0" borderId="4" xfId="7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75" applyFont="1" applyFill="1" applyBorder="1" applyAlignment="1" applyProtection="1">
      <alignment horizontal="center" vertical="center" wrapText="1"/>
      <protection locked="0"/>
    </xf>
    <xf numFmtId="49" fontId="17" fillId="0" borderId="4" xfId="75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75" applyFont="1" applyFill="1" applyBorder="1" applyAlignment="1" applyProtection="1">
      <alignment horizontal="center" vertical="center" wrapText="1"/>
      <protection locked="0"/>
    </xf>
    <xf numFmtId="0" fontId="6" fillId="0" borderId="4" xfId="65" applyFont="1" applyFill="1" applyBorder="1" applyAlignment="1">
      <alignment horizontal="center" vertical="center"/>
    </xf>
    <xf numFmtId="177" fontId="17" fillId="0" borderId="4" xfId="75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75" applyFont="1" applyFill="1" applyBorder="1" applyAlignment="1" applyProtection="1">
      <alignment horizontal="center" vertical="center" wrapText="1"/>
      <protection locked="0"/>
    </xf>
    <xf numFmtId="176" fontId="17" fillId="0" borderId="4" xfId="64" applyNumberFormat="1" applyFont="1" applyFill="1" applyBorder="1" applyAlignment="1" applyProtection="1">
      <alignment horizontal="center" vertical="center" wrapText="1"/>
      <protection locked="0"/>
    </xf>
    <xf numFmtId="181" fontId="17" fillId="0" borderId="4" xfId="75" applyNumberFormat="1" applyFont="1" applyFill="1" applyBorder="1" applyAlignment="1" applyProtection="1">
      <alignment horizontal="center" vertical="center" wrapText="1"/>
      <protection locked="0"/>
    </xf>
    <xf numFmtId="0" fontId="25" fillId="0" borderId="4" xfId="64" applyFont="1" applyFill="1" applyBorder="1" applyAlignment="1" applyProtection="1">
      <alignment horizontal="center" vertical="center" wrapText="1"/>
      <protection locked="0"/>
    </xf>
    <xf numFmtId="182" fontId="26" fillId="4" borderId="4" xfId="66" applyNumberFormat="1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183" fontId="26" fillId="4" borderId="4" xfId="66" applyNumberFormat="1" applyFont="1" applyFill="1" applyBorder="1" applyAlignment="1">
      <alignment horizontal="center" vertical="center" wrapText="1"/>
    </xf>
    <xf numFmtId="176" fontId="26" fillId="4" borderId="4" xfId="66" applyNumberFormat="1" applyFont="1" applyFill="1" applyBorder="1" applyAlignment="1">
      <alignment horizontal="center" vertical="center" wrapText="1"/>
    </xf>
    <xf numFmtId="49" fontId="3" fillId="4" borderId="4" xfId="76" applyNumberFormat="1" applyFont="1" applyFill="1" applyBorder="1" applyAlignment="1" applyProtection="1">
      <alignment horizontal="center" vertical="center" wrapText="1"/>
      <protection locked="0"/>
    </xf>
    <xf numFmtId="183" fontId="3" fillId="4" borderId="4" xfId="76" applyNumberFormat="1" applyFont="1" applyFill="1" applyBorder="1" applyAlignment="1" applyProtection="1">
      <alignment horizontal="center" vertical="center" wrapText="1"/>
      <protection locked="0"/>
    </xf>
    <xf numFmtId="176" fontId="3" fillId="4" borderId="4" xfId="76" applyNumberFormat="1" applyFont="1" applyFill="1" applyBorder="1" applyAlignment="1" applyProtection="1">
      <alignment horizontal="center" vertical="center" wrapText="1"/>
      <protection locked="0"/>
    </xf>
    <xf numFmtId="177" fontId="3" fillId="4" borderId="4" xfId="63" applyNumberFormat="1" applyFont="1" applyFill="1" applyBorder="1" applyAlignment="1" applyProtection="1">
      <alignment horizontal="center" vertical="center" wrapText="1"/>
      <protection locked="0"/>
    </xf>
    <xf numFmtId="183" fontId="3" fillId="4" borderId="4" xfId="63" applyNumberFormat="1" applyFont="1" applyFill="1" applyBorder="1" applyAlignment="1" applyProtection="1">
      <alignment horizontal="center" vertical="center" wrapText="1"/>
      <protection locked="0"/>
    </xf>
    <xf numFmtId="176" fontId="3" fillId="4" borderId="4" xfId="63" applyNumberFormat="1" applyFont="1" applyFill="1" applyBorder="1" applyAlignment="1" applyProtection="1">
      <alignment horizontal="center" vertical="center" wrapText="1"/>
      <protection locked="0"/>
    </xf>
    <xf numFmtId="177" fontId="3" fillId="4" borderId="4" xfId="76" applyNumberFormat="1" applyFont="1" applyFill="1" applyBorder="1" applyAlignment="1" applyProtection="1">
      <alignment horizontal="center" vertical="center" wrapText="1"/>
      <protection locked="0"/>
    </xf>
    <xf numFmtId="183" fontId="3" fillId="4" borderId="4" xfId="64" applyNumberFormat="1" applyFont="1" applyFill="1" applyBorder="1" applyAlignment="1" applyProtection="1">
      <alignment horizontal="center" vertical="center" wrapText="1"/>
      <protection locked="0"/>
    </xf>
    <xf numFmtId="0" fontId="3" fillId="4" borderId="4" xfId="13" applyFont="1" applyFill="1" applyBorder="1" applyAlignment="1" applyProtection="1">
      <alignment horizontal="center" vertical="center" wrapText="1"/>
      <protection locked="0"/>
    </xf>
    <xf numFmtId="183" fontId="3" fillId="4" borderId="4" xfId="13" applyNumberFormat="1" applyFont="1" applyFill="1" applyBorder="1" applyAlignment="1" applyProtection="1">
      <alignment horizontal="center" vertical="center" wrapText="1"/>
      <protection locked="0"/>
    </xf>
    <xf numFmtId="176" fontId="3" fillId="4" borderId="4" xfId="13" applyNumberFormat="1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>
      <alignment horizontal="center" vertical="center" wrapText="1"/>
    </xf>
    <xf numFmtId="176" fontId="3" fillId="4" borderId="4" xfId="64" applyNumberFormat="1" applyFont="1" applyFill="1" applyBorder="1" applyAlignment="1" applyProtection="1">
      <alignment horizontal="center" vertical="center" wrapText="1"/>
      <protection locked="0"/>
    </xf>
    <xf numFmtId="10" fontId="26" fillId="4" borderId="4" xfId="66" applyNumberFormat="1" applyFont="1" applyFill="1" applyBorder="1" applyAlignment="1">
      <alignment horizontal="center" vertical="center" wrapText="1"/>
    </xf>
    <xf numFmtId="0" fontId="27" fillId="5" borderId="4" xfId="64" applyFont="1" applyFill="1" applyBorder="1" applyAlignment="1" applyProtection="1">
      <alignment horizontal="center" vertical="center" wrapText="1"/>
      <protection locked="0"/>
    </xf>
    <xf numFmtId="0" fontId="27" fillId="5" borderId="6" xfId="64" applyFont="1" applyFill="1" applyBorder="1" applyAlignment="1" applyProtection="1">
      <alignment horizontal="center" vertical="center" wrapText="1"/>
      <protection locked="0"/>
    </xf>
    <xf numFmtId="176" fontId="27" fillId="5" borderId="6" xfId="64" applyNumberFormat="1" applyFont="1" applyFill="1" applyBorder="1" applyAlignment="1" applyProtection="1">
      <alignment horizontal="center" vertical="center" wrapText="1"/>
      <protection locked="0"/>
    </xf>
    <xf numFmtId="180" fontId="27" fillId="5" borderId="6" xfId="64" applyNumberFormat="1" applyFont="1" applyFill="1" applyBorder="1" applyAlignment="1" applyProtection="1">
      <alignment horizontal="center" vertical="center" wrapText="1"/>
      <protection locked="0"/>
    </xf>
    <xf numFmtId="0" fontId="27" fillId="5" borderId="9" xfId="64" applyFont="1" applyFill="1" applyBorder="1" applyAlignment="1" applyProtection="1">
      <alignment horizontal="center" vertical="center" wrapText="1"/>
      <protection locked="0"/>
    </xf>
    <xf numFmtId="176" fontId="27" fillId="5" borderId="9" xfId="64" applyNumberFormat="1" applyFont="1" applyFill="1" applyBorder="1" applyAlignment="1" applyProtection="1">
      <alignment horizontal="center" vertical="center" wrapText="1"/>
      <protection locked="0"/>
    </xf>
    <xf numFmtId="180" fontId="27" fillId="5" borderId="9" xfId="64" applyNumberFormat="1" applyFont="1" applyFill="1" applyBorder="1" applyAlignment="1" applyProtection="1">
      <alignment horizontal="center" vertical="center" wrapText="1"/>
      <protection locked="0"/>
    </xf>
    <xf numFmtId="0" fontId="3" fillId="5" borderId="4" xfId="65" applyFont="1" applyFill="1" applyBorder="1" applyAlignment="1">
      <alignment horizontal="center" vertical="center" wrapText="1"/>
    </xf>
    <xf numFmtId="180" fontId="28" fillId="5" borderId="4" xfId="13" applyNumberFormat="1" applyFont="1" applyFill="1" applyBorder="1" applyAlignment="1" applyProtection="1">
      <alignment horizontal="center" vertical="center" wrapText="1"/>
      <protection locked="0"/>
    </xf>
    <xf numFmtId="176" fontId="6" fillId="5" borderId="4" xfId="64" applyNumberFormat="1" applyFont="1" applyFill="1" applyBorder="1" applyAlignment="1" applyProtection="1">
      <alignment horizontal="center" vertical="center" wrapText="1"/>
      <protection locked="0"/>
    </xf>
    <xf numFmtId="0" fontId="6" fillId="5" borderId="4" xfId="64" applyFont="1" applyFill="1" applyBorder="1" applyAlignment="1" applyProtection="1">
      <alignment horizontal="center" vertical="center" wrapText="1"/>
      <protection locked="0"/>
    </xf>
    <xf numFmtId="10" fontId="3" fillId="4" borderId="4" xfId="76" applyNumberFormat="1" applyFont="1" applyFill="1" applyBorder="1" applyAlignment="1" applyProtection="1">
      <alignment horizontal="center" vertical="center" wrapText="1"/>
      <protection locked="0"/>
    </xf>
    <xf numFmtId="0" fontId="17" fillId="5" borderId="4" xfId="75" applyFont="1" applyFill="1" applyBorder="1" applyAlignment="1" applyProtection="1">
      <alignment horizontal="center" vertical="center" wrapText="1"/>
      <protection locked="0"/>
    </xf>
    <xf numFmtId="176" fontId="17" fillId="5" borderId="4" xfId="75" applyNumberFormat="1" applyFont="1" applyFill="1" applyBorder="1" applyAlignment="1" applyProtection="1">
      <alignment horizontal="center" vertical="center" wrapText="1"/>
      <protection locked="0"/>
    </xf>
    <xf numFmtId="177" fontId="3" fillId="4" borderId="4" xfId="13" applyNumberFormat="1" applyFont="1" applyFill="1" applyBorder="1" applyAlignment="1" applyProtection="1">
      <alignment horizontal="center" vertical="center" wrapText="1"/>
      <protection locked="0"/>
    </xf>
    <xf numFmtId="10" fontId="3" fillId="4" borderId="4" xfId="13" applyNumberFormat="1" applyFont="1" applyFill="1" applyBorder="1" applyAlignment="1" applyProtection="1">
      <alignment horizontal="center" vertical="center" wrapText="1"/>
      <protection locked="0"/>
    </xf>
    <xf numFmtId="0" fontId="27" fillId="4" borderId="4" xfId="74" applyNumberFormat="1" applyFont="1" applyFill="1" applyBorder="1" applyAlignment="1" applyProtection="1">
      <alignment horizontal="center" vertical="center" wrapText="1"/>
      <protection locked="0"/>
    </xf>
    <xf numFmtId="10" fontId="3" fillId="4" borderId="4" xfId="64" applyNumberFormat="1" applyFont="1" applyFill="1" applyBorder="1" applyAlignment="1" applyProtection="1">
      <alignment horizontal="center" vertical="center" wrapText="1"/>
      <protection locked="0"/>
    </xf>
    <xf numFmtId="0" fontId="27" fillId="5" borderId="6" xfId="64" applyNumberFormat="1" applyFont="1" applyFill="1" applyBorder="1" applyAlignment="1" applyProtection="1">
      <alignment horizontal="center" vertical="center" wrapText="1"/>
      <protection locked="0"/>
    </xf>
    <xf numFmtId="176" fontId="27" fillId="5" borderId="17" xfId="64" applyNumberFormat="1" applyFont="1" applyFill="1" applyBorder="1" applyAlignment="1" applyProtection="1">
      <alignment horizontal="center" vertical="center" wrapText="1"/>
      <protection locked="0"/>
    </xf>
    <xf numFmtId="0" fontId="27" fillId="2" borderId="4" xfId="64" applyNumberFormat="1" applyFont="1" applyFill="1" applyBorder="1" applyAlignment="1" applyProtection="1">
      <alignment horizontal="center" vertical="center" wrapText="1"/>
      <protection locked="0"/>
    </xf>
    <xf numFmtId="0" fontId="27" fillId="5" borderId="9" xfId="64" applyNumberFormat="1" applyFont="1" applyFill="1" applyBorder="1" applyAlignment="1" applyProtection="1">
      <alignment horizontal="center" vertical="center" wrapText="1"/>
      <protection locked="0"/>
    </xf>
    <xf numFmtId="176" fontId="27" fillId="5" borderId="12" xfId="64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64" applyFont="1" applyFill="1" applyBorder="1" applyAlignment="1" applyProtection="1">
      <alignment horizontal="center" vertical="center" wrapText="1"/>
      <protection locked="0"/>
    </xf>
    <xf numFmtId="0" fontId="17" fillId="2" borderId="4" xfId="75" applyFont="1" applyFill="1" applyBorder="1" applyAlignment="1" applyProtection="1">
      <alignment horizontal="center" vertical="center" wrapText="1"/>
      <protection locked="0"/>
    </xf>
    <xf numFmtId="0" fontId="5" fillId="0" borderId="0" xfId="13" applyFont="1" applyFill="1" applyBorder="1" applyAlignment="1" applyProtection="1">
      <alignment horizontal="center" vertical="center" wrapText="1"/>
      <protection locked="0"/>
    </xf>
    <xf numFmtId="0" fontId="5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64" applyNumberFormat="1" applyFont="1" applyFill="1" applyBorder="1" applyAlignment="1" applyProtection="1">
      <alignment horizontal="left" vertical="center" wrapText="1"/>
      <protection locked="0"/>
    </xf>
    <xf numFmtId="0" fontId="5" fillId="0" borderId="0" xfId="64" applyNumberFormat="1" applyFont="1" applyFill="1" applyBorder="1" applyAlignment="1" applyProtection="1">
      <alignment vertical="center" wrapText="1"/>
      <protection locked="0"/>
    </xf>
    <xf numFmtId="0" fontId="7" fillId="0" borderId="2" xfId="64" applyFont="1" applyFill="1" applyBorder="1" applyAlignment="1" applyProtection="1">
      <alignment horizontal="left" vertical="center"/>
      <protection locked="0"/>
    </xf>
    <xf numFmtId="0" fontId="7" fillId="0" borderId="3" xfId="64" applyFont="1" applyFill="1" applyBorder="1" applyAlignment="1" applyProtection="1">
      <alignment horizontal="left" vertical="center"/>
      <protection locked="0"/>
    </xf>
    <xf numFmtId="0" fontId="7" fillId="0" borderId="10" xfId="64" applyFont="1" applyFill="1" applyBorder="1" applyAlignment="1" applyProtection="1">
      <alignment horizontal="left" vertical="center"/>
      <protection locked="0"/>
    </xf>
    <xf numFmtId="0" fontId="8" fillId="0" borderId="2" xfId="64" applyFont="1" applyFill="1" applyBorder="1" applyAlignment="1" applyProtection="1">
      <alignment horizontal="left" vertical="center"/>
      <protection locked="0"/>
    </xf>
    <xf numFmtId="0" fontId="8" fillId="0" borderId="3" xfId="64" applyFont="1" applyFill="1" applyBorder="1" applyAlignment="1" applyProtection="1">
      <alignment horizontal="left" vertical="center"/>
      <protection locked="0"/>
    </xf>
    <xf numFmtId="0" fontId="7" fillId="0" borderId="2" xfId="64" applyFont="1" applyFill="1" applyBorder="1" applyAlignment="1" applyProtection="1">
      <alignment horizontal="left" vertical="center" wrapText="1"/>
      <protection locked="0"/>
    </xf>
    <xf numFmtId="0" fontId="7" fillId="0" borderId="3" xfId="64" applyFont="1" applyFill="1" applyBorder="1" applyAlignment="1" applyProtection="1">
      <alignment horizontal="left" vertical="center" wrapText="1"/>
      <protection locked="0"/>
    </xf>
    <xf numFmtId="0" fontId="8" fillId="0" borderId="2" xfId="64" applyFont="1" applyFill="1" applyBorder="1" applyAlignment="1" applyProtection="1">
      <alignment horizontal="left" vertical="center" wrapText="1"/>
      <protection locked="0"/>
    </xf>
    <xf numFmtId="0" fontId="8" fillId="0" borderId="3" xfId="64" applyFont="1" applyFill="1" applyBorder="1" applyAlignment="1" applyProtection="1">
      <alignment horizontal="left" vertical="center" wrapText="1"/>
      <protection locked="0"/>
    </xf>
    <xf numFmtId="0" fontId="8" fillId="0" borderId="17" xfId="64" applyFont="1" applyFill="1" applyBorder="1" applyAlignment="1" applyProtection="1">
      <alignment horizontal="left" vertical="top" wrapText="1"/>
      <protection locked="0"/>
    </xf>
    <xf numFmtId="0" fontId="8" fillId="0" borderId="7" xfId="64" applyFont="1" applyFill="1" applyBorder="1" applyAlignment="1" applyProtection="1">
      <alignment horizontal="left" vertical="top" wrapText="1"/>
      <protection locked="0"/>
    </xf>
    <xf numFmtId="0" fontId="8" fillId="0" borderId="12" xfId="64" applyFont="1" applyFill="1" applyBorder="1" applyAlignment="1" applyProtection="1">
      <alignment horizontal="left" vertical="top" wrapText="1"/>
      <protection locked="0"/>
    </xf>
    <xf numFmtId="0" fontId="8" fillId="0" borderId="13" xfId="64" applyFont="1" applyFill="1" applyBorder="1" applyAlignment="1" applyProtection="1">
      <alignment horizontal="left" vertical="top" wrapText="1"/>
      <protection locked="0"/>
    </xf>
    <xf numFmtId="0" fontId="3" fillId="0" borderId="6" xfId="13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64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64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13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69" applyFont="1" applyFill="1" applyBorder="1" applyAlignment="1" applyProtection="1">
      <alignment horizontal="center" vertical="center" wrapText="1"/>
      <protection locked="0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4" xfId="13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64" applyFont="1" applyFill="1" applyBorder="1" applyAlignment="1" applyProtection="1">
      <alignment horizontal="left" vertical="center"/>
      <protection locked="0"/>
    </xf>
    <xf numFmtId="0" fontId="8" fillId="0" borderId="10" xfId="64" applyFont="1" applyFill="1" applyBorder="1" applyAlignment="1" applyProtection="1">
      <alignment horizontal="left" vertical="center" wrapText="1"/>
      <protection locked="0"/>
    </xf>
    <xf numFmtId="0" fontId="10" fillId="0" borderId="1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0" xfId="64" applyFont="1" applyFill="1" applyBorder="1" applyAlignment="1" applyProtection="1">
      <alignment horizontal="left" vertical="center" wrapText="1"/>
      <protection locked="0"/>
    </xf>
    <xf numFmtId="0" fontId="7" fillId="0" borderId="4" xfId="64" applyFont="1" applyFill="1" applyBorder="1" applyAlignment="1" applyProtection="1">
      <alignment horizontal="left" vertical="center" wrapText="1"/>
      <protection locked="0"/>
    </xf>
    <xf numFmtId="0" fontId="8" fillId="0" borderId="8" xfId="64" applyFont="1" applyFill="1" applyBorder="1" applyAlignment="1" applyProtection="1">
      <alignment horizontal="left" vertical="top" wrapText="1"/>
      <protection locked="0"/>
    </xf>
    <xf numFmtId="0" fontId="8" fillId="0" borderId="16" xfId="64" applyFont="1" applyFill="1" applyBorder="1" applyAlignment="1" applyProtection="1">
      <alignment horizontal="left" vertical="top" wrapText="1"/>
      <protection locked="0"/>
    </xf>
    <xf numFmtId="0" fontId="10" fillId="0" borderId="12" xfId="64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64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64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64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64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64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64" applyNumberFormat="1" applyFont="1" applyFill="1" applyBorder="1" applyAlignment="1" applyProtection="1">
      <alignment horizontal="center" vertical="center" wrapText="1"/>
      <protection locked="0"/>
    </xf>
    <xf numFmtId="177" fontId="17" fillId="0" borderId="4" xfId="13" applyNumberFormat="1" applyFont="1" applyFill="1" applyBorder="1" applyAlignment="1" applyProtection="1">
      <alignment horizontal="center" vertical="center" wrapText="1"/>
      <protection locked="0"/>
    </xf>
    <xf numFmtId="178" fontId="17" fillId="0" borderId="4" xfId="69" applyNumberFormat="1" applyFont="1" applyFill="1" applyBorder="1" applyAlignment="1" applyProtection="1">
      <alignment horizontal="center" vertical="center" wrapText="1"/>
      <protection locked="0"/>
    </xf>
    <xf numFmtId="0" fontId="25" fillId="0" borderId="4" xfId="0" applyFont="1" applyFill="1" applyBorder="1" applyAlignment="1">
      <alignment horizontal="center" vertical="center"/>
    </xf>
    <xf numFmtId="0" fontId="17" fillId="0" borderId="4" xfId="6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10" fillId="0" borderId="13" xfId="64" applyNumberFormat="1" applyFont="1" applyFill="1" applyBorder="1" applyAlignment="1" applyProtection="1">
      <alignment horizontal="center" vertical="center" wrapText="1"/>
      <protection locked="0"/>
    </xf>
    <xf numFmtId="49" fontId="5" fillId="0" borderId="6" xfId="13" applyNumberFormat="1" applyFont="1" applyFill="1" applyBorder="1" applyAlignment="1" applyProtection="1">
      <alignment horizontal="center" vertical="center" wrapText="1"/>
      <protection locked="0"/>
    </xf>
    <xf numFmtId="49" fontId="5" fillId="0" borderId="9" xfId="13" applyNumberFormat="1" applyFont="1" applyFill="1" applyBorder="1" applyAlignment="1" applyProtection="1">
      <alignment horizontal="center" vertical="center" wrapText="1"/>
      <protection locked="0"/>
    </xf>
    <xf numFmtId="179" fontId="17" fillId="0" borderId="2" xfId="0" applyNumberFormat="1" applyFont="1" applyFill="1" applyBorder="1" applyAlignment="1">
      <alignment horizontal="center" vertical="center" wrapText="1"/>
    </xf>
    <xf numFmtId="0" fontId="17" fillId="0" borderId="4" xfId="13" applyFont="1" applyFill="1" applyBorder="1" applyAlignment="1" applyProtection="1">
      <alignment horizontal="center" vertical="center" wrapText="1"/>
      <protection locked="0"/>
    </xf>
    <xf numFmtId="49" fontId="17" fillId="0" borderId="4" xfId="13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60" applyFont="1" applyFill="1" applyBorder="1" applyAlignment="1">
      <alignment horizontal="left" vertical="center"/>
    </xf>
    <xf numFmtId="0" fontId="15" fillId="0" borderId="3" xfId="60" applyFont="1" applyFill="1" applyBorder="1" applyAlignment="1">
      <alignment horizontal="left" vertical="center"/>
    </xf>
    <xf numFmtId="0" fontId="10" fillId="0" borderId="15" xfId="64" applyNumberFormat="1" applyFont="1" applyFill="1" applyBorder="1" applyAlignment="1" applyProtection="1">
      <alignment horizontal="center" vertical="center" wrapText="1"/>
      <protection locked="0"/>
    </xf>
    <xf numFmtId="0" fontId="10" fillId="0" borderId="16" xfId="64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13" applyNumberFormat="1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>
      <alignment horizontal="center" vertical="center" wrapText="1"/>
    </xf>
    <xf numFmtId="49" fontId="3" fillId="0" borderId="9" xfId="13" applyNumberFormat="1" applyFont="1" applyFill="1" applyBorder="1" applyAlignment="1" applyProtection="1">
      <alignment horizontal="center" vertical="center" wrapText="1"/>
      <protection locked="0"/>
    </xf>
    <xf numFmtId="176" fontId="17" fillId="0" borderId="4" xfId="66" applyNumberFormat="1" applyFont="1" applyFill="1" applyBorder="1" applyAlignment="1">
      <alignment horizontal="center" vertical="center" wrapText="1"/>
    </xf>
    <xf numFmtId="180" fontId="17" fillId="0" borderId="4" xfId="13" applyNumberFormat="1" applyFont="1" applyFill="1" applyBorder="1" applyAlignment="1" applyProtection="1">
      <alignment horizontal="center" vertical="center" wrapText="1"/>
      <protection locked="0"/>
    </xf>
    <xf numFmtId="180" fontId="17" fillId="4" borderId="4" xfId="13" applyNumberFormat="1" applyFont="1" applyFill="1" applyBorder="1" applyAlignment="1" applyProtection="1">
      <alignment horizontal="center" vertical="center" wrapText="1"/>
      <protection locked="0"/>
    </xf>
    <xf numFmtId="176" fontId="17" fillId="0" borderId="4" xfId="13" applyNumberFormat="1" applyFont="1" applyFill="1" applyBorder="1" applyAlignment="1" applyProtection="1">
      <alignment horizontal="center" vertical="center" wrapText="1"/>
      <protection locked="0"/>
    </xf>
    <xf numFmtId="0" fontId="17" fillId="4" borderId="4" xfId="72" applyFont="1" applyFill="1" applyBorder="1" applyAlignment="1">
      <alignment horizontal="center" vertical="center" wrapText="1"/>
    </xf>
    <xf numFmtId="183" fontId="17" fillId="4" borderId="4" xfId="72" applyNumberFormat="1" applyFont="1" applyFill="1" applyBorder="1" applyAlignment="1">
      <alignment horizontal="center" vertical="center" wrapText="1"/>
    </xf>
    <xf numFmtId="179" fontId="17" fillId="0" borderId="4" xfId="66" applyNumberFormat="1" applyFont="1" applyFill="1" applyBorder="1" applyAlignment="1">
      <alignment horizontal="center" vertical="center" wrapText="1"/>
    </xf>
    <xf numFmtId="176" fontId="17" fillId="4" borderId="4" xfId="13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64" applyNumberFormat="1" applyFont="1" applyFill="1" applyBorder="1" applyAlignment="1" applyProtection="1">
      <alignment horizontal="center" vertical="center" wrapText="1"/>
      <protection locked="0"/>
    </xf>
    <xf numFmtId="177" fontId="17" fillId="4" borderId="4" xfId="13" applyNumberFormat="1" applyFont="1" applyFill="1" applyBorder="1" applyAlignment="1" applyProtection="1">
      <alignment horizontal="center" vertical="center" wrapText="1"/>
      <protection locked="0"/>
    </xf>
    <xf numFmtId="183" fontId="6" fillId="4" borderId="2" xfId="0" applyNumberFormat="1" applyFont="1" applyFill="1" applyBorder="1" applyAlignment="1">
      <alignment horizontal="center" vertical="center" wrapText="1"/>
    </xf>
    <xf numFmtId="183" fontId="6" fillId="4" borderId="3" xfId="0" applyNumberFormat="1" applyFont="1" applyFill="1" applyBorder="1" applyAlignment="1">
      <alignment horizontal="center" vertical="center" wrapText="1"/>
    </xf>
    <xf numFmtId="183" fontId="6" fillId="4" borderId="10" xfId="0" applyNumberFormat="1" applyFont="1" applyFill="1" applyBorder="1" applyAlignment="1">
      <alignment horizontal="center" vertical="center" wrapText="1"/>
    </xf>
    <xf numFmtId="176" fontId="6" fillId="4" borderId="4" xfId="0" applyNumberFormat="1" applyFont="1" applyFill="1" applyBorder="1" applyAlignment="1">
      <alignment horizontal="center" vertical="center" wrapText="1"/>
    </xf>
    <xf numFmtId="10" fontId="6" fillId="4" borderId="4" xfId="0" applyNumberFormat="1" applyFont="1" applyFill="1" applyBorder="1" applyAlignment="1">
      <alignment horizontal="center" vertical="center" wrapText="1"/>
    </xf>
    <xf numFmtId="183" fontId="6" fillId="4" borderId="4" xfId="0" applyNumberFormat="1" applyFont="1" applyFill="1" applyBorder="1" applyAlignment="1">
      <alignment horizontal="center" vertical="center" wrapText="1"/>
    </xf>
    <xf numFmtId="0" fontId="6" fillId="5" borderId="6" xfId="64" applyFont="1" applyFill="1" applyBorder="1" applyAlignment="1" applyProtection="1">
      <alignment horizontal="center" vertical="center" wrapText="1"/>
      <protection locked="0"/>
    </xf>
    <xf numFmtId="0" fontId="6" fillId="5" borderId="9" xfId="64" applyFont="1" applyFill="1" applyBorder="1" applyAlignment="1" applyProtection="1">
      <alignment horizontal="center" vertical="center" wrapText="1"/>
      <protection locked="0"/>
    </xf>
    <xf numFmtId="0" fontId="6" fillId="3" borderId="4" xfId="73" applyNumberFormat="1" applyFont="1" applyFill="1" applyBorder="1" applyAlignment="1" applyProtection="1">
      <alignment horizontal="center" vertical="center" wrapText="1"/>
      <protection locked="0"/>
    </xf>
    <xf numFmtId="0" fontId="17" fillId="5" borderId="4" xfId="13" applyNumberFormat="1" applyFont="1" applyFill="1" applyBorder="1" applyAlignment="1" applyProtection="1">
      <alignment horizontal="center" vertical="center" wrapText="1"/>
      <protection locked="0"/>
    </xf>
    <xf numFmtId="176" fontId="17" fillId="4" borderId="4" xfId="72" applyNumberFormat="1" applyFont="1" applyFill="1" applyBorder="1" applyAlignment="1">
      <alignment horizontal="center" vertical="center" wrapText="1"/>
    </xf>
    <xf numFmtId="10" fontId="17" fillId="4" borderId="4" xfId="72" applyNumberFormat="1" applyFont="1" applyFill="1" applyBorder="1" applyAlignment="1">
      <alignment horizontal="center" vertical="center" wrapText="1"/>
    </xf>
    <xf numFmtId="176" fontId="17" fillId="5" borderId="5" xfId="13" applyNumberFormat="1" applyFont="1" applyFill="1" applyBorder="1" applyAlignment="1" applyProtection="1">
      <alignment horizontal="center" vertical="center" wrapText="1"/>
      <protection locked="0"/>
    </xf>
    <xf numFmtId="10" fontId="17" fillId="4" borderId="4" xfId="13" applyNumberFormat="1" applyFont="1" applyFill="1" applyBorder="1" applyAlignment="1" applyProtection="1">
      <alignment horizontal="center" vertical="center" wrapText="1"/>
      <protection locked="0"/>
    </xf>
    <xf numFmtId="176" fontId="6" fillId="4" borderId="4" xfId="13" applyNumberFormat="1" applyFont="1" applyFill="1" applyBorder="1" applyAlignment="1" applyProtection="1">
      <alignment horizontal="center" vertical="center" wrapText="1"/>
      <protection locked="0"/>
    </xf>
    <xf numFmtId="176" fontId="6" fillId="5" borderId="6" xfId="64" applyNumberFormat="1" applyFont="1" applyFill="1" applyBorder="1" applyAlignment="1" applyProtection="1">
      <alignment horizontal="center" vertical="center" wrapText="1"/>
      <protection locked="0"/>
    </xf>
    <xf numFmtId="180" fontId="6" fillId="5" borderId="6" xfId="64" applyNumberFormat="1" applyFont="1" applyFill="1" applyBorder="1" applyAlignment="1" applyProtection="1">
      <alignment horizontal="center" vertical="center" wrapText="1"/>
      <protection locked="0"/>
    </xf>
    <xf numFmtId="0" fontId="16" fillId="5" borderId="6" xfId="64" applyNumberFormat="1" applyFont="1" applyFill="1" applyBorder="1" applyAlignment="1" applyProtection="1">
      <alignment horizontal="center" vertical="center" wrapText="1"/>
      <protection locked="0"/>
    </xf>
    <xf numFmtId="0" fontId="6" fillId="5" borderId="6" xfId="64" applyNumberFormat="1" applyFont="1" applyFill="1" applyBorder="1" applyAlignment="1" applyProtection="1">
      <alignment horizontal="center" vertical="center" wrapText="1"/>
      <protection locked="0"/>
    </xf>
    <xf numFmtId="176" fontId="6" fillId="5" borderId="9" xfId="64" applyNumberFormat="1" applyFont="1" applyFill="1" applyBorder="1" applyAlignment="1" applyProtection="1">
      <alignment horizontal="center" vertical="center" wrapText="1"/>
      <protection locked="0"/>
    </xf>
    <xf numFmtId="180" fontId="6" fillId="5" borderId="9" xfId="64" applyNumberFormat="1" applyFont="1" applyFill="1" applyBorder="1" applyAlignment="1" applyProtection="1">
      <alignment horizontal="center" vertical="center" wrapText="1"/>
      <protection locked="0"/>
    </xf>
    <xf numFmtId="0" fontId="16" fillId="5" borderId="9" xfId="64" applyNumberFormat="1" applyFont="1" applyFill="1" applyBorder="1" applyAlignment="1" applyProtection="1">
      <alignment horizontal="center" vertical="center" wrapText="1"/>
      <protection locked="0"/>
    </xf>
    <xf numFmtId="0" fontId="6" fillId="5" borderId="9" xfId="64" applyNumberFormat="1" applyFont="1" applyFill="1" applyBorder="1" applyAlignment="1" applyProtection="1">
      <alignment horizontal="center" vertical="center" wrapText="1"/>
      <protection locked="0"/>
    </xf>
    <xf numFmtId="180" fontId="3" fillId="5" borderId="4" xfId="37" applyNumberFormat="1" applyFont="1" applyFill="1" applyBorder="1" applyAlignment="1" applyProtection="1">
      <alignment horizontal="center" vertical="center" wrapText="1"/>
      <protection locked="0"/>
    </xf>
    <xf numFmtId="180" fontId="17" fillId="5" borderId="4" xfId="13" applyNumberFormat="1" applyFont="1" applyFill="1" applyBorder="1" applyAlignment="1" applyProtection="1">
      <alignment horizontal="center" vertical="center" wrapText="1"/>
      <protection locked="0"/>
    </xf>
    <xf numFmtId="176" fontId="17" fillId="5" borderId="4" xfId="13" applyNumberFormat="1" applyFont="1" applyFill="1" applyBorder="1" applyAlignment="1" applyProtection="1">
      <alignment horizontal="center" vertical="center" wrapText="1"/>
      <protection locked="0"/>
    </xf>
    <xf numFmtId="180" fontId="6" fillId="5" borderId="4" xfId="13" applyNumberFormat="1" applyFont="1" applyFill="1" applyBorder="1" applyAlignment="1" applyProtection="1">
      <alignment horizontal="center" vertical="center" wrapText="1"/>
      <protection locked="0"/>
    </xf>
    <xf numFmtId="180" fontId="16" fillId="5" borderId="4" xfId="13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64" applyNumberFormat="1" applyFont="1" applyFill="1" applyBorder="1" applyAlignment="1" applyProtection="1">
      <alignment vertical="center" wrapText="1"/>
      <protection locked="0"/>
    </xf>
    <xf numFmtId="0" fontId="17" fillId="0" borderId="4" xfId="66" applyNumberFormat="1" applyFont="1" applyFill="1" applyBorder="1" applyAlignment="1">
      <alignment horizontal="center" vertical="center" wrapText="1"/>
    </xf>
    <xf numFmtId="49" fontId="5" fillId="0" borderId="6" xfId="13" applyNumberFormat="1" applyFont="1" applyFill="1" applyBorder="1" applyAlignment="1" applyProtection="1">
      <alignment horizontal="center" vertical="center" wrapText="1" shrinkToFit="1"/>
      <protection locked="0"/>
    </xf>
    <xf numFmtId="177" fontId="3" fillId="0" borderId="6" xfId="64" applyNumberFormat="1" applyFont="1" applyFill="1" applyBorder="1" applyAlignment="1" applyProtection="1">
      <alignment horizontal="center" vertical="center" wrapText="1"/>
      <protection locked="0"/>
    </xf>
    <xf numFmtId="49" fontId="5" fillId="0" borderId="9" xfId="13" applyNumberFormat="1" applyFont="1" applyFill="1" applyBorder="1" applyAlignment="1" applyProtection="1">
      <alignment horizontal="center" vertical="center" wrapText="1" shrinkToFit="1"/>
      <protection locked="0"/>
    </xf>
    <xf numFmtId="177" fontId="3" fillId="0" borderId="9" xfId="64" applyNumberFormat="1" applyFont="1" applyFill="1" applyBorder="1" applyAlignment="1" applyProtection="1">
      <alignment horizontal="center" vertical="center" wrapText="1"/>
      <protection locked="0"/>
    </xf>
    <xf numFmtId="180" fontId="29" fillId="5" borderId="4" xfId="13" applyNumberFormat="1" applyFont="1" applyFill="1" applyBorder="1" applyAlignment="1" applyProtection="1">
      <alignment horizontal="center" vertical="center" wrapText="1"/>
      <protection locked="0"/>
    </xf>
    <xf numFmtId="10" fontId="28" fillId="5" borderId="4" xfId="37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>
      <alignment horizontal="center" vertical="center" wrapText="1"/>
    </xf>
    <xf numFmtId="182" fontId="6" fillId="0" borderId="4" xfId="64" applyNumberFormat="1" applyFont="1" applyFill="1" applyBorder="1" applyAlignment="1" applyProtection="1">
      <alignment horizontal="center" vertical="center" wrapText="1"/>
      <protection locked="0"/>
    </xf>
    <xf numFmtId="182" fontId="17" fillId="0" borderId="4" xfId="13" applyNumberFormat="1" applyFont="1" applyFill="1" applyBorder="1" applyAlignment="1" applyProtection="1">
      <alignment horizontal="center" vertical="center" wrapText="1"/>
      <protection locked="0"/>
    </xf>
    <xf numFmtId="178" fontId="6" fillId="0" borderId="4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63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57" applyFont="1" applyFill="1" applyBorder="1" applyAlignment="1">
      <alignment horizontal="left" vertical="center" wrapText="1"/>
    </xf>
    <xf numFmtId="0" fontId="6" fillId="0" borderId="4" xfId="63" applyNumberFormat="1" applyFont="1" applyFill="1" applyBorder="1" applyAlignment="1" applyProtection="1">
      <alignment horizontal="left" vertical="center" wrapText="1"/>
      <protection locked="0"/>
    </xf>
    <xf numFmtId="49" fontId="6" fillId="0" borderId="4" xfId="63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62" applyNumberFormat="1" applyFont="1" applyFill="1" applyBorder="1" applyAlignment="1">
      <alignment horizontal="center" vertical="center" wrapText="1"/>
    </xf>
    <xf numFmtId="0" fontId="6" fillId="0" borderId="4" xfId="62" applyNumberFormat="1" applyFont="1" applyFill="1" applyBorder="1" applyAlignment="1">
      <alignment horizontal="center" vertical="center" wrapText="1"/>
    </xf>
    <xf numFmtId="0" fontId="6" fillId="0" borderId="4" xfId="65" applyNumberFormat="1" applyFont="1" applyFill="1" applyBorder="1" applyAlignment="1">
      <alignment horizontal="center" vertical="center"/>
    </xf>
    <xf numFmtId="0" fontId="6" fillId="0" borderId="4" xfId="37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66" applyFont="1" applyFill="1" applyBorder="1" applyAlignment="1">
      <alignment horizontal="left" vertical="center"/>
    </xf>
    <xf numFmtId="49" fontId="6" fillId="0" borderId="4" xfId="37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37" applyNumberFormat="1" applyFont="1" applyFill="1" applyBorder="1" applyAlignment="1" applyProtection="1">
      <alignment horizontal="left" vertical="center" wrapText="1"/>
      <protection locked="0"/>
    </xf>
    <xf numFmtId="0" fontId="6" fillId="2" borderId="4" xfId="37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37" applyNumberFormat="1" applyFont="1" applyFill="1" applyBorder="1" applyAlignment="1" applyProtection="1">
      <alignment horizontal="left" vertical="center" wrapText="1"/>
      <protection locked="0"/>
    </xf>
    <xf numFmtId="0" fontId="6" fillId="8" borderId="4" xfId="37" applyNumberFormat="1" applyFont="1" applyFill="1" applyBorder="1" applyAlignment="1" applyProtection="1">
      <alignment horizontal="left" vertical="center" wrapText="1"/>
      <protection locked="0"/>
    </xf>
    <xf numFmtId="49" fontId="6" fillId="0" borderId="4" xfId="57" applyNumberFormat="1" applyFont="1" applyFill="1" applyBorder="1" applyAlignment="1">
      <alignment horizontal="center" vertical="center" wrapText="1"/>
    </xf>
    <xf numFmtId="0" fontId="11" fillId="0" borderId="4" xfId="64" applyFont="1" applyFill="1" applyBorder="1" applyAlignment="1" applyProtection="1">
      <alignment horizontal="center" vertical="center" wrapText="1"/>
      <protection locked="0"/>
    </xf>
    <xf numFmtId="176" fontId="6" fillId="0" borderId="4" xfId="63" applyNumberFormat="1" applyFont="1" applyFill="1" applyBorder="1" applyAlignment="1" applyProtection="1">
      <alignment horizontal="center" vertical="center" wrapText="1"/>
      <protection locked="0"/>
    </xf>
    <xf numFmtId="176" fontId="6" fillId="0" borderId="4" xfId="57" applyNumberFormat="1" applyFont="1" applyFill="1" applyBorder="1" applyAlignment="1">
      <alignment horizontal="center" vertical="center" wrapText="1"/>
    </xf>
    <xf numFmtId="0" fontId="17" fillId="0" borderId="9" xfId="73" applyNumberFormat="1" applyFont="1" applyFill="1" applyBorder="1" applyAlignment="1" applyProtection="1">
      <alignment horizontal="center" vertical="center" wrapText="1"/>
      <protection locked="0"/>
    </xf>
    <xf numFmtId="10" fontId="17" fillId="0" borderId="4" xfId="13" applyNumberFormat="1" applyFont="1" applyFill="1" applyBorder="1" applyAlignment="1" applyProtection="1">
      <alignment horizontal="center" vertical="center" wrapText="1"/>
      <protection locked="0"/>
    </xf>
    <xf numFmtId="176" fontId="17" fillId="0" borderId="5" xfId="13" applyNumberFormat="1" applyFont="1" applyFill="1" applyBorder="1" applyAlignment="1" applyProtection="1">
      <alignment horizontal="center" vertical="center" wrapText="1"/>
      <protection locked="0"/>
    </xf>
    <xf numFmtId="177" fontId="15" fillId="0" borderId="4" xfId="57" applyNumberFormat="1" applyFont="1" applyFill="1" applyBorder="1" applyAlignment="1">
      <alignment horizontal="center" vertical="center" wrapText="1"/>
    </xf>
    <xf numFmtId="177" fontId="6" fillId="0" borderId="4" xfId="63" applyNumberFormat="1" applyFont="1" applyFill="1" applyBorder="1" applyAlignment="1" applyProtection="1">
      <alignment horizontal="center" vertical="center" wrapText="1"/>
      <protection locked="0"/>
    </xf>
    <xf numFmtId="185" fontId="5" fillId="0" borderId="0" xfId="64" applyNumberFormat="1" applyFont="1" applyFill="1" applyBorder="1" applyAlignment="1" applyProtection="1">
      <alignment horizontal="center" vertical="center" wrapText="1"/>
      <protection locked="0"/>
    </xf>
    <xf numFmtId="178" fontId="3" fillId="0" borderId="4" xfId="64" applyNumberFormat="1" applyFont="1" applyFill="1" applyBorder="1" applyAlignment="1" applyProtection="1">
      <alignment horizontal="center" vertical="center" wrapText="1"/>
      <protection locked="0"/>
    </xf>
    <xf numFmtId="0" fontId="30" fillId="0" borderId="4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0" fontId="3" fillId="0" borderId="4" xfId="13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64" applyNumberFormat="1" applyFont="1" applyFill="1" applyBorder="1" applyAlignment="1" applyProtection="1">
      <alignment horizontal="left" vertical="center" wrapText="1"/>
      <protection locked="0"/>
    </xf>
    <xf numFmtId="0" fontId="3" fillId="0" borderId="4" xfId="13" applyFont="1" applyFill="1" applyBorder="1" applyAlignment="1" applyProtection="1">
      <alignment horizontal="center" vertical="center" wrapText="1"/>
      <protection locked="0"/>
    </xf>
    <xf numFmtId="49" fontId="3" fillId="0" borderId="4" xfId="13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4" xfId="66" applyFont="1" applyFill="1" applyBorder="1" applyAlignment="1">
      <alignment horizontal="center" vertical="center" wrapText="1"/>
    </xf>
    <xf numFmtId="0" fontId="3" fillId="3" borderId="4" xfId="66" applyFont="1" applyFill="1" applyBorder="1" applyAlignment="1">
      <alignment horizontal="center" vertical="center" wrapText="1"/>
    </xf>
    <xf numFmtId="0" fontId="5" fillId="0" borderId="4" xfId="64" applyFont="1" applyFill="1" applyBorder="1" applyAlignment="1" applyProtection="1">
      <alignment horizontal="center" vertical="center" wrapText="1"/>
      <protection locked="0"/>
    </xf>
    <xf numFmtId="0" fontId="28" fillId="0" borderId="4" xfId="24" applyFont="1" applyFill="1" applyBorder="1" applyAlignment="1">
      <alignment horizontal="center" vertical="center" wrapText="1"/>
    </xf>
    <xf numFmtId="0" fontId="28" fillId="0" borderId="4" xfId="72" applyNumberFormat="1" applyFont="1" applyFill="1" applyBorder="1" applyAlignment="1">
      <alignment horizontal="center" vertical="center" wrapText="1"/>
    </xf>
    <xf numFmtId="183" fontId="28" fillId="4" borderId="4" xfId="72" applyNumberFormat="1" applyFont="1" applyFill="1" applyBorder="1" applyAlignment="1">
      <alignment horizontal="center" vertical="center" wrapText="1"/>
    </xf>
    <xf numFmtId="185" fontId="5" fillId="0" borderId="3" xfId="64" applyNumberFormat="1" applyFont="1" applyFill="1" applyBorder="1" applyAlignment="1" applyProtection="1">
      <alignment horizontal="center" vertical="center" wrapText="1"/>
      <protection locked="0"/>
    </xf>
    <xf numFmtId="185" fontId="10" fillId="0" borderId="4" xfId="64" applyNumberFormat="1" applyFont="1" applyFill="1" applyBorder="1" applyAlignment="1" applyProtection="1">
      <alignment horizontal="center" vertical="center" wrapText="1"/>
      <protection locked="0"/>
    </xf>
    <xf numFmtId="185" fontId="6" fillId="4" borderId="7" xfId="66" applyNumberFormat="1" applyFont="1" applyFill="1" applyBorder="1" applyAlignment="1">
      <alignment horizontal="center" vertical="center" wrapText="1"/>
    </xf>
    <xf numFmtId="185" fontId="6" fillId="4" borderId="10" xfId="66" applyNumberFormat="1" applyFont="1" applyFill="1" applyBorder="1" applyAlignment="1">
      <alignment horizontal="center" vertical="center" wrapText="1"/>
    </xf>
    <xf numFmtId="49" fontId="3" fillId="4" borderId="4" xfId="13" applyNumberFormat="1" applyFont="1" applyFill="1" applyBorder="1" applyAlignment="1" applyProtection="1">
      <alignment horizontal="center" vertical="center" wrapText="1"/>
      <protection locked="0"/>
    </xf>
    <xf numFmtId="185" fontId="3" fillId="4" borderId="4" xfId="13" applyNumberFormat="1" applyFont="1" applyFill="1" applyBorder="1" applyAlignment="1" applyProtection="1">
      <alignment horizontal="center" vertical="center" wrapText="1"/>
      <protection locked="0"/>
    </xf>
    <xf numFmtId="49" fontId="3" fillId="5" borderId="4" xfId="13" applyNumberFormat="1" applyFont="1" applyFill="1" applyBorder="1" applyAlignment="1" applyProtection="1">
      <alignment horizontal="center" vertical="center" wrapText="1"/>
      <protection locked="0"/>
    </xf>
    <xf numFmtId="0" fontId="3" fillId="5" borderId="4" xfId="13" applyNumberFormat="1" applyFont="1" applyFill="1" applyBorder="1" applyAlignment="1" applyProtection="1">
      <alignment horizontal="center" vertical="center" wrapText="1"/>
      <protection locked="0"/>
    </xf>
    <xf numFmtId="176" fontId="28" fillId="4" borderId="4" xfId="72" applyNumberFormat="1" applyFont="1" applyFill="1" applyBorder="1" applyAlignment="1">
      <alignment horizontal="center" vertical="center" wrapText="1"/>
    </xf>
    <xf numFmtId="185" fontId="28" fillId="4" borderId="4" xfId="72" applyNumberFormat="1" applyFont="1" applyFill="1" applyBorder="1" applyAlignment="1">
      <alignment horizontal="center" vertical="center" wrapText="1"/>
    </xf>
    <xf numFmtId="182" fontId="3" fillId="5" borderId="4" xfId="13" applyNumberFormat="1" applyFont="1" applyFill="1" applyBorder="1" applyAlignment="1" applyProtection="1">
      <alignment horizontal="center" vertical="center" wrapText="1"/>
      <protection locked="0"/>
    </xf>
    <xf numFmtId="180" fontId="3" fillId="3" borderId="4" xfId="37" applyNumberFormat="1" applyFont="1" applyFill="1" applyBorder="1" applyAlignment="1" applyProtection="1">
      <alignment horizontal="center" vertical="center" wrapText="1"/>
      <protection locked="0"/>
    </xf>
    <xf numFmtId="0" fontId="5" fillId="7" borderId="0" xfId="64" applyFont="1" applyFill="1" applyBorder="1" applyAlignment="1" applyProtection="1">
      <alignment horizontal="center" vertical="center" wrapText="1"/>
      <protection locked="0"/>
    </xf>
    <xf numFmtId="0" fontId="5" fillId="2" borderId="0" xfId="64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2" fillId="0" borderId="0" xfId="71" applyFont="1" applyFill="1" applyBorder="1" applyAlignment="1" applyProtection="1">
      <alignment horizontal="center" vertical="center" wrapText="1"/>
      <protection locked="0"/>
    </xf>
    <xf numFmtId="0" fontId="4" fillId="0" borderId="0" xfId="71" applyFont="1" applyFill="1" applyBorder="1" applyAlignment="1" applyProtection="1">
      <alignment horizontal="center" vertical="center" wrapText="1"/>
      <protection locked="0"/>
    </xf>
    <xf numFmtId="0" fontId="31" fillId="2" borderId="0" xfId="71" applyFont="1" applyFill="1" applyAlignment="1" applyProtection="1">
      <alignment horizontal="center" vertical="center" wrapText="1"/>
      <protection locked="0"/>
    </xf>
    <xf numFmtId="0" fontId="6" fillId="2" borderId="4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71" applyFont="1" applyFill="1" applyBorder="1" applyAlignment="1" applyProtection="1">
      <alignment horizontal="center" vertical="center" wrapText="1"/>
      <protection locked="0"/>
    </xf>
    <xf numFmtId="0" fontId="6" fillId="2" borderId="4" xfId="0" applyNumberFormat="1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1" fillId="2" borderId="4" xfId="71" applyFont="1" applyFill="1" applyBorder="1" applyAlignment="1" applyProtection="1">
      <alignment horizontal="center" vertical="center" wrapText="1"/>
      <protection locked="0"/>
    </xf>
    <xf numFmtId="0" fontId="6" fillId="2" borderId="4" xfId="66" applyFont="1" applyFill="1" applyBorder="1" applyAlignment="1">
      <alignment horizontal="center" vertical="center" wrapText="1"/>
    </xf>
    <xf numFmtId="178" fontId="6" fillId="2" borderId="4" xfId="69" applyNumberFormat="1" applyFont="1" applyFill="1" applyBorder="1" applyAlignment="1" applyProtection="1">
      <alignment horizontal="left" vertical="center" wrapText="1"/>
      <protection locked="0"/>
    </xf>
    <xf numFmtId="0" fontId="11" fillId="2" borderId="4" xfId="66" applyFont="1" applyFill="1" applyBorder="1" applyAlignment="1">
      <alignment horizontal="left" vertical="center"/>
    </xf>
    <xf numFmtId="179" fontId="6" fillId="2" borderId="4" xfId="66" applyNumberFormat="1" applyFont="1" applyFill="1" applyBorder="1" applyAlignment="1">
      <alignment horizontal="center" vertical="center" wrapText="1"/>
    </xf>
    <xf numFmtId="0" fontId="6" fillId="2" borderId="4" xfId="64" applyFont="1" applyFill="1" applyBorder="1" applyAlignment="1" applyProtection="1">
      <alignment horizontal="left" vertical="center" wrapText="1"/>
      <protection locked="0"/>
    </xf>
    <xf numFmtId="0" fontId="6" fillId="2" borderId="4" xfId="13" applyNumberFormat="1" applyFont="1" applyFill="1" applyBorder="1" applyAlignment="1" applyProtection="1">
      <alignment horizontal="left" vertical="center" wrapText="1"/>
      <protection locked="0"/>
    </xf>
    <xf numFmtId="0" fontId="33" fillId="2" borderId="4" xfId="13" applyNumberFormat="1" applyFont="1" applyFill="1" applyBorder="1" applyAlignment="1" applyProtection="1">
      <alignment horizontal="center" vertical="center" wrapText="1"/>
      <protection locked="0"/>
    </xf>
    <xf numFmtId="0" fontId="33" fillId="2" borderId="4" xfId="66" applyFont="1" applyFill="1" applyBorder="1" applyAlignment="1">
      <alignment horizontal="left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4" fillId="2" borderId="4" xfId="64" applyFont="1" applyFill="1" applyBorder="1" applyAlignment="1" applyProtection="1">
      <alignment horizontal="center" vertical="center" wrapText="1"/>
      <protection locked="0"/>
    </xf>
    <xf numFmtId="179" fontId="33" fillId="2" borderId="4" xfId="57" applyNumberFormat="1" applyFont="1" applyFill="1" applyBorder="1" applyAlignment="1">
      <alignment horizontal="center" vertical="center" wrapText="1"/>
    </xf>
    <xf numFmtId="0" fontId="0" fillId="0" borderId="0" xfId="0" applyFill="1"/>
    <xf numFmtId="180" fontId="6" fillId="2" borderId="4" xfId="37" applyNumberFormat="1" applyFont="1" applyFill="1" applyBorder="1" applyAlignment="1" applyProtection="1">
      <alignment horizontal="center" vertical="center" wrapText="1"/>
      <protection locked="0"/>
    </xf>
    <xf numFmtId="0" fontId="33" fillId="2" borderId="4" xfId="13" applyFont="1" applyFill="1" applyBorder="1" applyAlignment="1" applyProtection="1">
      <alignment horizontal="center" vertical="center" wrapText="1"/>
      <protection locked="0"/>
    </xf>
    <xf numFmtId="0" fontId="33" fillId="2" borderId="4" xfId="64" applyNumberFormat="1" applyFont="1" applyFill="1" applyBorder="1" applyAlignment="1" applyProtection="1">
      <alignment horizontal="center" vertical="center" wrapText="1"/>
      <protection locked="0"/>
    </xf>
    <xf numFmtId="49" fontId="33" fillId="2" borderId="4" xfId="13" applyNumberFormat="1" applyFont="1" applyFill="1" applyBorder="1" applyAlignment="1" applyProtection="1">
      <alignment horizontal="center" vertical="center" wrapText="1"/>
      <protection locked="0"/>
    </xf>
    <xf numFmtId="0" fontId="33" fillId="2" borderId="4" xfId="57" applyFont="1" applyFill="1" applyBorder="1" applyAlignment="1">
      <alignment horizontal="center" vertical="center" wrapText="1"/>
    </xf>
    <xf numFmtId="0" fontId="33" fillId="2" borderId="4" xfId="66" applyFont="1" applyFill="1" applyBorder="1" applyAlignment="1">
      <alignment horizontal="center" vertical="center" wrapText="1"/>
    </xf>
    <xf numFmtId="0" fontId="33" fillId="2" borderId="4" xfId="64" applyFont="1" applyFill="1" applyBorder="1" applyAlignment="1" applyProtection="1">
      <alignment horizontal="center" vertical="center" wrapText="1"/>
      <protection locked="0"/>
    </xf>
    <xf numFmtId="176" fontId="6" fillId="2" borderId="4" xfId="64" applyNumberFormat="1" applyFont="1" applyFill="1" applyBorder="1" applyAlignment="1" applyProtection="1">
      <alignment horizontal="center" vertical="center" wrapText="1"/>
      <protection locked="0"/>
    </xf>
    <xf numFmtId="179" fontId="33" fillId="2" borderId="4" xfId="66" applyNumberFormat="1" applyFont="1" applyFill="1" applyBorder="1" applyAlignment="1">
      <alignment horizontal="center" vertical="center" wrapText="1"/>
    </xf>
    <xf numFmtId="176" fontId="33" fillId="2" borderId="4" xfId="66" applyNumberFormat="1" applyFont="1" applyFill="1" applyBorder="1" applyAlignment="1">
      <alignment horizontal="center" vertical="center" wrapText="1"/>
    </xf>
    <xf numFmtId="182" fontId="6" fillId="0" borderId="6" xfId="66" applyNumberFormat="1" applyFont="1" applyFill="1" applyBorder="1" applyAlignment="1">
      <alignment horizontal="center" vertical="center" wrapText="1"/>
    </xf>
    <xf numFmtId="182" fontId="6" fillId="0" borderId="4" xfId="66" applyNumberFormat="1" applyFont="1" applyFill="1" applyBorder="1" applyAlignment="1">
      <alignment horizontal="center" vertical="center" wrapText="1"/>
    </xf>
    <xf numFmtId="183" fontId="6" fillId="0" borderId="7" xfId="66" applyNumberFormat="1" applyFont="1" applyFill="1" applyBorder="1" applyAlignment="1">
      <alignment horizontal="center" vertical="center" wrapText="1"/>
    </xf>
    <xf numFmtId="183" fontId="6" fillId="0" borderId="8" xfId="66" applyNumberFormat="1" applyFont="1" applyFill="1" applyBorder="1" applyAlignment="1">
      <alignment horizontal="center" vertical="center" wrapText="1"/>
    </xf>
    <xf numFmtId="176" fontId="6" fillId="0" borderId="6" xfId="66" applyNumberFormat="1" applyFont="1" applyFill="1" applyBorder="1" applyAlignment="1">
      <alignment horizontal="center" vertical="center" wrapText="1"/>
    </xf>
    <xf numFmtId="10" fontId="6" fillId="0" borderId="6" xfId="66" applyNumberFormat="1" applyFont="1" applyFill="1" applyBorder="1" applyAlignment="1">
      <alignment horizontal="center" vertical="center" wrapText="1"/>
    </xf>
    <xf numFmtId="182" fontId="6" fillId="0" borderId="9" xfId="66" applyNumberFormat="1" applyFont="1" applyFill="1" applyBorder="1" applyAlignment="1">
      <alignment horizontal="center" vertical="center" wrapText="1"/>
    </xf>
    <xf numFmtId="183" fontId="6" fillId="0" borderId="10" xfId="66" applyNumberFormat="1" applyFont="1" applyFill="1" applyBorder="1" applyAlignment="1">
      <alignment horizontal="center" vertical="center" wrapText="1"/>
    </xf>
    <xf numFmtId="183" fontId="6" fillId="0" borderId="4" xfId="66" applyNumberFormat="1" applyFont="1" applyFill="1" applyBorder="1" applyAlignment="1">
      <alignment horizontal="center" vertical="center" wrapText="1"/>
    </xf>
    <xf numFmtId="176" fontId="6" fillId="0" borderId="9" xfId="66" applyNumberFormat="1" applyFont="1" applyFill="1" applyBorder="1" applyAlignment="1">
      <alignment horizontal="center" vertical="center" wrapText="1"/>
    </xf>
    <xf numFmtId="10" fontId="6" fillId="0" borderId="9" xfId="66" applyNumberFormat="1" applyFont="1" applyFill="1" applyBorder="1" applyAlignment="1">
      <alignment horizontal="center" vertical="center" wrapText="1"/>
    </xf>
    <xf numFmtId="10" fontId="6" fillId="2" borderId="4" xfId="0" applyNumberFormat="1" applyFont="1" applyFill="1" applyBorder="1" applyAlignment="1">
      <alignment horizontal="center" vertical="center" wrapText="1"/>
    </xf>
    <xf numFmtId="10" fontId="6" fillId="2" borderId="4" xfId="64" applyNumberFormat="1" applyFont="1" applyFill="1" applyBorder="1" applyAlignment="1" applyProtection="1">
      <alignment horizontal="center" vertical="center" wrapText="1"/>
      <protection locked="0"/>
    </xf>
    <xf numFmtId="0" fontId="11" fillId="0" borderId="6" xfId="64" applyFont="1" applyFill="1" applyBorder="1" applyAlignment="1" applyProtection="1">
      <alignment horizontal="center" vertical="center" wrapText="1"/>
      <protection locked="0"/>
    </xf>
    <xf numFmtId="180" fontId="11" fillId="0" borderId="6" xfId="64" applyNumberFormat="1" applyFont="1" applyFill="1" applyBorder="1" applyAlignment="1" applyProtection="1">
      <alignment horizontal="center" vertical="center" wrapText="1"/>
      <protection locked="0"/>
    </xf>
    <xf numFmtId="182" fontId="11" fillId="0" borderId="6" xfId="64" applyNumberFormat="1" applyFont="1" applyFill="1" applyBorder="1" applyAlignment="1" applyProtection="1">
      <alignment horizontal="center" vertical="center" wrapText="1"/>
      <protection locked="0"/>
    </xf>
    <xf numFmtId="0" fontId="15" fillId="0" borderId="6" xfId="64" applyNumberFormat="1" applyFont="1" applyFill="1" applyBorder="1" applyAlignment="1" applyProtection="1">
      <alignment horizontal="center" vertical="center" wrapText="1"/>
      <protection locked="0"/>
    </xf>
    <xf numFmtId="0" fontId="11" fillId="0" borderId="9" xfId="64" applyFont="1" applyFill="1" applyBorder="1" applyAlignment="1" applyProtection="1">
      <alignment horizontal="center" vertical="center" wrapText="1"/>
      <protection locked="0"/>
    </xf>
    <xf numFmtId="180" fontId="11" fillId="0" borderId="9" xfId="64" applyNumberFormat="1" applyFont="1" applyFill="1" applyBorder="1" applyAlignment="1" applyProtection="1">
      <alignment horizontal="center" vertical="center" wrapText="1"/>
      <protection locked="0"/>
    </xf>
    <xf numFmtId="182" fontId="11" fillId="0" borderId="9" xfId="64" applyNumberFormat="1" applyFont="1" applyFill="1" applyBorder="1" applyAlignment="1" applyProtection="1">
      <alignment horizontal="center" vertical="center" wrapText="1"/>
      <protection locked="0"/>
    </xf>
    <xf numFmtId="0" fontId="15" fillId="0" borderId="9" xfId="64" applyNumberFormat="1" applyFont="1" applyFill="1" applyBorder="1" applyAlignment="1" applyProtection="1">
      <alignment horizontal="center" vertical="center" wrapText="1"/>
      <protection locked="0"/>
    </xf>
    <xf numFmtId="177" fontId="6" fillId="2" borderId="4" xfId="13" applyNumberFormat="1" applyFont="1" applyFill="1" applyBorder="1" applyAlignment="1" applyProtection="1">
      <alignment horizontal="center" vertical="center" wrapText="1"/>
      <protection locked="0"/>
    </xf>
    <xf numFmtId="0" fontId="35" fillId="2" borderId="0" xfId="64" applyFont="1" applyFill="1" applyBorder="1" applyAlignment="1" applyProtection="1">
      <alignment horizontal="center" vertical="center" wrapText="1"/>
      <protection locked="0"/>
    </xf>
    <xf numFmtId="0" fontId="31" fillId="9" borderId="0" xfId="71" applyFont="1" applyFill="1" applyBorder="1" applyAlignment="1" applyProtection="1">
      <alignment horizontal="center" vertical="center" wrapText="1"/>
      <protection locked="0"/>
    </xf>
    <xf numFmtId="0" fontId="35" fillId="9" borderId="0" xfId="64" applyFont="1" applyFill="1" applyBorder="1" applyAlignment="1" applyProtection="1">
      <alignment horizontal="center" vertical="center" wrapText="1"/>
      <protection locked="0"/>
    </xf>
    <xf numFmtId="0" fontId="32" fillId="9" borderId="4" xfId="69" applyFont="1" applyFill="1" applyBorder="1" applyAlignment="1" applyProtection="1">
      <alignment horizontal="center" vertical="center" wrapText="1"/>
      <protection locked="0"/>
    </xf>
    <xf numFmtId="0" fontId="32" fillId="9" borderId="4" xfId="69" applyNumberFormat="1" applyFont="1" applyFill="1" applyBorder="1" applyAlignment="1" applyProtection="1">
      <alignment horizontal="center" vertical="center" wrapText="1"/>
      <protection locked="0"/>
    </xf>
    <xf numFmtId="0" fontId="32" fillId="9" borderId="4" xfId="0" applyFont="1" applyFill="1" applyBorder="1" applyAlignment="1">
      <alignment horizontal="center" vertical="center" wrapText="1"/>
    </xf>
    <xf numFmtId="0" fontId="32" fillId="9" borderId="4" xfId="0" applyNumberFormat="1" applyFont="1" applyFill="1" applyBorder="1" applyAlignment="1">
      <alignment horizontal="center" vertical="center" wrapText="1"/>
    </xf>
    <xf numFmtId="0" fontId="32" fillId="9" borderId="4" xfId="0" applyFont="1" applyFill="1" applyBorder="1" applyAlignment="1">
      <alignment horizontal="left" vertical="center" wrapText="1"/>
    </xf>
    <xf numFmtId="0" fontId="32" fillId="9" borderId="4" xfId="13" applyNumberFormat="1" applyFont="1" applyFill="1" applyBorder="1" applyAlignment="1" applyProtection="1">
      <alignment horizontal="center" vertical="center" wrapText="1"/>
      <protection locked="0"/>
    </xf>
    <xf numFmtId="0" fontId="36" fillId="9" borderId="4" xfId="64" applyFont="1" applyFill="1" applyBorder="1" applyAlignment="1" applyProtection="1">
      <alignment horizontal="center" vertical="center" wrapText="1"/>
      <protection locked="0"/>
    </xf>
    <xf numFmtId="0" fontId="32" fillId="9" borderId="4" xfId="66" applyFont="1" applyFill="1" applyBorder="1" applyAlignment="1">
      <alignment horizontal="left" vertical="center" wrapText="1"/>
    </xf>
    <xf numFmtId="179" fontId="32" fillId="9" borderId="4" xfId="57" applyNumberFormat="1" applyFont="1" applyFill="1" applyBorder="1" applyAlignment="1">
      <alignment horizontal="center" vertical="center" wrapText="1"/>
    </xf>
    <xf numFmtId="0" fontId="32" fillId="9" borderId="4" xfId="13" applyFont="1" applyFill="1" applyBorder="1" applyAlignment="1" applyProtection="1">
      <alignment horizontal="center" vertical="center" wrapText="1"/>
      <protection locked="0"/>
    </xf>
    <xf numFmtId="0" fontId="32" fillId="9" borderId="4" xfId="64" applyNumberFormat="1" applyFont="1" applyFill="1" applyBorder="1" applyAlignment="1" applyProtection="1">
      <alignment horizontal="center" vertical="center" wrapText="1"/>
      <protection locked="0"/>
    </xf>
    <xf numFmtId="49" fontId="32" fillId="9" borderId="4" xfId="13" applyNumberFormat="1" applyFont="1" applyFill="1" applyBorder="1" applyAlignment="1" applyProtection="1">
      <alignment horizontal="center" vertical="center" wrapText="1"/>
      <protection locked="0"/>
    </xf>
    <xf numFmtId="0" fontId="32" fillId="9" borderId="4" xfId="57" applyFont="1" applyFill="1" applyBorder="1" applyAlignment="1">
      <alignment horizontal="center" vertical="center" wrapText="1"/>
    </xf>
    <xf numFmtId="0" fontId="32" fillId="9" borderId="4" xfId="66" applyFont="1" applyFill="1" applyBorder="1" applyAlignment="1">
      <alignment horizontal="center" vertical="center" wrapText="1"/>
    </xf>
    <xf numFmtId="0" fontId="32" fillId="9" borderId="4" xfId="64" applyFont="1" applyFill="1" applyBorder="1" applyAlignment="1" applyProtection="1">
      <alignment horizontal="center" vertical="center" wrapText="1"/>
      <protection locked="0"/>
    </xf>
    <xf numFmtId="176" fontId="32" fillId="9" borderId="4" xfId="0" applyNumberFormat="1" applyFont="1" applyFill="1" applyBorder="1" applyAlignment="1">
      <alignment horizontal="center" vertical="center" wrapText="1"/>
    </xf>
    <xf numFmtId="179" fontId="32" fillId="9" borderId="4" xfId="66" applyNumberFormat="1" applyFont="1" applyFill="1" applyBorder="1" applyAlignment="1">
      <alignment horizontal="center" vertical="center" wrapText="1"/>
    </xf>
    <xf numFmtId="176" fontId="32" fillId="9" borderId="4" xfId="66" applyNumberFormat="1" applyFont="1" applyFill="1" applyBorder="1" applyAlignment="1">
      <alignment horizontal="center" vertical="center" wrapText="1"/>
    </xf>
    <xf numFmtId="10" fontId="32" fillId="9" borderId="4" xfId="0" applyNumberFormat="1" applyFont="1" applyFill="1" applyBorder="1" applyAlignment="1">
      <alignment horizontal="center" vertical="center" wrapText="1"/>
    </xf>
    <xf numFmtId="0" fontId="37" fillId="9" borderId="4" xfId="0" applyFont="1" applyFill="1" applyBorder="1" applyAlignment="1">
      <alignment horizontal="center" vertical="center" wrapText="1"/>
    </xf>
    <xf numFmtId="177" fontId="32" fillId="9" borderId="4" xfId="13" applyNumberFormat="1" applyFont="1" applyFill="1" applyBorder="1" applyAlignment="1" applyProtection="1">
      <alignment horizontal="center" vertical="center" wrapText="1"/>
      <protection locked="0"/>
    </xf>
    <xf numFmtId="0" fontId="32" fillId="9" borderId="4" xfId="60" applyFont="1" applyFill="1" applyBorder="1" applyAlignment="1">
      <alignment horizontal="center" vertical="center" wrapText="1"/>
    </xf>
    <xf numFmtId="0" fontId="38" fillId="0" borderId="0" xfId="24" applyFont="1" applyAlignment="1">
      <alignment vertical="center"/>
    </xf>
    <xf numFmtId="0" fontId="22" fillId="0" borderId="0" xfId="24" applyFont="1" applyAlignment="1">
      <alignment vertical="center"/>
    </xf>
    <xf numFmtId="0" fontId="39" fillId="0" borderId="0" xfId="24" applyFont="1" applyAlignment="1">
      <alignment horizontal="center" vertical="center"/>
    </xf>
    <xf numFmtId="0" fontId="40" fillId="0" borderId="0" xfId="24" applyFont="1" applyAlignment="1">
      <alignment vertical="center"/>
    </xf>
    <xf numFmtId="0" fontId="39" fillId="0" borderId="0" xfId="24" applyFont="1" applyAlignment="1">
      <alignment horizontal="left" vertical="center"/>
    </xf>
    <xf numFmtId="0" fontId="41" fillId="0" borderId="0" xfId="24" applyFont="1" applyAlignment="1">
      <alignment horizontal="center" vertical="center"/>
    </xf>
    <xf numFmtId="0" fontId="41" fillId="0" borderId="0" xfId="24" applyFont="1" applyAlignment="1">
      <alignment horizontal="left" vertical="center"/>
    </xf>
    <xf numFmtId="0" fontId="42" fillId="0" borderId="0" xfId="24" applyFont="1" applyAlignment="1">
      <alignment horizontal="center" vertical="center"/>
    </xf>
    <xf numFmtId="0" fontId="39" fillId="10" borderId="18" xfId="24" applyFont="1" applyFill="1" applyBorder="1" applyAlignment="1">
      <alignment horizontal="center" vertical="center" wrapText="1"/>
    </xf>
    <xf numFmtId="0" fontId="39" fillId="10" borderId="19" xfId="24" applyFont="1" applyFill="1" applyBorder="1" applyAlignment="1">
      <alignment horizontal="center" vertical="center" wrapText="1"/>
    </xf>
    <xf numFmtId="0" fontId="41" fillId="10" borderId="20" xfId="24" applyFont="1" applyFill="1" applyBorder="1" applyAlignment="1">
      <alignment horizontal="center" vertical="center"/>
    </xf>
    <xf numFmtId="0" fontId="43" fillId="0" borderId="21" xfId="24" applyFont="1" applyBorder="1" applyAlignment="1">
      <alignment horizontal="center" vertical="center"/>
    </xf>
    <xf numFmtId="0" fontId="39" fillId="10" borderId="22" xfId="24" applyFont="1" applyFill="1" applyBorder="1" applyAlignment="1">
      <alignment horizontal="center" vertical="center" wrapText="1"/>
    </xf>
    <xf numFmtId="0" fontId="39" fillId="10" borderId="4" xfId="24" applyFont="1" applyFill="1" applyBorder="1" applyAlignment="1">
      <alignment horizontal="center" vertical="center" wrapText="1"/>
    </xf>
    <xf numFmtId="0" fontId="41" fillId="10" borderId="9" xfId="24" applyFont="1" applyFill="1" applyBorder="1" applyAlignment="1">
      <alignment horizontal="center" vertical="center"/>
    </xf>
    <xf numFmtId="0" fontId="44" fillId="10" borderId="0" xfId="24" applyFont="1" applyFill="1" applyAlignment="1">
      <alignment horizontal="center" vertical="center"/>
    </xf>
    <xf numFmtId="0" fontId="22" fillId="0" borderId="22" xfId="53" applyFont="1" applyFill="1" applyBorder="1" applyAlignment="1">
      <alignment horizontal="center" vertical="center" wrapText="1"/>
    </xf>
    <xf numFmtId="0" fontId="22" fillId="0" borderId="4" xfId="53" applyFont="1" applyFill="1" applyBorder="1" applyAlignment="1">
      <alignment horizontal="center" vertical="center" wrapText="1"/>
    </xf>
    <xf numFmtId="0" fontId="22" fillId="0" borderId="4" xfId="53" applyFont="1" applyFill="1" applyBorder="1" applyAlignment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2" fillId="0" borderId="22" xfId="53" applyFont="1" applyFill="1" applyBorder="1" applyAlignment="1">
      <alignment horizontal="center" vertical="center"/>
    </xf>
    <xf numFmtId="0" fontId="45" fillId="0" borderId="4" xfId="53" applyFont="1" applyFill="1" applyBorder="1" applyAlignment="1">
      <alignment horizontal="center" vertical="center" wrapText="1"/>
    </xf>
    <xf numFmtId="0" fontId="45" fillId="0" borderId="4" xfId="53" applyFont="1" applyFill="1" applyBorder="1" applyAlignment="1">
      <alignment horizontal="center" vertical="center"/>
    </xf>
    <xf numFmtId="0" fontId="22" fillId="2" borderId="4" xfId="53" applyFont="1" applyFill="1" applyBorder="1" applyAlignment="1">
      <alignment horizontal="center" vertical="center"/>
    </xf>
    <xf numFmtId="0" fontId="45" fillId="2" borderId="4" xfId="53" applyFont="1" applyFill="1" applyBorder="1" applyAlignment="1">
      <alignment horizontal="center" vertical="center" wrapText="1"/>
    </xf>
    <xf numFmtId="0" fontId="45" fillId="2" borderId="4" xfId="53" applyFont="1" applyFill="1" applyBorder="1" applyAlignment="1">
      <alignment horizontal="center" vertical="center"/>
    </xf>
    <xf numFmtId="0" fontId="22" fillId="0" borderId="3" xfId="24" applyFont="1" applyBorder="1" applyAlignment="1">
      <alignment horizontal="center" vertical="center"/>
    </xf>
    <xf numFmtId="0" fontId="22" fillId="0" borderId="22" xfId="24" applyFont="1" applyBorder="1" applyAlignment="1">
      <alignment horizontal="center" vertical="center"/>
    </xf>
    <xf numFmtId="0" fontId="22" fillId="0" borderId="4" xfId="24" applyFont="1" applyBorder="1" applyAlignment="1">
      <alignment horizontal="center" vertical="center"/>
    </xf>
    <xf numFmtId="0" fontId="22" fillId="0" borderId="4" xfId="24" applyFont="1" applyBorder="1" applyAlignment="1">
      <alignment vertical="center"/>
    </xf>
    <xf numFmtId="0" fontId="22" fillId="0" borderId="22" xfId="24" applyFont="1" applyBorder="1" applyAlignment="1">
      <alignment vertical="center"/>
    </xf>
    <xf numFmtId="0" fontId="22" fillId="0" borderId="2" xfId="24" applyFont="1" applyBorder="1" applyAlignment="1">
      <alignment horizontal="center" vertical="center"/>
    </xf>
    <xf numFmtId="49" fontId="27" fillId="0" borderId="4" xfId="24" applyNumberFormat="1" applyFont="1" applyBorder="1" applyAlignment="1">
      <alignment horizontal="center" vertical="center" wrapText="1"/>
    </xf>
    <xf numFmtId="0" fontId="28" fillId="0" borderId="4" xfId="24" applyFont="1" applyBorder="1" applyAlignment="1">
      <alignment horizontal="center" vertical="center" wrapText="1"/>
    </xf>
    <xf numFmtId="0" fontId="22" fillId="2" borderId="22" xfId="24" applyFont="1" applyFill="1" applyBorder="1" applyAlignment="1">
      <alignment horizontal="center" vertical="center"/>
    </xf>
    <xf numFmtId="49" fontId="27" fillId="2" borderId="4" xfId="24" applyNumberFormat="1" applyFont="1" applyFill="1" applyBorder="1" applyAlignment="1">
      <alignment horizontal="center" vertical="center" wrapText="1"/>
    </xf>
    <xf numFmtId="49" fontId="27" fillId="0" borderId="2" xfId="24" applyNumberFormat="1" applyFont="1" applyBorder="1" applyAlignment="1">
      <alignment horizontal="center" vertical="center" wrapText="1"/>
    </xf>
    <xf numFmtId="0" fontId="27" fillId="0" borderId="2" xfId="24" applyFont="1" applyBorder="1" applyAlignment="1">
      <alignment horizontal="center" vertical="center" wrapText="1"/>
    </xf>
    <xf numFmtId="0" fontId="28" fillId="0" borderId="4" xfId="13" applyNumberFormat="1" applyFont="1" applyFill="1" applyBorder="1" applyAlignment="1" applyProtection="1">
      <alignment horizontal="center" vertical="center" wrapText="1"/>
      <protection locked="0"/>
    </xf>
    <xf numFmtId="0" fontId="28" fillId="0" borderId="6" xfId="24" applyFont="1" applyBorder="1" applyAlignment="1">
      <alignment vertical="center" wrapText="1"/>
    </xf>
    <xf numFmtId="0" fontId="43" fillId="10" borderId="21" xfId="24" applyFont="1" applyFill="1" applyBorder="1" applyAlignment="1">
      <alignment horizontal="center" vertical="center"/>
    </xf>
    <xf numFmtId="0" fontId="38" fillId="0" borderId="0" xfId="24" applyFont="1" applyAlignment="1">
      <alignment horizontal="center" vertical="center"/>
    </xf>
    <xf numFmtId="0" fontId="27" fillId="0" borderId="4" xfId="24" applyFont="1" applyBorder="1" applyAlignment="1">
      <alignment horizontal="center" vertical="center"/>
    </xf>
    <xf numFmtId="0" fontId="27" fillId="0" borderId="4" xfId="24" applyFont="1" applyBorder="1" applyAlignment="1">
      <alignment horizontal="center" vertical="center" wrapText="1"/>
    </xf>
    <xf numFmtId="0" fontId="40" fillId="0" borderId="0" xfId="24" applyFont="1" applyAlignment="1">
      <alignment horizontal="left" vertical="center" wrapText="1"/>
    </xf>
    <xf numFmtId="0" fontId="8" fillId="0" borderId="19" xfId="24" applyFont="1" applyBorder="1" applyAlignment="1">
      <alignment horizontal="center" vertical="center"/>
    </xf>
    <xf numFmtId="0" fontId="8" fillId="0" borderId="19" xfId="53" applyFont="1" applyFill="1" applyBorder="1" applyAlignment="1">
      <alignment horizontal="center" vertical="center"/>
    </xf>
    <xf numFmtId="0" fontId="8" fillId="0" borderId="23" xfId="24" applyFont="1" applyBorder="1" applyAlignment="1">
      <alignment horizontal="center" vertical="center"/>
    </xf>
    <xf numFmtId="0" fontId="38" fillId="0" borderId="0" xfId="24" applyFont="1" applyAlignment="1">
      <alignment vertical="center" wrapText="1"/>
    </xf>
    <xf numFmtId="0" fontId="46" fillId="0" borderId="4" xfId="24" applyFont="1" applyBorder="1" applyAlignment="1">
      <alignment horizontal="center" vertical="center"/>
    </xf>
    <xf numFmtId="14" fontId="8" fillId="0" borderId="4" xfId="24" applyNumberFormat="1" applyFont="1" applyBorder="1" applyAlignment="1">
      <alignment horizontal="center" vertical="center" shrinkToFit="1"/>
    </xf>
    <xf numFmtId="49" fontId="46" fillId="0" borderId="4" xfId="24" applyNumberFormat="1" applyFont="1" applyBorder="1" applyAlignment="1">
      <alignment horizontal="center" vertical="center" shrinkToFit="1"/>
    </xf>
    <xf numFmtId="14" fontId="46" fillId="0" borderId="24" xfId="24" applyNumberFormat="1" applyFont="1" applyBorder="1" applyAlignment="1">
      <alignment horizontal="center" vertical="center" shrinkToFit="1"/>
    </xf>
    <xf numFmtId="0" fontId="22" fillId="0" borderId="24" xfId="24" applyFont="1" applyBorder="1" applyAlignment="1">
      <alignment horizontal="center" vertical="center"/>
    </xf>
    <xf numFmtId="0" fontId="22" fillId="0" borderId="4" xfId="24" applyFont="1" applyBorder="1" applyAlignment="1">
      <alignment horizontal="center" vertical="center" wrapText="1"/>
    </xf>
    <xf numFmtId="0" fontId="22" fillId="0" borderId="24" xfId="24" applyFont="1" applyBorder="1" applyAlignment="1">
      <alignment horizontal="center" vertical="center" wrapText="1"/>
    </xf>
    <xf numFmtId="0" fontId="45" fillId="0" borderId="4" xfId="24" applyFont="1" applyBorder="1" applyAlignment="1">
      <alignment horizontal="center" vertical="center"/>
    </xf>
    <xf numFmtId="0" fontId="45" fillId="0" borderId="24" xfId="24" applyFont="1" applyBorder="1" applyAlignment="1">
      <alignment horizontal="center" vertical="center"/>
    </xf>
    <xf numFmtId="0" fontId="28" fillId="0" borderId="2" xfId="24" applyFont="1" applyBorder="1" applyAlignment="1">
      <alignment horizontal="center" vertical="center" wrapText="1"/>
    </xf>
    <xf numFmtId="0" fontId="28" fillId="0" borderId="3" xfId="24" applyFont="1" applyBorder="1" applyAlignment="1">
      <alignment horizontal="center" vertical="center" wrapText="1"/>
    </xf>
    <xf numFmtId="0" fontId="0" fillId="0" borderId="0" xfId="67" applyAlignment="1">
      <alignment horizontal="left" vertical="center" wrapText="1"/>
    </xf>
    <xf numFmtId="0" fontId="0" fillId="0" borderId="0" xfId="67" applyAlignment="1">
      <alignment horizontal="center" vertical="center"/>
    </xf>
    <xf numFmtId="0" fontId="0" fillId="0" borderId="0" xfId="67">
      <alignment vertical="center"/>
    </xf>
    <xf numFmtId="0" fontId="47" fillId="0" borderId="4" xfId="67" applyFont="1" applyBorder="1" applyAlignment="1">
      <alignment horizontal="center" vertical="center" wrapText="1" readingOrder="1"/>
    </xf>
    <xf numFmtId="0" fontId="48" fillId="0" borderId="4" xfId="67" applyFont="1" applyBorder="1" applyAlignment="1">
      <alignment vertical="center" wrapText="1" readingOrder="1"/>
    </xf>
    <xf numFmtId="0" fontId="48" fillId="0" borderId="4" xfId="67" applyFont="1" applyBorder="1" applyAlignment="1">
      <alignment horizontal="left" vertical="center" wrapText="1" readingOrder="1"/>
    </xf>
    <xf numFmtId="0" fontId="48" fillId="0" borderId="6" xfId="67" applyFont="1" applyBorder="1" applyAlignment="1">
      <alignment horizontal="center" vertical="center" wrapText="1" readingOrder="1"/>
    </xf>
    <xf numFmtId="0" fontId="48" fillId="0" borderId="4" xfId="67" applyFont="1" applyBorder="1" applyAlignment="1">
      <alignment horizontal="center" vertical="center" wrapText="1" readingOrder="1"/>
    </xf>
    <xf numFmtId="0" fontId="48" fillId="0" borderId="9" xfId="67" applyFont="1" applyBorder="1" applyAlignment="1">
      <alignment horizontal="center" vertical="center" wrapText="1" readingOrder="1"/>
    </xf>
    <xf numFmtId="0" fontId="0" fillId="0" borderId="4" xfId="67" applyBorder="1" applyAlignment="1">
      <alignment horizontal="center" vertical="center" wrapText="1"/>
    </xf>
    <xf numFmtId="0" fontId="0" fillId="0" borderId="4" xfId="67" applyBorder="1" applyAlignment="1">
      <alignment horizontal="left" vertical="center" wrapText="1"/>
    </xf>
    <xf numFmtId="0" fontId="0" fillId="0" borderId="4" xfId="67" applyBorder="1" applyAlignment="1">
      <alignment horizontal="center" vertical="center" wrapText="1" readingOrder="1"/>
    </xf>
    <xf numFmtId="0" fontId="48" fillId="0" borderId="4" xfId="67" applyFont="1" applyBorder="1" applyAlignment="1">
      <alignment horizontal="center" vertical="top" wrapText="1" readingOrder="1"/>
    </xf>
  </cellXfs>
  <cellStyles count="87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3 29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超链接" xfId="12" builtinId="8"/>
    <cellStyle name="BOM_Level_Below3" xfId="13"/>
    <cellStyle name="60% - 强调文字颜色 3" xfId="14" builtinId="40"/>
    <cellStyle name="常规 45 10 2" xfId="15"/>
    <cellStyle name="常规 50 10 2" xfId="16"/>
    <cellStyle name="百分比" xfId="17" builtinId="5"/>
    <cellStyle name="已访问的超链接" xfId="18" builtinId="9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5 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BOM_Level_Below3 4 2" xfId="37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差_KING" xfId="43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27 2 2" xfId="57"/>
    <cellStyle name="常规 10" xfId="58"/>
    <cellStyle name="40% - 强调文字颜色 6" xfId="59" builtinId="51"/>
    <cellStyle name="常规 2 10" xfId="60"/>
    <cellStyle name="60% - 强调文字颜色 6" xfId="61" builtinId="52"/>
    <cellStyle name="BOM_Level_1" xfId="62"/>
    <cellStyle name="BOM_Level_Below3 3" xfId="63"/>
    <cellStyle name="样式 1" xfId="64"/>
    <cellStyle name="常规 2" xfId="65"/>
    <cellStyle name="常规 3" xfId="66"/>
    <cellStyle name="常规 4" xfId="67"/>
    <cellStyle name="好_KING" xfId="68"/>
    <cellStyle name="样式 1 10 2 2" xfId="69"/>
    <cellStyle name="样式 1 10 2 2 2" xfId="70"/>
    <cellStyle name="样式 1 3" xfId="71"/>
    <cellStyle name="常规 3 30" xfId="72"/>
    <cellStyle name="RowLevel_1" xfId="73"/>
    <cellStyle name="BOM_Level_Below3 5" xfId="74"/>
    <cellStyle name="BOM_Level_Below3 2 2 2" xfId="75"/>
    <cellStyle name="BOM_Level_Below3 4" xfId="76"/>
    <cellStyle name="样式 1 10" xfId="77"/>
    <cellStyle name="样式 1 10 2" xfId="78"/>
    <cellStyle name="Normal" xfId="79"/>
    <cellStyle name="Normal 2" xfId="80"/>
    <cellStyle name="BOM_Level_Below3 2" xfId="81"/>
    <cellStyle name="常规 50" xfId="82"/>
    <cellStyle name="常规 45" xfId="83"/>
    <cellStyle name="常规 44 10 2" xfId="84"/>
    <cellStyle name="常规 2 2 10 2" xfId="85"/>
    <cellStyle name="常规 12" xfId="86"/>
  </cellStyles>
  <dxfs count="15">
    <dxf>
      <fill>
        <patternFill patternType="solid">
          <bgColor theme="6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399884029663991"/>
        </patternFill>
      </fill>
    </dxf>
    <dxf>
      <font>
        <color rgb="FFFF0000"/>
      </font>
      <fill>
        <patternFill patternType="solid">
          <bgColor theme="5" tint="0.599963377788629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2" Type="http://schemas.openxmlformats.org/officeDocument/2006/relationships/sharedStrings" Target="sharedStrings.xml"/><Relationship Id="rId41" Type="http://schemas.openxmlformats.org/officeDocument/2006/relationships/styles" Target="styles.xml"/><Relationship Id="rId40" Type="http://schemas.openxmlformats.org/officeDocument/2006/relationships/theme" Target="theme/theme1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2.xml"/><Relationship Id="rId34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19.xml"/><Relationship Id="rId31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12.xml"/><Relationship Id="rId24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9.xml"/><Relationship Id="rId21" Type="http://schemas.openxmlformats.org/officeDocument/2006/relationships/externalLink" Target="externalLinks/externalLink8.xml"/><Relationship Id="rId20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6.xml"/><Relationship Id="rId18" Type="http://schemas.openxmlformats.org/officeDocument/2006/relationships/externalLink" Target="externalLinks/externalLink5.xml"/><Relationship Id="rId17" Type="http://schemas.openxmlformats.org/officeDocument/2006/relationships/externalLink" Target="externalLinks/externalLink4.xml"/><Relationship Id="rId1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9" Type="http://schemas.openxmlformats.org/officeDocument/2006/relationships/image" Target="../media/image96.png"/><Relationship Id="rId8" Type="http://schemas.openxmlformats.org/officeDocument/2006/relationships/image" Target="../media/image98.png"/><Relationship Id="rId7" Type="http://schemas.openxmlformats.org/officeDocument/2006/relationships/image" Target="../media/image93.png"/><Relationship Id="rId6" Type="http://schemas.openxmlformats.org/officeDocument/2006/relationships/image" Target="../media/image91.png"/><Relationship Id="rId5" Type="http://schemas.openxmlformats.org/officeDocument/2006/relationships/image" Target="../media/image90.png"/><Relationship Id="rId4" Type="http://schemas.openxmlformats.org/officeDocument/2006/relationships/image" Target="../media/image97.png"/><Relationship Id="rId3" Type="http://schemas.openxmlformats.org/officeDocument/2006/relationships/image" Target="../media/image89.png"/><Relationship Id="rId2" Type="http://schemas.openxmlformats.org/officeDocument/2006/relationships/image" Target="../media/image87.jpeg"/><Relationship Id="rId1" Type="http://schemas.openxmlformats.org/officeDocument/2006/relationships/image" Target="../media/image86.jpeg"/></Relationships>
</file>

<file path=xl/drawings/_rels/drawing11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emf"/><Relationship Id="rId8" Type="http://schemas.openxmlformats.org/officeDocument/2006/relationships/image" Target="../media/image9.png"/><Relationship Id="rId7" Type="http://schemas.openxmlformats.org/officeDocument/2006/relationships/image" Target="../media/image8.emf"/><Relationship Id="rId6" Type="http://schemas.openxmlformats.org/officeDocument/2006/relationships/image" Target="../media/image7.jpeg"/><Relationship Id="rId5" Type="http://schemas.openxmlformats.org/officeDocument/2006/relationships/image" Target="../media/image6.emf"/><Relationship Id="rId4" Type="http://schemas.openxmlformats.org/officeDocument/2006/relationships/image" Target="../media/image5.emf"/><Relationship Id="rId35" Type="http://schemas.openxmlformats.org/officeDocument/2006/relationships/image" Target="../media/image35.emf"/><Relationship Id="rId34" Type="http://schemas.openxmlformats.org/officeDocument/2006/relationships/image" Target="../media/image15.jpeg"/><Relationship Id="rId33" Type="http://schemas.openxmlformats.org/officeDocument/2006/relationships/image" Target="../media/image14.emf"/><Relationship Id="rId32" Type="http://schemas.openxmlformats.org/officeDocument/2006/relationships/image" Target="../media/image13.emf"/><Relationship Id="rId31" Type="http://schemas.openxmlformats.org/officeDocument/2006/relationships/image" Target="../media/image36.emf"/><Relationship Id="rId30" Type="http://schemas.openxmlformats.org/officeDocument/2006/relationships/image" Target="../media/image34.emf"/><Relationship Id="rId3" Type="http://schemas.openxmlformats.org/officeDocument/2006/relationships/image" Target="../media/image4.emf"/><Relationship Id="rId29" Type="http://schemas.openxmlformats.org/officeDocument/2006/relationships/image" Target="../media/image33.jpeg"/><Relationship Id="rId28" Type="http://schemas.openxmlformats.org/officeDocument/2006/relationships/image" Target="../media/image32.emf"/><Relationship Id="rId27" Type="http://schemas.openxmlformats.org/officeDocument/2006/relationships/image" Target="../media/image31.jpeg"/><Relationship Id="rId26" Type="http://schemas.openxmlformats.org/officeDocument/2006/relationships/image" Target="../media/image30.png"/><Relationship Id="rId25" Type="http://schemas.openxmlformats.org/officeDocument/2006/relationships/image" Target="../media/image29.png"/><Relationship Id="rId24" Type="http://schemas.openxmlformats.org/officeDocument/2006/relationships/image" Target="../media/image28.png"/><Relationship Id="rId23" Type="http://schemas.openxmlformats.org/officeDocument/2006/relationships/image" Target="../media/image27.png"/><Relationship Id="rId22" Type="http://schemas.openxmlformats.org/officeDocument/2006/relationships/image" Target="../media/image26.png"/><Relationship Id="rId21" Type="http://schemas.openxmlformats.org/officeDocument/2006/relationships/image" Target="../media/image25.png"/><Relationship Id="rId20" Type="http://schemas.openxmlformats.org/officeDocument/2006/relationships/image" Target="../media/image24.emf"/><Relationship Id="rId2" Type="http://schemas.openxmlformats.org/officeDocument/2006/relationships/image" Target="../media/image3.emf"/><Relationship Id="rId19" Type="http://schemas.openxmlformats.org/officeDocument/2006/relationships/image" Target="../media/image23.png"/><Relationship Id="rId18" Type="http://schemas.openxmlformats.org/officeDocument/2006/relationships/image" Target="../media/image22.png"/><Relationship Id="rId17" Type="http://schemas.openxmlformats.org/officeDocument/2006/relationships/image" Target="../media/image21.png"/><Relationship Id="rId16" Type="http://schemas.openxmlformats.org/officeDocument/2006/relationships/image" Target="../media/image20.emf"/><Relationship Id="rId15" Type="http://schemas.openxmlformats.org/officeDocument/2006/relationships/image" Target="../media/image19.emf"/><Relationship Id="rId14" Type="http://schemas.openxmlformats.org/officeDocument/2006/relationships/image" Target="../media/image18.png"/><Relationship Id="rId13" Type="http://schemas.openxmlformats.org/officeDocument/2006/relationships/image" Target="../media/image17.emf"/><Relationship Id="rId12" Type="http://schemas.openxmlformats.org/officeDocument/2006/relationships/image" Target="../media/image16.jpeg"/><Relationship Id="rId11" Type="http://schemas.openxmlformats.org/officeDocument/2006/relationships/image" Target="../media/image12.png"/><Relationship Id="rId10" Type="http://schemas.openxmlformats.org/officeDocument/2006/relationships/image" Target="../media/image11.emf"/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emf"/><Relationship Id="rId8" Type="http://schemas.openxmlformats.org/officeDocument/2006/relationships/image" Target="../media/image9.png"/><Relationship Id="rId7" Type="http://schemas.openxmlformats.org/officeDocument/2006/relationships/image" Target="../media/image8.emf"/><Relationship Id="rId6" Type="http://schemas.openxmlformats.org/officeDocument/2006/relationships/image" Target="../media/image7.jpeg"/><Relationship Id="rId5" Type="http://schemas.openxmlformats.org/officeDocument/2006/relationships/image" Target="../media/image6.emf"/><Relationship Id="rId4" Type="http://schemas.openxmlformats.org/officeDocument/2006/relationships/image" Target="../media/image5.emf"/><Relationship Id="rId35" Type="http://schemas.openxmlformats.org/officeDocument/2006/relationships/image" Target="../media/image36.emf"/><Relationship Id="rId34" Type="http://schemas.openxmlformats.org/officeDocument/2006/relationships/image" Target="../media/image35.emf"/><Relationship Id="rId33" Type="http://schemas.openxmlformats.org/officeDocument/2006/relationships/image" Target="../media/image34.emf"/><Relationship Id="rId32" Type="http://schemas.openxmlformats.org/officeDocument/2006/relationships/image" Target="../media/image33.jpeg"/><Relationship Id="rId31" Type="http://schemas.openxmlformats.org/officeDocument/2006/relationships/image" Target="../media/image32.emf"/><Relationship Id="rId30" Type="http://schemas.openxmlformats.org/officeDocument/2006/relationships/image" Target="../media/image31.jpeg"/><Relationship Id="rId3" Type="http://schemas.openxmlformats.org/officeDocument/2006/relationships/image" Target="../media/image4.emf"/><Relationship Id="rId29" Type="http://schemas.openxmlformats.org/officeDocument/2006/relationships/image" Target="../media/image30.png"/><Relationship Id="rId28" Type="http://schemas.openxmlformats.org/officeDocument/2006/relationships/image" Target="../media/image29.png"/><Relationship Id="rId27" Type="http://schemas.openxmlformats.org/officeDocument/2006/relationships/image" Target="../media/image28.png"/><Relationship Id="rId26" Type="http://schemas.openxmlformats.org/officeDocument/2006/relationships/image" Target="../media/image27.png"/><Relationship Id="rId25" Type="http://schemas.openxmlformats.org/officeDocument/2006/relationships/image" Target="../media/image26.png"/><Relationship Id="rId24" Type="http://schemas.openxmlformats.org/officeDocument/2006/relationships/image" Target="../media/image25.png"/><Relationship Id="rId23" Type="http://schemas.openxmlformats.org/officeDocument/2006/relationships/image" Target="../media/image24.emf"/><Relationship Id="rId22" Type="http://schemas.openxmlformats.org/officeDocument/2006/relationships/image" Target="../media/image23.png"/><Relationship Id="rId21" Type="http://schemas.openxmlformats.org/officeDocument/2006/relationships/image" Target="../media/image22.png"/><Relationship Id="rId20" Type="http://schemas.openxmlformats.org/officeDocument/2006/relationships/image" Target="../media/image21.png"/><Relationship Id="rId2" Type="http://schemas.openxmlformats.org/officeDocument/2006/relationships/image" Target="../media/image3.emf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png"/><Relationship Id="rId16" Type="http://schemas.openxmlformats.org/officeDocument/2006/relationships/image" Target="../media/image17.emf"/><Relationship Id="rId15" Type="http://schemas.openxmlformats.org/officeDocument/2006/relationships/image" Target="../media/image16.jpeg"/><Relationship Id="rId14" Type="http://schemas.openxmlformats.org/officeDocument/2006/relationships/image" Target="../media/image15.jpeg"/><Relationship Id="rId13" Type="http://schemas.openxmlformats.org/officeDocument/2006/relationships/image" Target="../media/image14.emf"/><Relationship Id="rId12" Type="http://schemas.openxmlformats.org/officeDocument/2006/relationships/image" Target="../media/image13.emf"/><Relationship Id="rId11" Type="http://schemas.openxmlformats.org/officeDocument/2006/relationships/image" Target="../media/image12.png"/><Relationship Id="rId10" Type="http://schemas.openxmlformats.org/officeDocument/2006/relationships/image" Target="../media/image11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emf"/><Relationship Id="rId8" Type="http://schemas.openxmlformats.org/officeDocument/2006/relationships/image" Target="../media/image10.emf"/><Relationship Id="rId7" Type="http://schemas.openxmlformats.org/officeDocument/2006/relationships/image" Target="../media/image9.png"/><Relationship Id="rId6" Type="http://schemas.openxmlformats.org/officeDocument/2006/relationships/image" Target="../media/image8.emf"/><Relationship Id="rId5" Type="http://schemas.openxmlformats.org/officeDocument/2006/relationships/image" Target="../media/image7.jpeg"/><Relationship Id="rId4" Type="http://schemas.openxmlformats.org/officeDocument/2006/relationships/image" Target="../media/image6.emf"/><Relationship Id="rId30" Type="http://schemas.openxmlformats.org/officeDocument/2006/relationships/image" Target="../media/image4.emf"/><Relationship Id="rId3" Type="http://schemas.openxmlformats.org/officeDocument/2006/relationships/image" Target="../media/image5.emf"/><Relationship Id="rId29" Type="http://schemas.openxmlformats.org/officeDocument/2006/relationships/image" Target="../media/image35.emf"/><Relationship Id="rId28" Type="http://schemas.openxmlformats.org/officeDocument/2006/relationships/image" Target="../media/image12.png"/><Relationship Id="rId27" Type="http://schemas.openxmlformats.org/officeDocument/2006/relationships/image" Target="../media/image15.jpeg"/><Relationship Id="rId26" Type="http://schemas.openxmlformats.org/officeDocument/2006/relationships/image" Target="../media/image14.emf"/><Relationship Id="rId25" Type="http://schemas.openxmlformats.org/officeDocument/2006/relationships/image" Target="../media/image13.emf"/><Relationship Id="rId24" Type="http://schemas.openxmlformats.org/officeDocument/2006/relationships/image" Target="../media/image36.emf"/><Relationship Id="rId23" Type="http://schemas.openxmlformats.org/officeDocument/2006/relationships/image" Target="../media/image34.emf"/><Relationship Id="rId22" Type="http://schemas.openxmlformats.org/officeDocument/2006/relationships/image" Target="../media/image33.jpeg"/><Relationship Id="rId21" Type="http://schemas.openxmlformats.org/officeDocument/2006/relationships/image" Target="../media/image32.emf"/><Relationship Id="rId20" Type="http://schemas.openxmlformats.org/officeDocument/2006/relationships/image" Target="../media/image31.jpeg"/><Relationship Id="rId2" Type="http://schemas.openxmlformats.org/officeDocument/2006/relationships/image" Target="../media/image3.emf"/><Relationship Id="rId19" Type="http://schemas.openxmlformats.org/officeDocument/2006/relationships/image" Target="../media/image30.png"/><Relationship Id="rId18" Type="http://schemas.openxmlformats.org/officeDocument/2006/relationships/image" Target="../media/image29.png"/><Relationship Id="rId17" Type="http://schemas.openxmlformats.org/officeDocument/2006/relationships/image" Target="../media/image23.png"/><Relationship Id="rId16" Type="http://schemas.openxmlformats.org/officeDocument/2006/relationships/image" Target="../media/image22.png"/><Relationship Id="rId15" Type="http://schemas.openxmlformats.org/officeDocument/2006/relationships/image" Target="../media/image21.png"/><Relationship Id="rId14" Type="http://schemas.openxmlformats.org/officeDocument/2006/relationships/image" Target="../media/image20.emf"/><Relationship Id="rId13" Type="http://schemas.openxmlformats.org/officeDocument/2006/relationships/image" Target="../media/image19.emf"/><Relationship Id="rId12" Type="http://schemas.openxmlformats.org/officeDocument/2006/relationships/image" Target="../media/image18.png"/><Relationship Id="rId11" Type="http://schemas.openxmlformats.org/officeDocument/2006/relationships/image" Target="../media/image17.emf"/><Relationship Id="rId10" Type="http://schemas.openxmlformats.org/officeDocument/2006/relationships/image" Target="../media/image16.jpeg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5" Type="http://schemas.openxmlformats.org/officeDocument/2006/relationships/image" Target="../media/image40.png"/><Relationship Id="rId4" Type="http://schemas.openxmlformats.org/officeDocument/2006/relationships/image" Target="../media/image39.png"/><Relationship Id="rId3" Type="http://schemas.openxmlformats.org/officeDocument/2006/relationships/image" Target="../media/image38.emf"/><Relationship Id="rId2" Type="http://schemas.openxmlformats.org/officeDocument/2006/relationships/image" Target="../media/image37.emf"/><Relationship Id="rId1" Type="http://schemas.openxmlformats.org/officeDocument/2006/relationships/image" Target="../media/image11.emf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../media/image42.png"/><Relationship Id="rId3" Type="http://schemas.openxmlformats.org/officeDocument/2006/relationships/image" Target="../media/image41.emf"/><Relationship Id="rId2" Type="http://schemas.openxmlformats.org/officeDocument/2006/relationships/image" Target="../media/image38.emf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9" Type="http://schemas.openxmlformats.org/officeDocument/2006/relationships/image" Target="../media/image49.emf"/><Relationship Id="rId8" Type="http://schemas.openxmlformats.org/officeDocument/2006/relationships/image" Target="../media/image48.emf"/><Relationship Id="rId7" Type="http://schemas.openxmlformats.org/officeDocument/2006/relationships/image" Target="../media/image47.emf"/><Relationship Id="rId6" Type="http://schemas.openxmlformats.org/officeDocument/2006/relationships/image" Target="../media/image46.emf"/><Relationship Id="rId5" Type="http://schemas.openxmlformats.org/officeDocument/2006/relationships/image" Target="../media/image17.emf"/><Relationship Id="rId4" Type="http://schemas.openxmlformats.org/officeDocument/2006/relationships/image" Target="../media/image45.emf"/><Relationship Id="rId3" Type="http://schemas.openxmlformats.org/officeDocument/2006/relationships/image" Target="../media/image44.emf"/><Relationship Id="rId2" Type="http://schemas.openxmlformats.org/officeDocument/2006/relationships/image" Target="../media/image43.emf"/><Relationship Id="rId17" Type="http://schemas.openxmlformats.org/officeDocument/2006/relationships/image" Target="../media/image57.png"/><Relationship Id="rId16" Type="http://schemas.openxmlformats.org/officeDocument/2006/relationships/image" Target="../media/image56.png"/><Relationship Id="rId15" Type="http://schemas.openxmlformats.org/officeDocument/2006/relationships/image" Target="../media/image55.png"/><Relationship Id="rId14" Type="http://schemas.openxmlformats.org/officeDocument/2006/relationships/image" Target="../media/image54.emf"/><Relationship Id="rId13" Type="http://schemas.openxmlformats.org/officeDocument/2006/relationships/image" Target="../media/image53.emf"/><Relationship Id="rId12" Type="http://schemas.openxmlformats.org/officeDocument/2006/relationships/image" Target="../media/image52.emf"/><Relationship Id="rId11" Type="http://schemas.openxmlformats.org/officeDocument/2006/relationships/image" Target="../media/image51.emf"/><Relationship Id="rId10" Type="http://schemas.openxmlformats.org/officeDocument/2006/relationships/image" Target="../media/image50.emf"/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4.emf"/><Relationship Id="rId7" Type="http://schemas.openxmlformats.org/officeDocument/2006/relationships/image" Target="../media/image63.emf"/><Relationship Id="rId6" Type="http://schemas.openxmlformats.org/officeDocument/2006/relationships/image" Target="../media/image62.emf"/><Relationship Id="rId5" Type="http://schemas.openxmlformats.org/officeDocument/2006/relationships/image" Target="../media/image61.emf"/><Relationship Id="rId4" Type="http://schemas.openxmlformats.org/officeDocument/2006/relationships/image" Target="../media/image60.emf"/><Relationship Id="rId3" Type="http://schemas.openxmlformats.org/officeDocument/2006/relationships/image" Target="../media/image59.emf"/><Relationship Id="rId2" Type="http://schemas.openxmlformats.org/officeDocument/2006/relationships/image" Target="../media/image58.emf"/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9" Type="http://schemas.openxmlformats.org/officeDocument/2006/relationships/image" Target="../media/image72.emf"/><Relationship Id="rId8" Type="http://schemas.openxmlformats.org/officeDocument/2006/relationships/image" Target="../media/image71.emf"/><Relationship Id="rId7" Type="http://schemas.openxmlformats.org/officeDocument/2006/relationships/image" Target="../media/image6.emf"/><Relationship Id="rId6" Type="http://schemas.openxmlformats.org/officeDocument/2006/relationships/image" Target="../media/image70.emf"/><Relationship Id="rId5" Type="http://schemas.openxmlformats.org/officeDocument/2006/relationships/image" Target="../media/image69.emf"/><Relationship Id="rId4" Type="http://schemas.openxmlformats.org/officeDocument/2006/relationships/image" Target="../media/image68.emf"/><Relationship Id="rId3" Type="http://schemas.openxmlformats.org/officeDocument/2006/relationships/image" Target="../media/image67.jpeg"/><Relationship Id="rId22" Type="http://schemas.openxmlformats.org/officeDocument/2006/relationships/image" Target="../media/image85.emf"/><Relationship Id="rId21" Type="http://schemas.openxmlformats.org/officeDocument/2006/relationships/image" Target="../media/image84.jpeg"/><Relationship Id="rId20" Type="http://schemas.openxmlformats.org/officeDocument/2006/relationships/image" Target="../media/image83.emf"/><Relationship Id="rId2" Type="http://schemas.openxmlformats.org/officeDocument/2006/relationships/image" Target="../media/image66.emf"/><Relationship Id="rId19" Type="http://schemas.openxmlformats.org/officeDocument/2006/relationships/image" Target="../media/image82.png"/><Relationship Id="rId18" Type="http://schemas.openxmlformats.org/officeDocument/2006/relationships/image" Target="../media/image81.emf"/><Relationship Id="rId17" Type="http://schemas.openxmlformats.org/officeDocument/2006/relationships/image" Target="../media/image80.png"/><Relationship Id="rId16" Type="http://schemas.openxmlformats.org/officeDocument/2006/relationships/image" Target="../media/image79.emf"/><Relationship Id="rId15" Type="http://schemas.openxmlformats.org/officeDocument/2006/relationships/image" Target="../media/image78.emf"/><Relationship Id="rId14" Type="http://schemas.openxmlformats.org/officeDocument/2006/relationships/image" Target="../media/image77.emf"/><Relationship Id="rId13" Type="http://schemas.openxmlformats.org/officeDocument/2006/relationships/image" Target="../media/image76.emf"/><Relationship Id="rId12" Type="http://schemas.openxmlformats.org/officeDocument/2006/relationships/image" Target="../media/image75.emf"/><Relationship Id="rId11" Type="http://schemas.openxmlformats.org/officeDocument/2006/relationships/image" Target="../media/image74.emf"/><Relationship Id="rId10" Type="http://schemas.openxmlformats.org/officeDocument/2006/relationships/image" Target="../media/image73.emf"/><Relationship Id="rId1" Type="http://schemas.openxmlformats.org/officeDocument/2006/relationships/image" Target="../media/image65.emf"/></Relationships>
</file>

<file path=xl/drawings/_rels/drawing9.xml.rels><?xml version="1.0" encoding="UTF-8" standalone="yes"?>
<Relationships xmlns="http://schemas.openxmlformats.org/package/2006/relationships"><Relationship Id="rId9" Type="http://schemas.openxmlformats.org/officeDocument/2006/relationships/image" Target="../media/image94.png"/><Relationship Id="rId8" Type="http://schemas.openxmlformats.org/officeDocument/2006/relationships/image" Target="../media/image93.png"/><Relationship Id="rId7" Type="http://schemas.openxmlformats.org/officeDocument/2006/relationships/image" Target="../media/image92.png"/><Relationship Id="rId6" Type="http://schemas.openxmlformats.org/officeDocument/2006/relationships/image" Target="../media/image91.png"/><Relationship Id="rId5" Type="http://schemas.openxmlformats.org/officeDocument/2006/relationships/image" Target="../media/image90.png"/><Relationship Id="rId4" Type="http://schemas.openxmlformats.org/officeDocument/2006/relationships/image" Target="../media/image89.png"/><Relationship Id="rId3" Type="http://schemas.openxmlformats.org/officeDocument/2006/relationships/image" Target="../media/image88.jpeg"/><Relationship Id="rId2" Type="http://schemas.openxmlformats.org/officeDocument/2006/relationships/image" Target="../media/image87.jpeg"/><Relationship Id="rId11" Type="http://schemas.openxmlformats.org/officeDocument/2006/relationships/image" Target="../media/image96.png"/><Relationship Id="rId10" Type="http://schemas.openxmlformats.org/officeDocument/2006/relationships/image" Target="../media/image95.png"/><Relationship Id="rId1" Type="http://schemas.openxmlformats.org/officeDocument/2006/relationships/image" Target="../media/image86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145677</xdr:colOff>
      <xdr:row>6</xdr:row>
      <xdr:rowOff>190500</xdr:rowOff>
    </xdr:from>
    <xdr:to>
      <xdr:col>1</xdr:col>
      <xdr:colOff>1678567</xdr:colOff>
      <xdr:row>11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" y="2514600"/>
          <a:ext cx="1818640" cy="2476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81642</xdr:colOff>
      <xdr:row>18</xdr:row>
      <xdr:rowOff>190501</xdr:rowOff>
    </xdr:from>
    <xdr:to>
      <xdr:col>9</xdr:col>
      <xdr:colOff>1083672</xdr:colOff>
      <xdr:row>18</xdr:row>
      <xdr:rowOff>759461</xdr:rowOff>
    </xdr:to>
    <xdr:pic>
      <xdr:nvPicPr>
        <xdr:cNvPr id="2" name="图片 9" descr="写字标.jpg"/>
        <xdr:cNvPicPr>
          <a:picLocks noChangeAspect="1"/>
        </xdr:cNvPicPr>
      </xdr:nvPicPr>
      <xdr:blipFill>
        <a:blip r:embed="rId1" cstate="print"/>
        <a:srcRect l="22929" t="36169" r="23712" b="32411"/>
        <a:stretch>
          <a:fillRect/>
        </a:stretch>
      </xdr:blipFill>
      <xdr:spPr>
        <a:xfrm>
          <a:off x="3596005" y="10512425"/>
          <a:ext cx="1002030" cy="568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81642</xdr:colOff>
      <xdr:row>16</xdr:row>
      <xdr:rowOff>108859</xdr:rowOff>
    </xdr:from>
    <xdr:to>
      <xdr:col>9</xdr:col>
      <xdr:colOff>1086212</xdr:colOff>
      <xdr:row>16</xdr:row>
      <xdr:rowOff>775609</xdr:rowOff>
    </xdr:to>
    <xdr:pic>
      <xdr:nvPicPr>
        <xdr:cNvPr id="3" name="图片 2" descr="P61018-150428.jp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96005" y="8554085"/>
          <a:ext cx="1004570" cy="666750"/>
        </a:xfrm>
        <a:prstGeom prst="rect">
          <a:avLst/>
        </a:prstGeom>
      </xdr:spPr>
    </xdr:pic>
    <xdr:clientData/>
  </xdr:twoCellAnchor>
  <xdr:twoCellAnchor>
    <xdr:from>
      <xdr:col>9</xdr:col>
      <xdr:colOff>190499</xdr:colOff>
      <xdr:row>13</xdr:row>
      <xdr:rowOff>95250</xdr:rowOff>
    </xdr:from>
    <xdr:to>
      <xdr:col>9</xdr:col>
      <xdr:colOff>1007109</xdr:colOff>
      <xdr:row>13</xdr:row>
      <xdr:rowOff>878840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04590" y="6149975"/>
          <a:ext cx="816610" cy="783590"/>
        </a:xfrm>
        <a:prstGeom prst="rect">
          <a:avLst/>
        </a:prstGeom>
      </xdr:spPr>
    </xdr:pic>
    <xdr:clientData/>
  </xdr:twoCellAnchor>
  <xdr:twoCellAnchor>
    <xdr:from>
      <xdr:col>9</xdr:col>
      <xdr:colOff>163285</xdr:colOff>
      <xdr:row>19</xdr:row>
      <xdr:rowOff>95250</xdr:rowOff>
    </xdr:from>
    <xdr:to>
      <xdr:col>9</xdr:col>
      <xdr:colOff>979260</xdr:colOff>
      <xdr:row>19</xdr:row>
      <xdr:rowOff>815340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677920" y="11312525"/>
          <a:ext cx="815975" cy="720090"/>
        </a:xfrm>
        <a:prstGeom prst="rect">
          <a:avLst/>
        </a:prstGeom>
      </xdr:spPr>
    </xdr:pic>
    <xdr:clientData/>
  </xdr:twoCellAnchor>
  <xdr:twoCellAnchor>
    <xdr:from>
      <xdr:col>9</xdr:col>
      <xdr:colOff>176893</xdr:colOff>
      <xdr:row>21</xdr:row>
      <xdr:rowOff>81643</xdr:rowOff>
    </xdr:from>
    <xdr:to>
      <xdr:col>9</xdr:col>
      <xdr:colOff>993503</xdr:colOff>
      <xdr:row>21</xdr:row>
      <xdr:rowOff>801733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691255" y="13051155"/>
          <a:ext cx="816610" cy="720090"/>
        </a:xfrm>
        <a:prstGeom prst="rect">
          <a:avLst/>
        </a:prstGeom>
      </xdr:spPr>
    </xdr:pic>
    <xdr:clientData/>
  </xdr:twoCellAnchor>
  <xdr:twoCellAnchor>
    <xdr:from>
      <xdr:col>9</xdr:col>
      <xdr:colOff>163285</xdr:colOff>
      <xdr:row>20</xdr:row>
      <xdr:rowOff>95250</xdr:rowOff>
    </xdr:from>
    <xdr:to>
      <xdr:col>9</xdr:col>
      <xdr:colOff>979260</xdr:colOff>
      <xdr:row>20</xdr:row>
      <xdr:rowOff>815340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677920" y="12188825"/>
          <a:ext cx="815975" cy="720090"/>
        </a:xfrm>
        <a:prstGeom prst="rect">
          <a:avLst/>
        </a:prstGeom>
      </xdr:spPr>
    </xdr:pic>
    <xdr:clientData/>
  </xdr:twoCellAnchor>
  <xdr:twoCellAnchor>
    <xdr:from>
      <xdr:col>9</xdr:col>
      <xdr:colOff>122465</xdr:colOff>
      <xdr:row>14</xdr:row>
      <xdr:rowOff>122465</xdr:rowOff>
    </xdr:from>
    <xdr:to>
      <xdr:col>9</xdr:col>
      <xdr:colOff>1015910</xdr:colOff>
      <xdr:row>16</xdr:row>
      <xdr:rowOff>191045</xdr:rowOff>
    </xdr:to>
    <xdr:pic>
      <xdr:nvPicPr>
        <xdr:cNvPr id="8" name="图片 7"/>
        <xdr:cNvPicPr/>
      </xdr:nvPicPr>
      <xdr:blipFill>
        <a:blip r:embed="rId5"/>
        <a:stretch>
          <a:fillRect/>
        </a:stretch>
      </xdr:blipFill>
      <xdr:spPr>
        <a:xfrm>
          <a:off x="3636645" y="7148195"/>
          <a:ext cx="893445" cy="1487805"/>
        </a:xfrm>
        <a:prstGeom prst="rect">
          <a:avLst/>
        </a:prstGeom>
      </xdr:spPr>
    </xdr:pic>
    <xdr:clientData/>
  </xdr:twoCellAnchor>
  <xdr:twoCellAnchor>
    <xdr:from>
      <xdr:col>31</xdr:col>
      <xdr:colOff>0</xdr:colOff>
      <xdr:row>0</xdr:row>
      <xdr:rowOff>88447</xdr:rowOff>
    </xdr:from>
    <xdr:to>
      <xdr:col>34</xdr:col>
      <xdr:colOff>16558</xdr:colOff>
      <xdr:row>1</xdr:row>
      <xdr:rowOff>74840</xdr:rowOff>
    </xdr:to>
    <xdr:pic>
      <xdr:nvPicPr>
        <xdr:cNvPr id="9" name="图片 8" descr="捕获00.PNG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15401925" y="88265"/>
          <a:ext cx="2073910" cy="271780"/>
        </a:xfrm>
        <a:prstGeom prst="rect">
          <a:avLst/>
        </a:prstGeom>
      </xdr:spPr>
    </xdr:pic>
    <xdr:clientData/>
  </xdr:twoCellAnchor>
  <xdr:twoCellAnchor>
    <xdr:from>
      <xdr:col>9</xdr:col>
      <xdr:colOff>149679</xdr:colOff>
      <xdr:row>11</xdr:row>
      <xdr:rowOff>81643</xdr:rowOff>
    </xdr:from>
    <xdr:to>
      <xdr:col>9</xdr:col>
      <xdr:colOff>1027884</xdr:colOff>
      <xdr:row>11</xdr:row>
      <xdr:rowOff>789033</xdr:rowOff>
    </xdr:to>
    <xdr:pic>
      <xdr:nvPicPr>
        <xdr:cNvPr id="10" name="图片 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663950" y="4354830"/>
          <a:ext cx="878205" cy="707390"/>
        </a:xfrm>
        <a:prstGeom prst="rect">
          <a:avLst/>
        </a:prstGeom>
      </xdr:spPr>
    </xdr:pic>
    <xdr:clientData/>
  </xdr:twoCellAnchor>
  <xdr:twoCellAnchor>
    <xdr:from>
      <xdr:col>9</xdr:col>
      <xdr:colOff>68035</xdr:colOff>
      <xdr:row>12</xdr:row>
      <xdr:rowOff>122463</xdr:rowOff>
    </xdr:from>
    <xdr:to>
      <xdr:col>9</xdr:col>
      <xdr:colOff>1101815</xdr:colOff>
      <xdr:row>12</xdr:row>
      <xdr:rowOff>810168</xdr:rowOff>
    </xdr:to>
    <xdr:pic>
      <xdr:nvPicPr>
        <xdr:cNvPr id="11" name="图片 1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582670" y="5271770"/>
          <a:ext cx="1033780" cy="687705"/>
        </a:xfrm>
        <a:prstGeom prst="rect">
          <a:avLst/>
        </a:prstGeom>
      </xdr:spPr>
    </xdr:pic>
    <xdr:clientData/>
  </xdr:twoCellAnchor>
  <xdr:twoCellAnchor>
    <xdr:from>
      <xdr:col>9</xdr:col>
      <xdr:colOff>68038</xdr:colOff>
      <xdr:row>17</xdr:row>
      <xdr:rowOff>81644</xdr:rowOff>
    </xdr:from>
    <xdr:to>
      <xdr:col>9</xdr:col>
      <xdr:colOff>805908</xdr:colOff>
      <xdr:row>17</xdr:row>
      <xdr:rowOff>911589</xdr:rowOff>
    </xdr:to>
    <xdr:pic>
      <xdr:nvPicPr>
        <xdr:cNvPr id="12" name="图片 11"/>
        <xdr:cNvPicPr>
          <a:picLocks noChangeAspect="1"/>
        </xdr:cNvPicPr>
      </xdr:nvPicPr>
      <xdr:blipFill>
        <a:blip r:embed="rId9"/>
        <a:srcRect l="18716" t="18182" r="21391" b="14438"/>
        <a:stretch>
          <a:fillRect/>
        </a:stretch>
      </xdr:blipFill>
      <xdr:spPr>
        <a:xfrm>
          <a:off x="3582670" y="9393555"/>
          <a:ext cx="737870" cy="82994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15</xdr:col>
      <xdr:colOff>133350</xdr:colOff>
      <xdr:row>27</xdr:row>
      <xdr:rowOff>47625</xdr:rowOff>
    </xdr:from>
    <xdr:to>
      <xdr:col>15</xdr:col>
      <xdr:colOff>447675</xdr:colOff>
      <xdr:row>27</xdr:row>
      <xdr:rowOff>266700</xdr:rowOff>
    </xdr:to>
    <xdr:pic>
      <xdr:nvPicPr>
        <xdr:cNvPr id="2" name="Picture 107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V="1">
          <a:off x="6421120" y="7591425"/>
          <a:ext cx="314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76200</xdr:colOff>
      <xdr:row>25</xdr:row>
      <xdr:rowOff>47625</xdr:rowOff>
    </xdr:from>
    <xdr:to>
      <xdr:col>15</xdr:col>
      <xdr:colOff>457200</xdr:colOff>
      <xdr:row>25</xdr:row>
      <xdr:rowOff>276225</xdr:rowOff>
    </xdr:to>
    <xdr:pic>
      <xdr:nvPicPr>
        <xdr:cNvPr id="3" name="图片 22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63970" y="682942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114300</xdr:colOff>
      <xdr:row>24</xdr:row>
      <xdr:rowOff>57150</xdr:rowOff>
    </xdr:from>
    <xdr:to>
      <xdr:col>15</xdr:col>
      <xdr:colOff>495300</xdr:colOff>
      <xdr:row>24</xdr:row>
      <xdr:rowOff>285750</xdr:rowOff>
    </xdr:to>
    <xdr:pic>
      <xdr:nvPicPr>
        <xdr:cNvPr id="4" name="图片 22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2070" y="64579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110938</xdr:colOff>
      <xdr:row>44</xdr:row>
      <xdr:rowOff>171451</xdr:rowOff>
    </xdr:from>
    <xdr:to>
      <xdr:col>15</xdr:col>
      <xdr:colOff>409575</xdr:colOff>
      <xdr:row>44</xdr:row>
      <xdr:rowOff>245462</xdr:rowOff>
    </xdr:to>
    <xdr:pic>
      <xdr:nvPicPr>
        <xdr:cNvPr id="5" name="Picture 890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98260" y="14192250"/>
          <a:ext cx="299085" cy="73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171450</xdr:colOff>
      <xdr:row>21</xdr:row>
      <xdr:rowOff>0</xdr:rowOff>
    </xdr:from>
    <xdr:to>
      <xdr:col>15</xdr:col>
      <xdr:colOff>171450</xdr:colOff>
      <xdr:row>21</xdr:row>
      <xdr:rowOff>85725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59220" y="525780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77470</xdr:colOff>
      <xdr:row>20</xdr:row>
      <xdr:rowOff>113665</xdr:rowOff>
    </xdr:from>
    <xdr:to>
      <xdr:col>15</xdr:col>
      <xdr:colOff>448945</xdr:colOff>
      <xdr:row>21</xdr:row>
      <xdr:rowOff>8890</xdr:rowOff>
    </xdr:to>
    <xdr:pic>
      <xdr:nvPicPr>
        <xdr:cNvPr id="7" name="Picture 51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65240" y="4990465"/>
          <a:ext cx="371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57150</xdr:colOff>
      <xdr:row>26</xdr:row>
      <xdr:rowOff>76200</xdr:rowOff>
    </xdr:from>
    <xdr:to>
      <xdr:col>15</xdr:col>
      <xdr:colOff>504825</xdr:colOff>
      <xdr:row>26</xdr:row>
      <xdr:rowOff>266700</xdr:rowOff>
    </xdr:to>
    <xdr:pic>
      <xdr:nvPicPr>
        <xdr:cNvPr id="8" name="Picture 1102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4920" y="7239000"/>
          <a:ext cx="447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133349</xdr:colOff>
      <xdr:row>9</xdr:row>
      <xdr:rowOff>28575</xdr:rowOff>
    </xdr:from>
    <xdr:to>
      <xdr:col>15</xdr:col>
      <xdr:colOff>352424</xdr:colOff>
      <xdr:row>9</xdr:row>
      <xdr:rowOff>352425</xdr:rowOff>
    </xdr:to>
    <xdr:pic>
      <xdr:nvPicPr>
        <xdr:cNvPr id="9" name="图片 222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20485" y="714375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116395</xdr:colOff>
      <xdr:row>28</xdr:row>
      <xdr:rowOff>124516</xdr:rowOff>
    </xdr:from>
    <xdr:to>
      <xdr:col>15</xdr:col>
      <xdr:colOff>406286</xdr:colOff>
      <xdr:row>28</xdr:row>
      <xdr:rowOff>277719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403975" y="8049260"/>
          <a:ext cx="289560" cy="153035"/>
        </a:xfrm>
        <a:prstGeom prst="rect">
          <a:avLst/>
        </a:prstGeom>
      </xdr:spPr>
    </xdr:pic>
    <xdr:clientData/>
  </xdr:twoCellAnchor>
  <xdr:twoCellAnchor>
    <xdr:from>
      <xdr:col>15</xdr:col>
      <xdr:colOff>201295</xdr:colOff>
      <xdr:row>13</xdr:row>
      <xdr:rowOff>53975</xdr:rowOff>
    </xdr:from>
    <xdr:to>
      <xdr:col>15</xdr:col>
      <xdr:colOff>338478</xdr:colOff>
      <xdr:row>13</xdr:row>
      <xdr:rowOff>271488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9065" y="2263775"/>
          <a:ext cx="137160" cy="217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152384</xdr:colOff>
      <xdr:row>12</xdr:row>
      <xdr:rowOff>89481</xdr:rowOff>
    </xdr:from>
    <xdr:to>
      <xdr:col>15</xdr:col>
      <xdr:colOff>306825</xdr:colOff>
      <xdr:row>12</xdr:row>
      <xdr:rowOff>274945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39535" y="1917700"/>
          <a:ext cx="154940" cy="185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179378</xdr:colOff>
      <xdr:row>11</xdr:row>
      <xdr:rowOff>25323</xdr:rowOff>
    </xdr:from>
    <xdr:to>
      <xdr:col>15</xdr:col>
      <xdr:colOff>331023</xdr:colOff>
      <xdr:row>11</xdr:row>
      <xdr:rowOff>265519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466840" y="1472565"/>
          <a:ext cx="151765" cy="240665"/>
        </a:xfrm>
        <a:prstGeom prst="rect">
          <a:avLst/>
        </a:prstGeom>
      </xdr:spPr>
    </xdr:pic>
    <xdr:clientData/>
  </xdr:twoCellAnchor>
  <xdr:twoCellAnchor>
    <xdr:from>
      <xdr:col>15</xdr:col>
      <xdr:colOff>190263</xdr:colOff>
      <xdr:row>14</xdr:row>
      <xdr:rowOff>24615</xdr:rowOff>
    </xdr:from>
    <xdr:to>
      <xdr:col>15</xdr:col>
      <xdr:colOff>327446</xdr:colOff>
      <xdr:row>14</xdr:row>
      <xdr:rowOff>261437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77635" y="2614930"/>
          <a:ext cx="137160" cy="236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58511</xdr:colOff>
      <xdr:row>15</xdr:row>
      <xdr:rowOff>0</xdr:rowOff>
    </xdr:from>
    <xdr:to>
      <xdr:col>15</xdr:col>
      <xdr:colOff>58511</xdr:colOff>
      <xdr:row>15</xdr:row>
      <xdr:rowOff>0</xdr:rowOff>
    </xdr:to>
    <xdr:pic>
      <xdr:nvPicPr>
        <xdr:cNvPr id="15" name="Picture 7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34" b="-5634"/>
        <a:stretch>
          <a:fillRect/>
        </a:stretch>
      </xdr:blipFill>
      <xdr:spPr>
        <a:xfrm>
          <a:off x="6346190" y="297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163286</xdr:colOff>
      <xdr:row>18</xdr:row>
      <xdr:rowOff>478972</xdr:rowOff>
    </xdr:from>
    <xdr:to>
      <xdr:col>15</xdr:col>
      <xdr:colOff>163286</xdr:colOff>
      <xdr:row>18</xdr:row>
      <xdr:rowOff>478972</xdr:rowOff>
    </xdr:to>
    <xdr:pic>
      <xdr:nvPicPr>
        <xdr:cNvPr id="16" name="Picture 13522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>
        <a:xfrm>
          <a:off x="6450965" y="4495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141753</xdr:colOff>
      <xdr:row>18</xdr:row>
      <xdr:rowOff>80045</xdr:rowOff>
    </xdr:from>
    <xdr:to>
      <xdr:col>15</xdr:col>
      <xdr:colOff>419101</xdr:colOff>
      <xdr:row>18</xdr:row>
      <xdr:rowOff>207731</xdr:rowOff>
    </xdr:to>
    <xdr:pic>
      <xdr:nvPicPr>
        <xdr:cNvPr id="17" name="Picture 36" descr="036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29375" y="4194810"/>
          <a:ext cx="277495" cy="127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147431</xdr:colOff>
      <xdr:row>19</xdr:row>
      <xdr:rowOff>73541</xdr:rowOff>
    </xdr:from>
    <xdr:to>
      <xdr:col>15</xdr:col>
      <xdr:colOff>398835</xdr:colOff>
      <xdr:row>19</xdr:row>
      <xdr:rowOff>212272</xdr:rowOff>
    </xdr:to>
    <xdr:pic>
      <xdr:nvPicPr>
        <xdr:cNvPr id="18" name="Picture 1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490970" y="4512945"/>
          <a:ext cx="139065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100853</xdr:colOff>
      <xdr:row>21</xdr:row>
      <xdr:rowOff>100853</xdr:rowOff>
    </xdr:from>
    <xdr:to>
      <xdr:col>15</xdr:col>
      <xdr:colOff>392953</xdr:colOff>
      <xdr:row>21</xdr:row>
      <xdr:rowOff>291353</xdr:rowOff>
    </xdr:to>
    <xdr:pic>
      <xdr:nvPicPr>
        <xdr:cNvPr id="19" name="Picture 89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6388100" y="5358130"/>
          <a:ext cx="2921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189939</xdr:colOff>
      <xdr:row>22</xdr:row>
      <xdr:rowOff>136151</xdr:rowOff>
    </xdr:from>
    <xdr:to>
      <xdr:col>15</xdr:col>
      <xdr:colOff>428064</xdr:colOff>
      <xdr:row>22</xdr:row>
      <xdr:rowOff>383801</xdr:rowOff>
    </xdr:to>
    <xdr:pic>
      <xdr:nvPicPr>
        <xdr:cNvPr id="20" name="Picture 122" descr="rId420"/>
        <xdr:cNvPicPr>
          <a:picLocks noChangeAspect="1"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6477635" y="5774690"/>
          <a:ext cx="238125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154641</xdr:colOff>
      <xdr:row>23</xdr:row>
      <xdr:rowOff>170328</xdr:rowOff>
    </xdr:from>
    <xdr:to>
      <xdr:col>15</xdr:col>
      <xdr:colOff>421341</xdr:colOff>
      <xdr:row>23</xdr:row>
      <xdr:rowOff>389403</xdr:rowOff>
    </xdr:to>
    <xdr:pic>
      <xdr:nvPicPr>
        <xdr:cNvPr id="21" name="Picture 27537" descr="rId421"/>
        <xdr:cNvPicPr>
          <a:picLocks noChangeAspect="1"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6442075" y="6189980"/>
          <a:ext cx="266700" cy="210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65405</xdr:colOff>
      <xdr:row>38</xdr:row>
      <xdr:rowOff>377190</xdr:rowOff>
    </xdr:from>
    <xdr:to>
      <xdr:col>15</xdr:col>
      <xdr:colOff>535305</xdr:colOff>
      <xdr:row>39</xdr:row>
      <xdr:rowOff>375285</xdr:rowOff>
    </xdr:to>
    <xdr:pic>
      <xdr:nvPicPr>
        <xdr:cNvPr id="22" name="图片 2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353175" y="12111990"/>
          <a:ext cx="469900" cy="379095"/>
        </a:xfrm>
        <a:prstGeom prst="rect">
          <a:avLst/>
        </a:prstGeom>
      </xdr:spPr>
    </xdr:pic>
    <xdr:clientData/>
  </xdr:twoCellAnchor>
  <xdr:twoCellAnchor>
    <xdr:from>
      <xdr:col>15</xdr:col>
      <xdr:colOff>146188</xdr:colOff>
      <xdr:row>44</xdr:row>
      <xdr:rowOff>76200</xdr:rowOff>
    </xdr:from>
    <xdr:to>
      <xdr:col>15</xdr:col>
      <xdr:colOff>381000</xdr:colOff>
      <xdr:row>44</xdr:row>
      <xdr:rowOff>327347</xdr:rowOff>
    </xdr:to>
    <xdr:pic>
      <xdr:nvPicPr>
        <xdr:cNvPr id="23" name="Picture 41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33820" y="14097000"/>
          <a:ext cx="2349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191355</xdr:colOff>
      <xdr:row>40</xdr:row>
      <xdr:rowOff>96151</xdr:rowOff>
    </xdr:from>
    <xdr:to>
      <xdr:col>15</xdr:col>
      <xdr:colOff>402259</xdr:colOff>
      <xdr:row>40</xdr:row>
      <xdr:rowOff>294934</xdr:rowOff>
    </xdr:to>
    <xdr:pic>
      <xdr:nvPicPr>
        <xdr:cNvPr id="24" name="图片 23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6478905" y="12592685"/>
          <a:ext cx="210820" cy="198755"/>
        </a:xfrm>
        <a:prstGeom prst="rect">
          <a:avLst/>
        </a:prstGeom>
      </xdr:spPr>
    </xdr:pic>
    <xdr:clientData/>
  </xdr:twoCellAnchor>
  <xdr:twoCellAnchor>
    <xdr:from>
      <xdr:col>15</xdr:col>
      <xdr:colOff>146650</xdr:colOff>
      <xdr:row>41</xdr:row>
      <xdr:rowOff>105360</xdr:rowOff>
    </xdr:from>
    <xdr:to>
      <xdr:col>15</xdr:col>
      <xdr:colOff>450883</xdr:colOff>
      <xdr:row>41</xdr:row>
      <xdr:rowOff>279295</xdr:rowOff>
    </xdr:to>
    <xdr:pic>
      <xdr:nvPicPr>
        <xdr:cNvPr id="25" name="图片 24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6433820" y="12982575"/>
          <a:ext cx="304800" cy="173990"/>
        </a:xfrm>
        <a:prstGeom prst="rect">
          <a:avLst/>
        </a:prstGeom>
      </xdr:spPr>
    </xdr:pic>
    <xdr:clientData/>
  </xdr:twoCellAnchor>
  <xdr:twoCellAnchor>
    <xdr:from>
      <xdr:col>15</xdr:col>
      <xdr:colOff>140804</xdr:colOff>
      <xdr:row>42</xdr:row>
      <xdr:rowOff>101656</xdr:rowOff>
    </xdr:from>
    <xdr:to>
      <xdr:col>15</xdr:col>
      <xdr:colOff>356799</xdr:colOff>
      <xdr:row>42</xdr:row>
      <xdr:rowOff>283592</xdr:rowOff>
    </xdr:to>
    <xdr:pic>
      <xdr:nvPicPr>
        <xdr:cNvPr id="26" name="图片 25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428105" y="13360400"/>
          <a:ext cx="215900" cy="181610"/>
        </a:xfrm>
        <a:prstGeom prst="rect">
          <a:avLst/>
        </a:prstGeom>
      </xdr:spPr>
    </xdr:pic>
    <xdr:clientData/>
  </xdr:twoCellAnchor>
  <xdr:twoCellAnchor>
    <xdr:from>
      <xdr:col>15</xdr:col>
      <xdr:colOff>204141</xdr:colOff>
      <xdr:row>43</xdr:row>
      <xdr:rowOff>62448</xdr:rowOff>
    </xdr:from>
    <xdr:to>
      <xdr:col>15</xdr:col>
      <xdr:colOff>350579</xdr:colOff>
      <xdr:row>43</xdr:row>
      <xdr:rowOff>224889</xdr:rowOff>
    </xdr:to>
    <xdr:pic>
      <xdr:nvPicPr>
        <xdr:cNvPr id="27" name="图片 26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6491605" y="13702030"/>
          <a:ext cx="146685" cy="162560"/>
        </a:xfrm>
        <a:prstGeom prst="rect">
          <a:avLst/>
        </a:prstGeom>
      </xdr:spPr>
    </xdr:pic>
    <xdr:clientData/>
  </xdr:twoCellAnchor>
  <xdr:twoCellAnchor>
    <xdr:from>
      <xdr:col>15</xdr:col>
      <xdr:colOff>148736</xdr:colOff>
      <xdr:row>10</xdr:row>
      <xdr:rowOff>78441</xdr:rowOff>
    </xdr:from>
    <xdr:to>
      <xdr:col>15</xdr:col>
      <xdr:colOff>302559</xdr:colOff>
      <xdr:row>10</xdr:row>
      <xdr:rowOff>311813</xdr:rowOff>
    </xdr:to>
    <xdr:pic>
      <xdr:nvPicPr>
        <xdr:cNvPr id="28" name="图片 27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6436360" y="1144905"/>
          <a:ext cx="153670" cy="233680"/>
        </a:xfrm>
        <a:prstGeom prst="rect">
          <a:avLst/>
        </a:prstGeom>
      </xdr:spPr>
    </xdr:pic>
    <xdr:clientData/>
  </xdr:twoCellAnchor>
  <xdr:twoCellAnchor>
    <xdr:from>
      <xdr:col>15</xdr:col>
      <xdr:colOff>144699</xdr:colOff>
      <xdr:row>37</xdr:row>
      <xdr:rowOff>152399</xdr:rowOff>
    </xdr:from>
    <xdr:to>
      <xdr:col>15</xdr:col>
      <xdr:colOff>437710</xdr:colOff>
      <xdr:row>37</xdr:row>
      <xdr:rowOff>237685</xdr:rowOff>
    </xdr:to>
    <xdr:pic>
      <xdr:nvPicPr>
        <xdr:cNvPr id="29" name="Picture 31776"/>
        <xdr:cNvPicPr>
          <a:picLocks noChangeAspect="1" noChangeArrowheads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31915" y="11505565"/>
          <a:ext cx="29337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149038</xdr:colOff>
      <xdr:row>33</xdr:row>
      <xdr:rowOff>122144</xdr:rowOff>
    </xdr:from>
    <xdr:to>
      <xdr:col>15</xdr:col>
      <xdr:colOff>453838</xdr:colOff>
      <xdr:row>33</xdr:row>
      <xdr:rowOff>276225</xdr:rowOff>
    </xdr:to>
    <xdr:pic>
      <xdr:nvPicPr>
        <xdr:cNvPr id="30" name="Picture 159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36360" y="9951720"/>
          <a:ext cx="304800" cy="154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94129</xdr:colOff>
      <xdr:row>35</xdr:row>
      <xdr:rowOff>123825</xdr:rowOff>
    </xdr:from>
    <xdr:to>
      <xdr:col>15</xdr:col>
      <xdr:colOff>456079</xdr:colOff>
      <xdr:row>35</xdr:row>
      <xdr:rowOff>298942</xdr:rowOff>
    </xdr:to>
    <xdr:pic>
      <xdr:nvPicPr>
        <xdr:cNvPr id="31" name="图片 238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1750" y="10715625"/>
          <a:ext cx="3619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147918</xdr:colOff>
      <xdr:row>34</xdr:row>
      <xdr:rowOff>164165</xdr:rowOff>
    </xdr:from>
    <xdr:to>
      <xdr:col>15</xdr:col>
      <xdr:colOff>376518</xdr:colOff>
      <xdr:row>34</xdr:row>
      <xdr:rowOff>240365</xdr:rowOff>
    </xdr:to>
    <xdr:pic>
      <xdr:nvPicPr>
        <xdr:cNvPr id="32" name="Picture 433" descr="rId8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35090" y="10374630"/>
          <a:ext cx="228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102532</xdr:colOff>
      <xdr:row>32</xdr:row>
      <xdr:rowOff>119342</xdr:rowOff>
    </xdr:from>
    <xdr:to>
      <xdr:col>15</xdr:col>
      <xdr:colOff>416857</xdr:colOff>
      <xdr:row>32</xdr:row>
      <xdr:rowOff>247650</xdr:rowOff>
    </xdr:to>
    <xdr:pic>
      <xdr:nvPicPr>
        <xdr:cNvPr id="33" name="Picture 22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6390005" y="9567545"/>
          <a:ext cx="314325" cy="12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133909</xdr:colOff>
      <xdr:row>31</xdr:row>
      <xdr:rowOff>120717</xdr:rowOff>
    </xdr:from>
    <xdr:to>
      <xdr:col>15</xdr:col>
      <xdr:colOff>372038</xdr:colOff>
      <xdr:row>31</xdr:row>
      <xdr:rowOff>228600</xdr:rowOff>
    </xdr:to>
    <xdr:pic>
      <xdr:nvPicPr>
        <xdr:cNvPr id="34" name="Picture 8810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21120" y="9188450"/>
          <a:ext cx="238125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160010</xdr:colOff>
      <xdr:row>16</xdr:row>
      <xdr:rowOff>130439</xdr:rowOff>
    </xdr:from>
    <xdr:to>
      <xdr:col>15</xdr:col>
      <xdr:colOff>405797</xdr:colOff>
      <xdr:row>16</xdr:row>
      <xdr:rowOff>297036</xdr:rowOff>
    </xdr:to>
    <xdr:pic>
      <xdr:nvPicPr>
        <xdr:cNvPr id="35" name="Picture 19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7155" y="3482975"/>
          <a:ext cx="246380" cy="16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117849</xdr:colOff>
      <xdr:row>17</xdr:row>
      <xdr:rowOff>42066</xdr:rowOff>
    </xdr:from>
    <xdr:to>
      <xdr:col>15</xdr:col>
      <xdr:colOff>430223</xdr:colOff>
      <xdr:row>17</xdr:row>
      <xdr:rowOff>232076</xdr:rowOff>
    </xdr:to>
    <xdr:pic>
      <xdr:nvPicPr>
        <xdr:cNvPr id="36" name="Picture 20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5245" y="3775710"/>
          <a:ext cx="312420" cy="189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58511</xdr:colOff>
      <xdr:row>17</xdr:row>
      <xdr:rowOff>122465</xdr:rowOff>
    </xdr:from>
    <xdr:to>
      <xdr:col>15</xdr:col>
      <xdr:colOff>58511</xdr:colOff>
      <xdr:row>17</xdr:row>
      <xdr:rowOff>122465</xdr:rowOff>
    </xdr:to>
    <xdr:pic>
      <xdr:nvPicPr>
        <xdr:cNvPr id="37" name="Picture 7"/>
        <xdr:cNvPicPr>
          <a:picLocks noChangeAspect="1"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451" b="-6451"/>
        <a:stretch>
          <a:fillRect/>
        </a:stretch>
      </xdr:blipFill>
      <xdr:spPr>
        <a:xfrm>
          <a:off x="6346190" y="38557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93569</xdr:colOff>
      <xdr:row>30</xdr:row>
      <xdr:rowOff>137832</xdr:rowOff>
    </xdr:from>
    <xdr:to>
      <xdr:col>15</xdr:col>
      <xdr:colOff>390525</xdr:colOff>
      <xdr:row>30</xdr:row>
      <xdr:rowOff>214452</xdr:rowOff>
    </xdr:to>
    <xdr:pic>
      <xdr:nvPicPr>
        <xdr:cNvPr id="38" name="Picture 8906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1115" y="8824595"/>
          <a:ext cx="2971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110938</xdr:colOff>
      <xdr:row>29</xdr:row>
      <xdr:rowOff>171451</xdr:rowOff>
    </xdr:from>
    <xdr:to>
      <xdr:col>15</xdr:col>
      <xdr:colOff>409575</xdr:colOff>
      <xdr:row>29</xdr:row>
      <xdr:rowOff>245462</xdr:rowOff>
    </xdr:to>
    <xdr:pic>
      <xdr:nvPicPr>
        <xdr:cNvPr id="39" name="Picture 890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98260" y="8477250"/>
          <a:ext cx="299085" cy="73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15</xdr:col>
      <xdr:colOff>133350</xdr:colOff>
      <xdr:row>29</xdr:row>
      <xdr:rowOff>47625</xdr:rowOff>
    </xdr:from>
    <xdr:to>
      <xdr:col>15</xdr:col>
      <xdr:colOff>447675</xdr:colOff>
      <xdr:row>29</xdr:row>
      <xdr:rowOff>266700</xdr:rowOff>
    </xdr:to>
    <xdr:pic>
      <xdr:nvPicPr>
        <xdr:cNvPr id="2" name="Picture 107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V="1">
          <a:off x="6421120" y="8353425"/>
          <a:ext cx="314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76200</xdr:colOff>
      <xdr:row>27</xdr:row>
      <xdr:rowOff>47625</xdr:rowOff>
    </xdr:from>
    <xdr:to>
      <xdr:col>15</xdr:col>
      <xdr:colOff>457200</xdr:colOff>
      <xdr:row>27</xdr:row>
      <xdr:rowOff>276225</xdr:rowOff>
    </xdr:to>
    <xdr:pic>
      <xdr:nvPicPr>
        <xdr:cNvPr id="3" name="图片 22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63970" y="759142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114300</xdr:colOff>
      <xdr:row>26</xdr:row>
      <xdr:rowOff>57150</xdr:rowOff>
    </xdr:from>
    <xdr:to>
      <xdr:col>15</xdr:col>
      <xdr:colOff>495300</xdr:colOff>
      <xdr:row>26</xdr:row>
      <xdr:rowOff>285750</xdr:rowOff>
    </xdr:to>
    <xdr:pic>
      <xdr:nvPicPr>
        <xdr:cNvPr id="4" name="图片 22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2070" y="72199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110938</xdr:colOff>
      <xdr:row>48</xdr:row>
      <xdr:rowOff>171451</xdr:rowOff>
    </xdr:from>
    <xdr:to>
      <xdr:col>15</xdr:col>
      <xdr:colOff>409575</xdr:colOff>
      <xdr:row>48</xdr:row>
      <xdr:rowOff>245462</xdr:rowOff>
    </xdr:to>
    <xdr:pic>
      <xdr:nvPicPr>
        <xdr:cNvPr id="5" name="Picture 890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98260" y="15716250"/>
          <a:ext cx="299085" cy="73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171450</xdr:colOff>
      <xdr:row>23</xdr:row>
      <xdr:rowOff>0</xdr:rowOff>
    </xdr:from>
    <xdr:to>
      <xdr:col>15</xdr:col>
      <xdr:colOff>171450</xdr:colOff>
      <xdr:row>23</xdr:row>
      <xdr:rowOff>85725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59220" y="601980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77470</xdr:colOff>
      <xdr:row>22</xdr:row>
      <xdr:rowOff>113665</xdr:rowOff>
    </xdr:from>
    <xdr:to>
      <xdr:col>15</xdr:col>
      <xdr:colOff>448945</xdr:colOff>
      <xdr:row>23</xdr:row>
      <xdr:rowOff>8890</xdr:rowOff>
    </xdr:to>
    <xdr:pic>
      <xdr:nvPicPr>
        <xdr:cNvPr id="7" name="Picture 51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65240" y="5752465"/>
          <a:ext cx="371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57150</xdr:colOff>
      <xdr:row>28</xdr:row>
      <xdr:rowOff>76200</xdr:rowOff>
    </xdr:from>
    <xdr:to>
      <xdr:col>15</xdr:col>
      <xdr:colOff>504825</xdr:colOff>
      <xdr:row>28</xdr:row>
      <xdr:rowOff>266700</xdr:rowOff>
    </xdr:to>
    <xdr:pic>
      <xdr:nvPicPr>
        <xdr:cNvPr id="8" name="Picture 1102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4920" y="8001000"/>
          <a:ext cx="447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133349</xdr:colOff>
      <xdr:row>9</xdr:row>
      <xdr:rowOff>28575</xdr:rowOff>
    </xdr:from>
    <xdr:to>
      <xdr:col>15</xdr:col>
      <xdr:colOff>352424</xdr:colOff>
      <xdr:row>9</xdr:row>
      <xdr:rowOff>352425</xdr:rowOff>
    </xdr:to>
    <xdr:pic>
      <xdr:nvPicPr>
        <xdr:cNvPr id="9" name="图片 222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20485" y="714375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116395</xdr:colOff>
      <xdr:row>30</xdr:row>
      <xdr:rowOff>124516</xdr:rowOff>
    </xdr:from>
    <xdr:to>
      <xdr:col>15</xdr:col>
      <xdr:colOff>406286</xdr:colOff>
      <xdr:row>30</xdr:row>
      <xdr:rowOff>277719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403975" y="8811260"/>
          <a:ext cx="289560" cy="153035"/>
        </a:xfrm>
        <a:prstGeom prst="rect">
          <a:avLst/>
        </a:prstGeom>
      </xdr:spPr>
    </xdr:pic>
    <xdr:clientData/>
  </xdr:twoCellAnchor>
  <xdr:twoCellAnchor>
    <xdr:from>
      <xdr:col>15</xdr:col>
      <xdr:colOff>201295</xdr:colOff>
      <xdr:row>13</xdr:row>
      <xdr:rowOff>53975</xdr:rowOff>
    </xdr:from>
    <xdr:to>
      <xdr:col>15</xdr:col>
      <xdr:colOff>338478</xdr:colOff>
      <xdr:row>13</xdr:row>
      <xdr:rowOff>271488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9065" y="2263775"/>
          <a:ext cx="137160" cy="217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152384</xdr:colOff>
      <xdr:row>12</xdr:row>
      <xdr:rowOff>89481</xdr:rowOff>
    </xdr:from>
    <xdr:to>
      <xdr:col>15</xdr:col>
      <xdr:colOff>306825</xdr:colOff>
      <xdr:row>12</xdr:row>
      <xdr:rowOff>274945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39535" y="1917700"/>
          <a:ext cx="154940" cy="185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179378</xdr:colOff>
      <xdr:row>11</xdr:row>
      <xdr:rowOff>25323</xdr:rowOff>
    </xdr:from>
    <xdr:to>
      <xdr:col>15</xdr:col>
      <xdr:colOff>331023</xdr:colOff>
      <xdr:row>11</xdr:row>
      <xdr:rowOff>265519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466840" y="1472565"/>
          <a:ext cx="151765" cy="240665"/>
        </a:xfrm>
        <a:prstGeom prst="rect">
          <a:avLst/>
        </a:prstGeom>
      </xdr:spPr>
    </xdr:pic>
    <xdr:clientData/>
  </xdr:twoCellAnchor>
  <xdr:twoCellAnchor>
    <xdr:from>
      <xdr:col>15</xdr:col>
      <xdr:colOff>190263</xdr:colOff>
      <xdr:row>14</xdr:row>
      <xdr:rowOff>24615</xdr:rowOff>
    </xdr:from>
    <xdr:to>
      <xdr:col>15</xdr:col>
      <xdr:colOff>327446</xdr:colOff>
      <xdr:row>14</xdr:row>
      <xdr:rowOff>261437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77635" y="2614930"/>
          <a:ext cx="137160" cy="236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160010</xdr:colOff>
      <xdr:row>17</xdr:row>
      <xdr:rowOff>130439</xdr:rowOff>
    </xdr:from>
    <xdr:to>
      <xdr:col>15</xdr:col>
      <xdr:colOff>405797</xdr:colOff>
      <xdr:row>17</xdr:row>
      <xdr:rowOff>297036</xdr:rowOff>
    </xdr:to>
    <xdr:pic>
      <xdr:nvPicPr>
        <xdr:cNvPr id="15" name="Picture 19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7155" y="3863975"/>
          <a:ext cx="246380" cy="16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117849</xdr:colOff>
      <xdr:row>16</xdr:row>
      <xdr:rowOff>42066</xdr:rowOff>
    </xdr:from>
    <xdr:to>
      <xdr:col>15</xdr:col>
      <xdr:colOff>430223</xdr:colOff>
      <xdr:row>16</xdr:row>
      <xdr:rowOff>232076</xdr:rowOff>
    </xdr:to>
    <xdr:pic>
      <xdr:nvPicPr>
        <xdr:cNvPr id="16" name="Picture 20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5245" y="3394710"/>
          <a:ext cx="312420" cy="189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58511</xdr:colOff>
      <xdr:row>16</xdr:row>
      <xdr:rowOff>122465</xdr:rowOff>
    </xdr:from>
    <xdr:to>
      <xdr:col>15</xdr:col>
      <xdr:colOff>58511</xdr:colOff>
      <xdr:row>16</xdr:row>
      <xdr:rowOff>122465</xdr:rowOff>
    </xdr:to>
    <xdr:pic>
      <xdr:nvPicPr>
        <xdr:cNvPr id="17" name="Picture 7"/>
        <xdr:cNvPicPr>
          <a:picLocks noChangeAspect="1"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451" b="-6451"/>
        <a:stretch>
          <a:fillRect/>
        </a:stretch>
      </xdr:blipFill>
      <xdr:spPr>
        <a:xfrm>
          <a:off x="6346190" y="34747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58511</xdr:colOff>
      <xdr:row>15</xdr:row>
      <xdr:rowOff>0</xdr:rowOff>
    </xdr:from>
    <xdr:to>
      <xdr:col>15</xdr:col>
      <xdr:colOff>58511</xdr:colOff>
      <xdr:row>15</xdr:row>
      <xdr:rowOff>0</xdr:rowOff>
    </xdr:to>
    <xdr:pic>
      <xdr:nvPicPr>
        <xdr:cNvPr id="18" name="Picture 7"/>
        <xdr:cNvPicPr>
          <a:picLocks noChangeAspect="1"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34" b="-5634"/>
        <a:stretch>
          <a:fillRect/>
        </a:stretch>
      </xdr:blipFill>
      <xdr:spPr>
        <a:xfrm>
          <a:off x="6346190" y="297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163286</xdr:colOff>
      <xdr:row>20</xdr:row>
      <xdr:rowOff>478972</xdr:rowOff>
    </xdr:from>
    <xdr:to>
      <xdr:col>15</xdr:col>
      <xdr:colOff>163286</xdr:colOff>
      <xdr:row>20</xdr:row>
      <xdr:rowOff>478972</xdr:rowOff>
    </xdr:to>
    <xdr:pic>
      <xdr:nvPicPr>
        <xdr:cNvPr id="19" name="Picture 13522"/>
        <xdr:cNvPicPr>
          <a:picLocks noChangeAspect="1"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>
        <a:xfrm>
          <a:off x="6450965" y="5257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141753</xdr:colOff>
      <xdr:row>20</xdr:row>
      <xdr:rowOff>80045</xdr:rowOff>
    </xdr:from>
    <xdr:to>
      <xdr:col>15</xdr:col>
      <xdr:colOff>419101</xdr:colOff>
      <xdr:row>20</xdr:row>
      <xdr:rowOff>207731</xdr:rowOff>
    </xdr:to>
    <xdr:pic>
      <xdr:nvPicPr>
        <xdr:cNvPr id="20" name="Picture 36" descr="036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29375" y="4956810"/>
          <a:ext cx="277495" cy="127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147431</xdr:colOff>
      <xdr:row>21</xdr:row>
      <xdr:rowOff>73541</xdr:rowOff>
    </xdr:from>
    <xdr:to>
      <xdr:col>15</xdr:col>
      <xdr:colOff>398835</xdr:colOff>
      <xdr:row>21</xdr:row>
      <xdr:rowOff>212272</xdr:rowOff>
    </xdr:to>
    <xdr:pic>
      <xdr:nvPicPr>
        <xdr:cNvPr id="21" name="Picture 1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490970" y="5274945"/>
          <a:ext cx="139065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100853</xdr:colOff>
      <xdr:row>23</xdr:row>
      <xdr:rowOff>100853</xdr:rowOff>
    </xdr:from>
    <xdr:to>
      <xdr:col>15</xdr:col>
      <xdr:colOff>392953</xdr:colOff>
      <xdr:row>23</xdr:row>
      <xdr:rowOff>291353</xdr:rowOff>
    </xdr:to>
    <xdr:pic>
      <xdr:nvPicPr>
        <xdr:cNvPr id="22" name="Picture 89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6388100" y="6120130"/>
          <a:ext cx="2921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189939</xdr:colOff>
      <xdr:row>24</xdr:row>
      <xdr:rowOff>136151</xdr:rowOff>
    </xdr:from>
    <xdr:to>
      <xdr:col>15</xdr:col>
      <xdr:colOff>428064</xdr:colOff>
      <xdr:row>24</xdr:row>
      <xdr:rowOff>383801</xdr:rowOff>
    </xdr:to>
    <xdr:pic>
      <xdr:nvPicPr>
        <xdr:cNvPr id="23" name="Picture 122" descr="rId420"/>
        <xdr:cNvPicPr>
          <a:picLocks noChangeAspect="1"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6477635" y="6536690"/>
          <a:ext cx="238125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154641</xdr:colOff>
      <xdr:row>25</xdr:row>
      <xdr:rowOff>170328</xdr:rowOff>
    </xdr:from>
    <xdr:to>
      <xdr:col>15</xdr:col>
      <xdr:colOff>421341</xdr:colOff>
      <xdr:row>25</xdr:row>
      <xdr:rowOff>389403</xdr:rowOff>
    </xdr:to>
    <xdr:pic>
      <xdr:nvPicPr>
        <xdr:cNvPr id="24" name="Picture 27537" descr="rId421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6442075" y="6951980"/>
          <a:ext cx="266700" cy="210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65405</xdr:colOff>
      <xdr:row>42</xdr:row>
      <xdr:rowOff>377190</xdr:rowOff>
    </xdr:from>
    <xdr:to>
      <xdr:col>15</xdr:col>
      <xdr:colOff>535305</xdr:colOff>
      <xdr:row>43</xdr:row>
      <xdr:rowOff>375285</xdr:rowOff>
    </xdr:to>
    <xdr:pic>
      <xdr:nvPicPr>
        <xdr:cNvPr id="25" name="图片 24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6353175" y="13635990"/>
          <a:ext cx="469900" cy="379095"/>
        </a:xfrm>
        <a:prstGeom prst="rect">
          <a:avLst/>
        </a:prstGeom>
      </xdr:spPr>
    </xdr:pic>
    <xdr:clientData/>
  </xdr:twoCellAnchor>
  <xdr:twoCellAnchor>
    <xdr:from>
      <xdr:col>15</xdr:col>
      <xdr:colOff>146188</xdr:colOff>
      <xdr:row>48</xdr:row>
      <xdr:rowOff>76200</xdr:rowOff>
    </xdr:from>
    <xdr:to>
      <xdr:col>15</xdr:col>
      <xdr:colOff>381000</xdr:colOff>
      <xdr:row>48</xdr:row>
      <xdr:rowOff>327347</xdr:rowOff>
    </xdr:to>
    <xdr:pic>
      <xdr:nvPicPr>
        <xdr:cNvPr id="26" name="Picture 41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33820" y="15621000"/>
          <a:ext cx="2349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191355</xdr:colOff>
      <xdr:row>44</xdr:row>
      <xdr:rowOff>96151</xdr:rowOff>
    </xdr:from>
    <xdr:to>
      <xdr:col>15</xdr:col>
      <xdr:colOff>402259</xdr:colOff>
      <xdr:row>44</xdr:row>
      <xdr:rowOff>294934</xdr:rowOff>
    </xdr:to>
    <xdr:pic>
      <xdr:nvPicPr>
        <xdr:cNvPr id="27" name="图片 26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6478905" y="14116685"/>
          <a:ext cx="210820" cy="198755"/>
        </a:xfrm>
        <a:prstGeom prst="rect">
          <a:avLst/>
        </a:prstGeom>
      </xdr:spPr>
    </xdr:pic>
    <xdr:clientData/>
  </xdr:twoCellAnchor>
  <xdr:twoCellAnchor>
    <xdr:from>
      <xdr:col>15</xdr:col>
      <xdr:colOff>146650</xdr:colOff>
      <xdr:row>45</xdr:row>
      <xdr:rowOff>105360</xdr:rowOff>
    </xdr:from>
    <xdr:to>
      <xdr:col>15</xdr:col>
      <xdr:colOff>450883</xdr:colOff>
      <xdr:row>45</xdr:row>
      <xdr:rowOff>279295</xdr:rowOff>
    </xdr:to>
    <xdr:pic>
      <xdr:nvPicPr>
        <xdr:cNvPr id="28" name="图片 27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6433820" y="14506575"/>
          <a:ext cx="304800" cy="173990"/>
        </a:xfrm>
        <a:prstGeom prst="rect">
          <a:avLst/>
        </a:prstGeom>
      </xdr:spPr>
    </xdr:pic>
    <xdr:clientData/>
  </xdr:twoCellAnchor>
  <xdr:twoCellAnchor>
    <xdr:from>
      <xdr:col>15</xdr:col>
      <xdr:colOff>140804</xdr:colOff>
      <xdr:row>46</xdr:row>
      <xdr:rowOff>101656</xdr:rowOff>
    </xdr:from>
    <xdr:to>
      <xdr:col>15</xdr:col>
      <xdr:colOff>356799</xdr:colOff>
      <xdr:row>46</xdr:row>
      <xdr:rowOff>283592</xdr:rowOff>
    </xdr:to>
    <xdr:pic>
      <xdr:nvPicPr>
        <xdr:cNvPr id="29" name="图片 28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6428105" y="14884400"/>
          <a:ext cx="215900" cy="181610"/>
        </a:xfrm>
        <a:prstGeom prst="rect">
          <a:avLst/>
        </a:prstGeom>
      </xdr:spPr>
    </xdr:pic>
    <xdr:clientData/>
  </xdr:twoCellAnchor>
  <xdr:twoCellAnchor>
    <xdr:from>
      <xdr:col>15</xdr:col>
      <xdr:colOff>204141</xdr:colOff>
      <xdr:row>47</xdr:row>
      <xdr:rowOff>62448</xdr:rowOff>
    </xdr:from>
    <xdr:to>
      <xdr:col>15</xdr:col>
      <xdr:colOff>350579</xdr:colOff>
      <xdr:row>47</xdr:row>
      <xdr:rowOff>224889</xdr:rowOff>
    </xdr:to>
    <xdr:pic>
      <xdr:nvPicPr>
        <xdr:cNvPr id="30" name="图片 29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6491605" y="15226030"/>
          <a:ext cx="146685" cy="162560"/>
        </a:xfrm>
        <a:prstGeom prst="rect">
          <a:avLst/>
        </a:prstGeom>
      </xdr:spPr>
    </xdr:pic>
    <xdr:clientData/>
  </xdr:twoCellAnchor>
  <xdr:twoCellAnchor>
    <xdr:from>
      <xdr:col>15</xdr:col>
      <xdr:colOff>148736</xdr:colOff>
      <xdr:row>10</xdr:row>
      <xdr:rowOff>78441</xdr:rowOff>
    </xdr:from>
    <xdr:to>
      <xdr:col>15</xdr:col>
      <xdr:colOff>302559</xdr:colOff>
      <xdr:row>10</xdr:row>
      <xdr:rowOff>311813</xdr:rowOff>
    </xdr:to>
    <xdr:pic>
      <xdr:nvPicPr>
        <xdr:cNvPr id="31" name="图片 30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6436360" y="1144905"/>
          <a:ext cx="153670" cy="233680"/>
        </a:xfrm>
        <a:prstGeom prst="rect">
          <a:avLst/>
        </a:prstGeom>
      </xdr:spPr>
    </xdr:pic>
    <xdr:clientData/>
  </xdr:twoCellAnchor>
  <xdr:twoCellAnchor>
    <xdr:from>
      <xdr:col>15</xdr:col>
      <xdr:colOff>144699</xdr:colOff>
      <xdr:row>41</xdr:row>
      <xdr:rowOff>152399</xdr:rowOff>
    </xdr:from>
    <xdr:to>
      <xdr:col>15</xdr:col>
      <xdr:colOff>437710</xdr:colOff>
      <xdr:row>41</xdr:row>
      <xdr:rowOff>237685</xdr:rowOff>
    </xdr:to>
    <xdr:pic>
      <xdr:nvPicPr>
        <xdr:cNvPr id="32" name="Picture 31776"/>
        <xdr:cNvPicPr>
          <a:picLocks noChangeAspect="1"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31915" y="13029565"/>
          <a:ext cx="29337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149038</xdr:colOff>
      <xdr:row>37</xdr:row>
      <xdr:rowOff>122144</xdr:rowOff>
    </xdr:from>
    <xdr:to>
      <xdr:col>15</xdr:col>
      <xdr:colOff>453838</xdr:colOff>
      <xdr:row>37</xdr:row>
      <xdr:rowOff>276225</xdr:rowOff>
    </xdr:to>
    <xdr:pic>
      <xdr:nvPicPr>
        <xdr:cNvPr id="33" name="Picture 159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36360" y="11475720"/>
          <a:ext cx="304800" cy="154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94129</xdr:colOff>
      <xdr:row>39</xdr:row>
      <xdr:rowOff>123825</xdr:rowOff>
    </xdr:from>
    <xdr:to>
      <xdr:col>15</xdr:col>
      <xdr:colOff>456079</xdr:colOff>
      <xdr:row>39</xdr:row>
      <xdr:rowOff>298942</xdr:rowOff>
    </xdr:to>
    <xdr:pic>
      <xdr:nvPicPr>
        <xdr:cNvPr id="34" name="图片 238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1750" y="12239625"/>
          <a:ext cx="3619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147918</xdr:colOff>
      <xdr:row>38</xdr:row>
      <xdr:rowOff>164165</xdr:rowOff>
    </xdr:from>
    <xdr:to>
      <xdr:col>15</xdr:col>
      <xdr:colOff>376518</xdr:colOff>
      <xdr:row>38</xdr:row>
      <xdr:rowOff>240365</xdr:rowOff>
    </xdr:to>
    <xdr:pic>
      <xdr:nvPicPr>
        <xdr:cNvPr id="35" name="Picture 433" descr="rId8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35090" y="11898630"/>
          <a:ext cx="228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102532</xdr:colOff>
      <xdr:row>36</xdr:row>
      <xdr:rowOff>119342</xdr:rowOff>
    </xdr:from>
    <xdr:to>
      <xdr:col>15</xdr:col>
      <xdr:colOff>416857</xdr:colOff>
      <xdr:row>36</xdr:row>
      <xdr:rowOff>247650</xdr:rowOff>
    </xdr:to>
    <xdr:pic>
      <xdr:nvPicPr>
        <xdr:cNvPr id="36" name="Picture 22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6390005" y="11091545"/>
          <a:ext cx="314325" cy="12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93569</xdr:colOff>
      <xdr:row>32</xdr:row>
      <xdr:rowOff>137832</xdr:rowOff>
    </xdr:from>
    <xdr:to>
      <xdr:col>15</xdr:col>
      <xdr:colOff>390525</xdr:colOff>
      <xdr:row>32</xdr:row>
      <xdr:rowOff>214452</xdr:rowOff>
    </xdr:to>
    <xdr:pic>
      <xdr:nvPicPr>
        <xdr:cNvPr id="37" name="Picture 8906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1115" y="9586595"/>
          <a:ext cx="2971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110938</xdr:colOff>
      <xdr:row>31</xdr:row>
      <xdr:rowOff>171451</xdr:rowOff>
    </xdr:from>
    <xdr:to>
      <xdr:col>15</xdr:col>
      <xdr:colOff>409575</xdr:colOff>
      <xdr:row>31</xdr:row>
      <xdr:rowOff>245462</xdr:rowOff>
    </xdr:to>
    <xdr:pic>
      <xdr:nvPicPr>
        <xdr:cNvPr id="38" name="Picture 890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98260" y="9239250"/>
          <a:ext cx="299085" cy="73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133909</xdr:colOff>
      <xdr:row>35</xdr:row>
      <xdr:rowOff>120717</xdr:rowOff>
    </xdr:from>
    <xdr:to>
      <xdr:col>15</xdr:col>
      <xdr:colOff>372038</xdr:colOff>
      <xdr:row>35</xdr:row>
      <xdr:rowOff>228600</xdr:rowOff>
    </xdr:to>
    <xdr:pic>
      <xdr:nvPicPr>
        <xdr:cNvPr id="39" name="Picture 8810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21120" y="10712450"/>
          <a:ext cx="238125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160010</xdr:colOff>
      <xdr:row>18</xdr:row>
      <xdr:rowOff>130439</xdr:rowOff>
    </xdr:from>
    <xdr:to>
      <xdr:col>15</xdr:col>
      <xdr:colOff>405797</xdr:colOff>
      <xdr:row>18</xdr:row>
      <xdr:rowOff>297036</xdr:rowOff>
    </xdr:to>
    <xdr:pic>
      <xdr:nvPicPr>
        <xdr:cNvPr id="40" name="Picture 19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7155" y="4244975"/>
          <a:ext cx="246380" cy="16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117849</xdr:colOff>
      <xdr:row>19</xdr:row>
      <xdr:rowOff>42066</xdr:rowOff>
    </xdr:from>
    <xdr:to>
      <xdr:col>15</xdr:col>
      <xdr:colOff>430223</xdr:colOff>
      <xdr:row>19</xdr:row>
      <xdr:rowOff>232076</xdr:rowOff>
    </xdr:to>
    <xdr:pic>
      <xdr:nvPicPr>
        <xdr:cNvPr id="41" name="Picture 20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5245" y="4537710"/>
          <a:ext cx="312420" cy="189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58511</xdr:colOff>
      <xdr:row>19</xdr:row>
      <xdr:rowOff>122465</xdr:rowOff>
    </xdr:from>
    <xdr:to>
      <xdr:col>15</xdr:col>
      <xdr:colOff>58511</xdr:colOff>
      <xdr:row>19</xdr:row>
      <xdr:rowOff>122465</xdr:rowOff>
    </xdr:to>
    <xdr:pic>
      <xdr:nvPicPr>
        <xdr:cNvPr id="42" name="Picture 7"/>
        <xdr:cNvPicPr>
          <a:picLocks noChangeAspect="1"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451" b="-6451"/>
        <a:stretch>
          <a:fillRect/>
        </a:stretch>
      </xdr:blipFill>
      <xdr:spPr>
        <a:xfrm>
          <a:off x="6346190" y="46177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93569</xdr:colOff>
      <xdr:row>34</xdr:row>
      <xdr:rowOff>137832</xdr:rowOff>
    </xdr:from>
    <xdr:to>
      <xdr:col>15</xdr:col>
      <xdr:colOff>390525</xdr:colOff>
      <xdr:row>34</xdr:row>
      <xdr:rowOff>214452</xdr:rowOff>
    </xdr:to>
    <xdr:pic>
      <xdr:nvPicPr>
        <xdr:cNvPr id="43" name="Picture 8906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1115" y="10348595"/>
          <a:ext cx="2971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110938</xdr:colOff>
      <xdr:row>33</xdr:row>
      <xdr:rowOff>171451</xdr:rowOff>
    </xdr:from>
    <xdr:to>
      <xdr:col>15</xdr:col>
      <xdr:colOff>409575</xdr:colOff>
      <xdr:row>33</xdr:row>
      <xdr:rowOff>245462</xdr:rowOff>
    </xdr:to>
    <xdr:pic>
      <xdr:nvPicPr>
        <xdr:cNvPr id="44" name="Picture 890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98260" y="10001250"/>
          <a:ext cx="299085" cy="73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15</xdr:col>
      <xdr:colOff>133350</xdr:colOff>
      <xdr:row>32</xdr:row>
      <xdr:rowOff>47625</xdr:rowOff>
    </xdr:from>
    <xdr:to>
      <xdr:col>15</xdr:col>
      <xdr:colOff>447675</xdr:colOff>
      <xdr:row>32</xdr:row>
      <xdr:rowOff>266700</xdr:rowOff>
    </xdr:to>
    <xdr:pic>
      <xdr:nvPicPr>
        <xdr:cNvPr id="5" name="Picture 107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V="1">
          <a:off x="6421120" y="11122025"/>
          <a:ext cx="314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76200</xdr:colOff>
      <xdr:row>29</xdr:row>
      <xdr:rowOff>47625</xdr:rowOff>
    </xdr:from>
    <xdr:to>
      <xdr:col>15</xdr:col>
      <xdr:colOff>457200</xdr:colOff>
      <xdr:row>29</xdr:row>
      <xdr:rowOff>276225</xdr:rowOff>
    </xdr:to>
    <xdr:pic>
      <xdr:nvPicPr>
        <xdr:cNvPr id="8" name="图片 22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63970" y="997902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114300</xdr:colOff>
      <xdr:row>27</xdr:row>
      <xdr:rowOff>57150</xdr:rowOff>
    </xdr:from>
    <xdr:to>
      <xdr:col>15</xdr:col>
      <xdr:colOff>495300</xdr:colOff>
      <xdr:row>27</xdr:row>
      <xdr:rowOff>285750</xdr:rowOff>
    </xdr:to>
    <xdr:pic>
      <xdr:nvPicPr>
        <xdr:cNvPr id="9" name="图片 22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2070" y="92265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171450</xdr:colOff>
      <xdr:row>24</xdr:row>
      <xdr:rowOff>0</xdr:rowOff>
    </xdr:from>
    <xdr:to>
      <xdr:col>15</xdr:col>
      <xdr:colOff>171450</xdr:colOff>
      <xdr:row>24</xdr:row>
      <xdr:rowOff>85725</xdr:rowOff>
    </xdr:to>
    <xdr:pic>
      <xdr:nvPicPr>
        <xdr:cNvPr id="35" name="Picture 5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59220" y="802640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77470</xdr:colOff>
      <xdr:row>23</xdr:row>
      <xdr:rowOff>113665</xdr:rowOff>
    </xdr:from>
    <xdr:to>
      <xdr:col>15</xdr:col>
      <xdr:colOff>448945</xdr:colOff>
      <xdr:row>24</xdr:row>
      <xdr:rowOff>8890</xdr:rowOff>
    </xdr:to>
    <xdr:pic>
      <xdr:nvPicPr>
        <xdr:cNvPr id="37" name="Picture 5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65240" y="7759065"/>
          <a:ext cx="371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57150</xdr:colOff>
      <xdr:row>31</xdr:row>
      <xdr:rowOff>76200</xdr:rowOff>
    </xdr:from>
    <xdr:to>
      <xdr:col>15</xdr:col>
      <xdr:colOff>504825</xdr:colOff>
      <xdr:row>31</xdr:row>
      <xdr:rowOff>266700</xdr:rowOff>
    </xdr:to>
    <xdr:pic>
      <xdr:nvPicPr>
        <xdr:cNvPr id="38" name="Picture 1102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4920" y="10769600"/>
          <a:ext cx="447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133349</xdr:colOff>
      <xdr:row>9</xdr:row>
      <xdr:rowOff>28575</xdr:rowOff>
    </xdr:from>
    <xdr:to>
      <xdr:col>15</xdr:col>
      <xdr:colOff>352424</xdr:colOff>
      <xdr:row>9</xdr:row>
      <xdr:rowOff>352425</xdr:rowOff>
    </xdr:to>
    <xdr:pic>
      <xdr:nvPicPr>
        <xdr:cNvPr id="42" name="图片 222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20485" y="2339975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116395</xdr:colOff>
      <xdr:row>33</xdr:row>
      <xdr:rowOff>124516</xdr:rowOff>
    </xdr:from>
    <xdr:to>
      <xdr:col>15</xdr:col>
      <xdr:colOff>406286</xdr:colOff>
      <xdr:row>33</xdr:row>
      <xdr:rowOff>277719</xdr:rowOff>
    </xdr:to>
    <xdr:pic>
      <xdr:nvPicPr>
        <xdr:cNvPr id="44" name="图片 4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403975" y="11579860"/>
          <a:ext cx="289560" cy="153035"/>
        </a:xfrm>
        <a:prstGeom prst="rect">
          <a:avLst/>
        </a:prstGeom>
      </xdr:spPr>
    </xdr:pic>
    <xdr:clientData/>
  </xdr:twoCellAnchor>
  <xdr:twoCellAnchor>
    <xdr:from>
      <xdr:col>15</xdr:col>
      <xdr:colOff>201295</xdr:colOff>
      <xdr:row>16</xdr:row>
      <xdr:rowOff>53975</xdr:rowOff>
    </xdr:from>
    <xdr:to>
      <xdr:col>15</xdr:col>
      <xdr:colOff>338478</xdr:colOff>
      <xdr:row>16</xdr:row>
      <xdr:rowOff>271488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9065" y="5032375"/>
          <a:ext cx="137160" cy="217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152384</xdr:colOff>
      <xdr:row>15</xdr:row>
      <xdr:rowOff>89481</xdr:rowOff>
    </xdr:from>
    <xdr:to>
      <xdr:col>15</xdr:col>
      <xdr:colOff>306825</xdr:colOff>
      <xdr:row>15</xdr:row>
      <xdr:rowOff>274945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39535" y="4686300"/>
          <a:ext cx="154940" cy="185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190263</xdr:colOff>
      <xdr:row>17</xdr:row>
      <xdr:rowOff>24615</xdr:rowOff>
    </xdr:from>
    <xdr:to>
      <xdr:col>15</xdr:col>
      <xdr:colOff>327446</xdr:colOff>
      <xdr:row>17</xdr:row>
      <xdr:rowOff>261437</xdr:rowOff>
    </xdr:to>
    <xdr:pic>
      <xdr:nvPicPr>
        <xdr:cNvPr id="54" name="图片 53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77635" y="5383530"/>
          <a:ext cx="137160" cy="236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58511</xdr:colOff>
      <xdr:row>18</xdr:row>
      <xdr:rowOff>0</xdr:rowOff>
    </xdr:from>
    <xdr:to>
      <xdr:col>15</xdr:col>
      <xdr:colOff>58511</xdr:colOff>
      <xdr:row>18</xdr:row>
      <xdr:rowOff>0</xdr:rowOff>
    </xdr:to>
    <xdr:pic>
      <xdr:nvPicPr>
        <xdr:cNvPr id="58" name="Picture 7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34" b="-5634"/>
        <a:stretch>
          <a:fillRect/>
        </a:stretch>
      </xdr:blipFill>
      <xdr:spPr>
        <a:xfrm>
          <a:off x="6346190" y="5740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163286</xdr:colOff>
      <xdr:row>21</xdr:row>
      <xdr:rowOff>478972</xdr:rowOff>
    </xdr:from>
    <xdr:to>
      <xdr:col>15</xdr:col>
      <xdr:colOff>163286</xdr:colOff>
      <xdr:row>21</xdr:row>
      <xdr:rowOff>478972</xdr:rowOff>
    </xdr:to>
    <xdr:pic>
      <xdr:nvPicPr>
        <xdr:cNvPr id="59" name="Picture 13522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>
        <a:xfrm>
          <a:off x="6450965" y="726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141753</xdr:colOff>
      <xdr:row>21</xdr:row>
      <xdr:rowOff>80045</xdr:rowOff>
    </xdr:from>
    <xdr:to>
      <xdr:col>15</xdr:col>
      <xdr:colOff>419101</xdr:colOff>
      <xdr:row>21</xdr:row>
      <xdr:rowOff>207731</xdr:rowOff>
    </xdr:to>
    <xdr:pic>
      <xdr:nvPicPr>
        <xdr:cNvPr id="60" name="Picture 36" descr="03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29375" y="6963410"/>
          <a:ext cx="277495" cy="127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147431</xdr:colOff>
      <xdr:row>22</xdr:row>
      <xdr:rowOff>73541</xdr:rowOff>
    </xdr:from>
    <xdr:to>
      <xdr:col>15</xdr:col>
      <xdr:colOff>398835</xdr:colOff>
      <xdr:row>22</xdr:row>
      <xdr:rowOff>212272</xdr:rowOff>
    </xdr:to>
    <xdr:pic>
      <xdr:nvPicPr>
        <xdr:cNvPr id="61" name="Picture 1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490970" y="7281545"/>
          <a:ext cx="139065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100853</xdr:colOff>
      <xdr:row>24</xdr:row>
      <xdr:rowOff>100853</xdr:rowOff>
    </xdr:from>
    <xdr:to>
      <xdr:col>15</xdr:col>
      <xdr:colOff>392953</xdr:colOff>
      <xdr:row>24</xdr:row>
      <xdr:rowOff>291353</xdr:rowOff>
    </xdr:to>
    <xdr:pic>
      <xdr:nvPicPr>
        <xdr:cNvPr id="62" name="Picture 89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6388100" y="8126730"/>
          <a:ext cx="2921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189939</xdr:colOff>
      <xdr:row>25</xdr:row>
      <xdr:rowOff>136151</xdr:rowOff>
    </xdr:from>
    <xdr:to>
      <xdr:col>15</xdr:col>
      <xdr:colOff>428064</xdr:colOff>
      <xdr:row>25</xdr:row>
      <xdr:rowOff>383801</xdr:rowOff>
    </xdr:to>
    <xdr:pic>
      <xdr:nvPicPr>
        <xdr:cNvPr id="63" name="Picture 122" descr="rId420"/>
        <xdr:cNvPicPr>
          <a:picLocks noChangeAspect="1"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6477635" y="8543290"/>
          <a:ext cx="238125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154641</xdr:colOff>
      <xdr:row>26</xdr:row>
      <xdr:rowOff>170328</xdr:rowOff>
    </xdr:from>
    <xdr:to>
      <xdr:col>15</xdr:col>
      <xdr:colOff>421341</xdr:colOff>
      <xdr:row>26</xdr:row>
      <xdr:rowOff>389403</xdr:rowOff>
    </xdr:to>
    <xdr:pic>
      <xdr:nvPicPr>
        <xdr:cNvPr id="64" name="Picture 27537" descr="rId421"/>
        <xdr:cNvPicPr>
          <a:picLocks noChangeAspect="1"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6442075" y="8958580"/>
          <a:ext cx="266700" cy="210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65405</xdr:colOff>
      <xdr:row>43</xdr:row>
      <xdr:rowOff>377190</xdr:rowOff>
    </xdr:from>
    <xdr:to>
      <xdr:col>15</xdr:col>
      <xdr:colOff>535305</xdr:colOff>
      <xdr:row>43</xdr:row>
      <xdr:rowOff>377190</xdr:rowOff>
    </xdr:to>
    <xdr:pic>
      <xdr:nvPicPr>
        <xdr:cNvPr id="105" name="图片 10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353175" y="15642590"/>
          <a:ext cx="469900" cy="0"/>
        </a:xfrm>
        <a:prstGeom prst="rect">
          <a:avLst/>
        </a:prstGeom>
      </xdr:spPr>
    </xdr:pic>
    <xdr:clientData/>
  </xdr:twoCellAnchor>
  <xdr:twoCellAnchor>
    <xdr:from>
      <xdr:col>15</xdr:col>
      <xdr:colOff>148736</xdr:colOff>
      <xdr:row>11</xdr:row>
      <xdr:rowOff>78441</xdr:rowOff>
    </xdr:from>
    <xdr:to>
      <xdr:col>15</xdr:col>
      <xdr:colOff>302559</xdr:colOff>
      <xdr:row>11</xdr:row>
      <xdr:rowOff>311813</xdr:rowOff>
    </xdr:to>
    <xdr:pic>
      <xdr:nvPicPr>
        <xdr:cNvPr id="111" name="图片 11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436360" y="3151505"/>
          <a:ext cx="153670" cy="233680"/>
        </a:xfrm>
        <a:prstGeom prst="rect">
          <a:avLst/>
        </a:prstGeom>
      </xdr:spPr>
    </xdr:pic>
    <xdr:clientData/>
  </xdr:twoCellAnchor>
  <xdr:twoCellAnchor>
    <xdr:from>
      <xdr:col>15</xdr:col>
      <xdr:colOff>144699</xdr:colOff>
      <xdr:row>42</xdr:row>
      <xdr:rowOff>152399</xdr:rowOff>
    </xdr:from>
    <xdr:to>
      <xdr:col>15</xdr:col>
      <xdr:colOff>437710</xdr:colOff>
      <xdr:row>42</xdr:row>
      <xdr:rowOff>237685</xdr:rowOff>
    </xdr:to>
    <xdr:pic>
      <xdr:nvPicPr>
        <xdr:cNvPr id="121" name="Picture 31776"/>
        <xdr:cNvPicPr>
          <a:picLocks noChangeAspect="1"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31915" y="15036165"/>
          <a:ext cx="29337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149038</xdr:colOff>
      <xdr:row>38</xdr:row>
      <xdr:rowOff>122144</xdr:rowOff>
    </xdr:from>
    <xdr:to>
      <xdr:col>15</xdr:col>
      <xdr:colOff>453838</xdr:colOff>
      <xdr:row>38</xdr:row>
      <xdr:rowOff>276225</xdr:rowOff>
    </xdr:to>
    <xdr:pic>
      <xdr:nvPicPr>
        <xdr:cNvPr id="122" name="Picture 159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36360" y="13482320"/>
          <a:ext cx="304800" cy="154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94129</xdr:colOff>
      <xdr:row>40</xdr:row>
      <xdr:rowOff>123825</xdr:rowOff>
    </xdr:from>
    <xdr:to>
      <xdr:col>15</xdr:col>
      <xdr:colOff>456079</xdr:colOff>
      <xdr:row>40</xdr:row>
      <xdr:rowOff>298942</xdr:rowOff>
    </xdr:to>
    <xdr:pic>
      <xdr:nvPicPr>
        <xdr:cNvPr id="123" name="图片 238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1750" y="14246225"/>
          <a:ext cx="3619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147918</xdr:colOff>
      <xdr:row>39</xdr:row>
      <xdr:rowOff>164165</xdr:rowOff>
    </xdr:from>
    <xdr:to>
      <xdr:col>15</xdr:col>
      <xdr:colOff>376518</xdr:colOff>
      <xdr:row>39</xdr:row>
      <xdr:rowOff>240365</xdr:rowOff>
    </xdr:to>
    <xdr:pic>
      <xdr:nvPicPr>
        <xdr:cNvPr id="124" name="Picture 433" descr="rId8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35090" y="13905230"/>
          <a:ext cx="228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102532</xdr:colOff>
      <xdr:row>37</xdr:row>
      <xdr:rowOff>119342</xdr:rowOff>
    </xdr:from>
    <xdr:to>
      <xdr:col>15</xdr:col>
      <xdr:colOff>416857</xdr:colOff>
      <xdr:row>37</xdr:row>
      <xdr:rowOff>247650</xdr:rowOff>
    </xdr:to>
    <xdr:pic>
      <xdr:nvPicPr>
        <xdr:cNvPr id="125" name="Picture 22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6390005" y="13098145"/>
          <a:ext cx="314325" cy="12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133909</xdr:colOff>
      <xdr:row>36</xdr:row>
      <xdr:rowOff>120717</xdr:rowOff>
    </xdr:from>
    <xdr:to>
      <xdr:col>15</xdr:col>
      <xdr:colOff>372038</xdr:colOff>
      <xdr:row>36</xdr:row>
      <xdr:rowOff>228600</xdr:rowOff>
    </xdr:to>
    <xdr:pic>
      <xdr:nvPicPr>
        <xdr:cNvPr id="128" name="Picture 8810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21120" y="12719050"/>
          <a:ext cx="238125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160010</xdr:colOff>
      <xdr:row>19</xdr:row>
      <xdr:rowOff>130439</xdr:rowOff>
    </xdr:from>
    <xdr:to>
      <xdr:col>15</xdr:col>
      <xdr:colOff>405797</xdr:colOff>
      <xdr:row>19</xdr:row>
      <xdr:rowOff>297036</xdr:rowOff>
    </xdr:to>
    <xdr:pic>
      <xdr:nvPicPr>
        <xdr:cNvPr id="2" name="Picture 19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7155" y="6251575"/>
          <a:ext cx="246380" cy="16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117849</xdr:colOff>
      <xdr:row>20</xdr:row>
      <xdr:rowOff>42066</xdr:rowOff>
    </xdr:from>
    <xdr:to>
      <xdr:col>15</xdr:col>
      <xdr:colOff>430223</xdr:colOff>
      <xdr:row>20</xdr:row>
      <xdr:rowOff>232076</xdr:rowOff>
    </xdr:to>
    <xdr:pic>
      <xdr:nvPicPr>
        <xdr:cNvPr id="3" name="Picture 20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5245" y="6544310"/>
          <a:ext cx="312420" cy="189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58511</xdr:colOff>
      <xdr:row>20</xdr:row>
      <xdr:rowOff>122465</xdr:rowOff>
    </xdr:from>
    <xdr:to>
      <xdr:col>15</xdr:col>
      <xdr:colOff>58511</xdr:colOff>
      <xdr:row>20</xdr:row>
      <xdr:rowOff>122465</xdr:rowOff>
    </xdr:to>
    <xdr:pic>
      <xdr:nvPicPr>
        <xdr:cNvPr id="4" name="Picture 7"/>
        <xdr:cNvPicPr>
          <a:picLocks noChangeAspect="1" noChangeArrowheads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451" b="-6451"/>
        <a:stretch>
          <a:fillRect/>
        </a:stretch>
      </xdr:blipFill>
      <xdr:spPr>
        <a:xfrm>
          <a:off x="6346190" y="66243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179378</xdr:colOff>
      <xdr:row>13</xdr:row>
      <xdr:rowOff>25323</xdr:rowOff>
    </xdr:from>
    <xdr:to>
      <xdr:col>15</xdr:col>
      <xdr:colOff>331023</xdr:colOff>
      <xdr:row>13</xdr:row>
      <xdr:rowOff>265519</xdr:rowOff>
    </xdr:to>
    <xdr:pic>
      <xdr:nvPicPr>
        <xdr:cNvPr id="10" name="图片 9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6466840" y="3860165"/>
          <a:ext cx="151765" cy="240665"/>
        </a:xfrm>
        <a:prstGeom prst="rect">
          <a:avLst/>
        </a:prstGeom>
      </xdr:spPr>
    </xdr:pic>
    <xdr:clientData/>
  </xdr:twoCellAnchor>
  <xdr:twoCellAnchor>
    <xdr:from>
      <xdr:col>15</xdr:col>
      <xdr:colOff>133349</xdr:colOff>
      <xdr:row>10</xdr:row>
      <xdr:rowOff>28575</xdr:rowOff>
    </xdr:from>
    <xdr:to>
      <xdr:col>15</xdr:col>
      <xdr:colOff>352424</xdr:colOff>
      <xdr:row>10</xdr:row>
      <xdr:rowOff>352425</xdr:rowOff>
    </xdr:to>
    <xdr:pic>
      <xdr:nvPicPr>
        <xdr:cNvPr id="11" name="图片 222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20485" y="2720975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148736</xdr:colOff>
      <xdr:row>12</xdr:row>
      <xdr:rowOff>78441</xdr:rowOff>
    </xdr:from>
    <xdr:to>
      <xdr:col>15</xdr:col>
      <xdr:colOff>302559</xdr:colOff>
      <xdr:row>12</xdr:row>
      <xdr:rowOff>311813</xdr:rowOff>
    </xdr:to>
    <xdr:pic>
      <xdr:nvPicPr>
        <xdr:cNvPr id="12" name="图片 1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436360" y="3532505"/>
          <a:ext cx="153670" cy="233680"/>
        </a:xfrm>
        <a:prstGeom prst="rect">
          <a:avLst/>
        </a:prstGeom>
      </xdr:spPr>
    </xdr:pic>
    <xdr:clientData/>
  </xdr:twoCellAnchor>
  <xdr:twoCellAnchor>
    <xdr:from>
      <xdr:col>15</xdr:col>
      <xdr:colOff>179378</xdr:colOff>
      <xdr:row>14</xdr:row>
      <xdr:rowOff>25323</xdr:rowOff>
    </xdr:from>
    <xdr:to>
      <xdr:col>15</xdr:col>
      <xdr:colOff>331023</xdr:colOff>
      <xdr:row>14</xdr:row>
      <xdr:rowOff>265519</xdr:rowOff>
    </xdr:to>
    <xdr:pic>
      <xdr:nvPicPr>
        <xdr:cNvPr id="13" name="图片 12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6466840" y="4241165"/>
          <a:ext cx="151765" cy="240665"/>
        </a:xfrm>
        <a:prstGeom prst="rect">
          <a:avLst/>
        </a:prstGeom>
      </xdr:spPr>
    </xdr:pic>
    <xdr:clientData/>
  </xdr:twoCellAnchor>
  <xdr:twoCellAnchor>
    <xdr:from>
      <xdr:col>15</xdr:col>
      <xdr:colOff>114300</xdr:colOff>
      <xdr:row>28</xdr:row>
      <xdr:rowOff>57150</xdr:rowOff>
    </xdr:from>
    <xdr:to>
      <xdr:col>15</xdr:col>
      <xdr:colOff>495300</xdr:colOff>
      <xdr:row>28</xdr:row>
      <xdr:rowOff>285750</xdr:rowOff>
    </xdr:to>
    <xdr:pic>
      <xdr:nvPicPr>
        <xdr:cNvPr id="14" name="图片 22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2070" y="96075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76200</xdr:colOff>
      <xdr:row>30</xdr:row>
      <xdr:rowOff>47625</xdr:rowOff>
    </xdr:from>
    <xdr:to>
      <xdr:col>15</xdr:col>
      <xdr:colOff>457200</xdr:colOff>
      <xdr:row>30</xdr:row>
      <xdr:rowOff>276225</xdr:rowOff>
    </xdr:to>
    <xdr:pic>
      <xdr:nvPicPr>
        <xdr:cNvPr id="15" name="图片 22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63970" y="1036002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93569</xdr:colOff>
      <xdr:row>35</xdr:row>
      <xdr:rowOff>137832</xdr:rowOff>
    </xdr:from>
    <xdr:to>
      <xdr:col>15</xdr:col>
      <xdr:colOff>390525</xdr:colOff>
      <xdr:row>35</xdr:row>
      <xdr:rowOff>214452</xdr:rowOff>
    </xdr:to>
    <xdr:pic>
      <xdr:nvPicPr>
        <xdr:cNvPr id="16" name="Picture 8906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1115" y="12355195"/>
          <a:ext cx="2971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110938</xdr:colOff>
      <xdr:row>34</xdr:row>
      <xdr:rowOff>171451</xdr:rowOff>
    </xdr:from>
    <xdr:to>
      <xdr:col>15</xdr:col>
      <xdr:colOff>409575</xdr:colOff>
      <xdr:row>34</xdr:row>
      <xdr:rowOff>245462</xdr:rowOff>
    </xdr:to>
    <xdr:pic>
      <xdr:nvPicPr>
        <xdr:cNvPr id="17" name="Picture 8905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98260" y="12007850"/>
          <a:ext cx="299085" cy="73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15</xdr:col>
      <xdr:colOff>152384</xdr:colOff>
      <xdr:row>9</xdr:row>
      <xdr:rowOff>89481</xdr:rowOff>
    </xdr:from>
    <xdr:to>
      <xdr:col>15</xdr:col>
      <xdr:colOff>306825</xdr:colOff>
      <xdr:row>9</xdr:row>
      <xdr:rowOff>274945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37910" y="774700"/>
          <a:ext cx="154940" cy="185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109632</xdr:colOff>
      <xdr:row>14</xdr:row>
      <xdr:rowOff>145676</xdr:rowOff>
    </xdr:from>
    <xdr:to>
      <xdr:col>15</xdr:col>
      <xdr:colOff>462643</xdr:colOff>
      <xdr:row>14</xdr:row>
      <xdr:rowOff>237054</xdr:rowOff>
    </xdr:to>
    <xdr:pic>
      <xdr:nvPicPr>
        <xdr:cNvPr id="16" name="Picture 1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34" b="-1234"/>
        <a:stretch>
          <a:fillRect/>
        </a:stretch>
      </xdr:blipFill>
      <xdr:spPr>
        <a:xfrm>
          <a:off x="6095365" y="2736215"/>
          <a:ext cx="35306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57150</xdr:colOff>
      <xdr:row>13</xdr:row>
      <xdr:rowOff>180975</xdr:rowOff>
    </xdr:from>
    <xdr:to>
      <xdr:col>15</xdr:col>
      <xdr:colOff>523875</xdr:colOff>
      <xdr:row>13</xdr:row>
      <xdr:rowOff>180975</xdr:rowOff>
    </xdr:to>
    <xdr:pic>
      <xdr:nvPicPr>
        <xdr:cNvPr id="17" name="图片 212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43295" y="239077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183931</xdr:colOff>
      <xdr:row>12</xdr:row>
      <xdr:rowOff>105103</xdr:rowOff>
    </xdr:from>
    <xdr:to>
      <xdr:col>15</xdr:col>
      <xdr:colOff>367111</xdr:colOff>
      <xdr:row>12</xdr:row>
      <xdr:rowOff>243053</xdr:rowOff>
    </xdr:to>
    <xdr:pic>
      <xdr:nvPicPr>
        <xdr:cNvPr id="18" name="图片 1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169660" y="1933575"/>
          <a:ext cx="183515" cy="137795"/>
        </a:xfrm>
        <a:prstGeom prst="rect">
          <a:avLst/>
        </a:prstGeom>
      </xdr:spPr>
    </xdr:pic>
    <xdr:clientData/>
  </xdr:twoCellAnchor>
  <xdr:twoCellAnchor>
    <xdr:from>
      <xdr:col>15</xdr:col>
      <xdr:colOff>72259</xdr:colOff>
      <xdr:row>13</xdr:row>
      <xdr:rowOff>91966</xdr:rowOff>
    </xdr:from>
    <xdr:to>
      <xdr:col>15</xdr:col>
      <xdr:colOff>487134</xdr:colOff>
      <xdr:row>13</xdr:row>
      <xdr:rowOff>203639</xdr:rowOff>
    </xdr:to>
    <xdr:pic>
      <xdr:nvPicPr>
        <xdr:cNvPr id="19" name="图片 1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057900" y="2301240"/>
          <a:ext cx="415290" cy="111760"/>
        </a:xfrm>
        <a:prstGeom prst="rect">
          <a:avLst/>
        </a:prstGeom>
      </xdr:spPr>
    </xdr:pic>
    <xdr:clientData/>
  </xdr:twoCellAnchor>
  <xdr:twoCellAnchor>
    <xdr:from>
      <xdr:col>15</xdr:col>
      <xdr:colOff>67004</xdr:colOff>
      <xdr:row>11</xdr:row>
      <xdr:rowOff>112987</xdr:rowOff>
    </xdr:from>
    <xdr:to>
      <xdr:col>15</xdr:col>
      <xdr:colOff>481879</xdr:colOff>
      <xdr:row>11</xdr:row>
      <xdr:rowOff>224660</xdr:rowOff>
    </xdr:to>
    <xdr:pic>
      <xdr:nvPicPr>
        <xdr:cNvPr id="20" name="图片 1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052820" y="1560195"/>
          <a:ext cx="414655" cy="111760"/>
        </a:xfrm>
        <a:prstGeom prst="rect">
          <a:avLst/>
        </a:prstGeom>
      </xdr:spPr>
    </xdr:pic>
    <xdr:clientData/>
  </xdr:twoCellAnchor>
  <xdr:twoCellAnchor>
    <xdr:from>
      <xdr:col>15</xdr:col>
      <xdr:colOff>157668</xdr:colOff>
      <xdr:row>10</xdr:row>
      <xdr:rowOff>54494</xdr:rowOff>
    </xdr:from>
    <xdr:to>
      <xdr:col>15</xdr:col>
      <xdr:colOff>295275</xdr:colOff>
      <xdr:row>10</xdr:row>
      <xdr:rowOff>314360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43625" y="1120775"/>
          <a:ext cx="137795" cy="26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15</xdr:col>
      <xdr:colOff>57150</xdr:colOff>
      <xdr:row>9</xdr:row>
      <xdr:rowOff>76200</xdr:rowOff>
    </xdr:from>
    <xdr:to>
      <xdr:col>15</xdr:col>
      <xdr:colOff>504825</xdr:colOff>
      <xdr:row>9</xdr:row>
      <xdr:rowOff>266700</xdr:rowOff>
    </xdr:to>
    <xdr:pic>
      <xdr:nvPicPr>
        <xdr:cNvPr id="8" name="Picture 110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43295" y="762000"/>
          <a:ext cx="447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161926</xdr:colOff>
      <xdr:row>12</xdr:row>
      <xdr:rowOff>9524</xdr:rowOff>
    </xdr:from>
    <xdr:to>
      <xdr:col>15</xdr:col>
      <xdr:colOff>485776</xdr:colOff>
      <xdr:row>12</xdr:row>
      <xdr:rowOff>314325</xdr:rowOff>
    </xdr:to>
    <xdr:pic>
      <xdr:nvPicPr>
        <xdr:cNvPr id="9" name="图片 21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48070" y="1837690"/>
          <a:ext cx="323850" cy="305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66675</xdr:colOff>
      <xdr:row>11</xdr:row>
      <xdr:rowOff>76200</xdr:rowOff>
    </xdr:from>
    <xdr:to>
      <xdr:col>15</xdr:col>
      <xdr:colOff>542925</xdr:colOff>
      <xdr:row>11</xdr:row>
      <xdr:rowOff>314325</xdr:rowOff>
    </xdr:to>
    <xdr:pic>
      <xdr:nvPicPr>
        <xdr:cNvPr id="10" name="图片 21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52820" y="1524000"/>
          <a:ext cx="476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142876</xdr:colOff>
      <xdr:row>10</xdr:row>
      <xdr:rowOff>28575</xdr:rowOff>
    </xdr:from>
    <xdr:to>
      <xdr:col>15</xdr:col>
      <xdr:colOff>409576</xdr:colOff>
      <xdr:row>10</xdr:row>
      <xdr:rowOff>342900</xdr:rowOff>
    </xdr:to>
    <xdr:pic>
      <xdr:nvPicPr>
        <xdr:cNvPr id="11" name="图片 15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29020" y="1095375"/>
          <a:ext cx="2667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57150</xdr:colOff>
      <xdr:row>9</xdr:row>
      <xdr:rowOff>76200</xdr:rowOff>
    </xdr:from>
    <xdr:to>
      <xdr:col>15</xdr:col>
      <xdr:colOff>504825</xdr:colOff>
      <xdr:row>9</xdr:row>
      <xdr:rowOff>266700</xdr:rowOff>
    </xdr:to>
    <xdr:pic>
      <xdr:nvPicPr>
        <xdr:cNvPr id="65" name="Picture 110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43295" y="762000"/>
          <a:ext cx="447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161926</xdr:colOff>
      <xdr:row>12</xdr:row>
      <xdr:rowOff>9524</xdr:rowOff>
    </xdr:from>
    <xdr:to>
      <xdr:col>15</xdr:col>
      <xdr:colOff>485776</xdr:colOff>
      <xdr:row>12</xdr:row>
      <xdr:rowOff>314325</xdr:rowOff>
    </xdr:to>
    <xdr:pic>
      <xdr:nvPicPr>
        <xdr:cNvPr id="66" name="图片 21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48070" y="1837690"/>
          <a:ext cx="323850" cy="305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66675</xdr:colOff>
      <xdr:row>11</xdr:row>
      <xdr:rowOff>76200</xdr:rowOff>
    </xdr:from>
    <xdr:to>
      <xdr:col>15</xdr:col>
      <xdr:colOff>542925</xdr:colOff>
      <xdr:row>11</xdr:row>
      <xdr:rowOff>314325</xdr:rowOff>
    </xdr:to>
    <xdr:pic>
      <xdr:nvPicPr>
        <xdr:cNvPr id="67" name="图片 21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52820" y="1524000"/>
          <a:ext cx="476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133350</xdr:colOff>
      <xdr:row>10</xdr:row>
      <xdr:rowOff>57150</xdr:rowOff>
    </xdr:from>
    <xdr:to>
      <xdr:col>15</xdr:col>
      <xdr:colOff>371475</xdr:colOff>
      <xdr:row>10</xdr:row>
      <xdr:rowOff>337820</xdr:rowOff>
    </xdr:to>
    <xdr:pic>
      <xdr:nvPicPr>
        <xdr:cNvPr id="68" name="图片 15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19495" y="1123950"/>
          <a:ext cx="238125" cy="280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15</xdr:col>
      <xdr:colOff>116395</xdr:colOff>
      <xdr:row>9</xdr:row>
      <xdr:rowOff>124516</xdr:rowOff>
    </xdr:from>
    <xdr:to>
      <xdr:col>15</xdr:col>
      <xdr:colOff>406286</xdr:colOff>
      <xdr:row>9</xdr:row>
      <xdr:rowOff>277719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2350" y="810260"/>
          <a:ext cx="289560" cy="153035"/>
        </a:xfrm>
        <a:prstGeom prst="rect">
          <a:avLst/>
        </a:prstGeom>
      </xdr:spPr>
    </xdr:pic>
    <xdr:clientData/>
  </xdr:twoCellAnchor>
  <xdr:twoCellAnchor>
    <xdr:from>
      <xdr:col>15</xdr:col>
      <xdr:colOff>95250</xdr:colOff>
      <xdr:row>13</xdr:row>
      <xdr:rowOff>161925</xdr:rowOff>
    </xdr:from>
    <xdr:to>
      <xdr:col>15</xdr:col>
      <xdr:colOff>466725</xdr:colOff>
      <xdr:row>13</xdr:row>
      <xdr:rowOff>419100</xdr:rowOff>
    </xdr:to>
    <xdr:pic>
      <xdr:nvPicPr>
        <xdr:cNvPr id="25" name="Picture 825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81395" y="2371725"/>
          <a:ext cx="3714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95250</xdr:colOff>
      <xdr:row>14</xdr:row>
      <xdr:rowOff>104775</xdr:rowOff>
    </xdr:from>
    <xdr:to>
      <xdr:col>15</xdr:col>
      <xdr:colOff>409575</xdr:colOff>
      <xdr:row>14</xdr:row>
      <xdr:rowOff>452187</xdr:rowOff>
    </xdr:to>
    <xdr:pic>
      <xdr:nvPicPr>
        <xdr:cNvPr id="26" name="Picture 825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81395" y="269557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133350</xdr:colOff>
      <xdr:row>15</xdr:row>
      <xdr:rowOff>95250</xdr:rowOff>
    </xdr:from>
    <xdr:to>
      <xdr:col>15</xdr:col>
      <xdr:colOff>409575</xdr:colOff>
      <xdr:row>15</xdr:row>
      <xdr:rowOff>295275</xdr:rowOff>
    </xdr:to>
    <xdr:pic>
      <xdr:nvPicPr>
        <xdr:cNvPr id="27" name="图片 3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19495" y="3067050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142875</xdr:colOff>
      <xdr:row>16</xdr:row>
      <xdr:rowOff>104775</xdr:rowOff>
    </xdr:from>
    <xdr:to>
      <xdr:col>15</xdr:col>
      <xdr:colOff>361950</xdr:colOff>
      <xdr:row>16</xdr:row>
      <xdr:rowOff>304800</xdr:rowOff>
    </xdr:to>
    <xdr:pic>
      <xdr:nvPicPr>
        <xdr:cNvPr id="28" name="图片 3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129020" y="345757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142875</xdr:colOff>
      <xdr:row>19</xdr:row>
      <xdr:rowOff>114300</xdr:rowOff>
    </xdr:from>
    <xdr:to>
      <xdr:col>15</xdr:col>
      <xdr:colOff>428625</xdr:colOff>
      <xdr:row>19</xdr:row>
      <xdr:rowOff>409575</xdr:rowOff>
    </xdr:to>
    <xdr:pic>
      <xdr:nvPicPr>
        <xdr:cNvPr id="29" name="Picture 13522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29020" y="4610100"/>
          <a:ext cx="2857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57150</xdr:colOff>
      <xdr:row>18</xdr:row>
      <xdr:rowOff>257175</xdr:rowOff>
    </xdr:from>
    <xdr:to>
      <xdr:col>15</xdr:col>
      <xdr:colOff>442383</xdr:colOff>
      <xdr:row>18</xdr:row>
      <xdr:rowOff>457200</xdr:rowOff>
    </xdr:to>
    <xdr:pic>
      <xdr:nvPicPr>
        <xdr:cNvPr id="30" name="图片 44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43295" y="4371975"/>
          <a:ext cx="38481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95250</xdr:colOff>
      <xdr:row>17</xdr:row>
      <xdr:rowOff>104775</xdr:rowOff>
    </xdr:from>
    <xdr:to>
      <xdr:col>15</xdr:col>
      <xdr:colOff>381000</xdr:colOff>
      <xdr:row>17</xdr:row>
      <xdr:rowOff>285750</xdr:rowOff>
    </xdr:to>
    <xdr:pic>
      <xdr:nvPicPr>
        <xdr:cNvPr id="31" name="Picture 13522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81395" y="3838575"/>
          <a:ext cx="2857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152400</xdr:colOff>
      <xdr:row>20</xdr:row>
      <xdr:rowOff>200025</xdr:rowOff>
    </xdr:from>
    <xdr:to>
      <xdr:col>15</xdr:col>
      <xdr:colOff>485775</xdr:colOff>
      <xdr:row>20</xdr:row>
      <xdr:rowOff>419100</xdr:rowOff>
    </xdr:to>
    <xdr:pic>
      <xdr:nvPicPr>
        <xdr:cNvPr id="32" name="图片 24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38545" y="5076825"/>
          <a:ext cx="333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66676</xdr:colOff>
      <xdr:row>22</xdr:row>
      <xdr:rowOff>190500</xdr:rowOff>
    </xdr:from>
    <xdr:to>
      <xdr:col>15</xdr:col>
      <xdr:colOff>428626</xdr:colOff>
      <xdr:row>22</xdr:row>
      <xdr:rowOff>348442</xdr:rowOff>
    </xdr:to>
    <xdr:pic>
      <xdr:nvPicPr>
        <xdr:cNvPr id="33" name="图片 26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52820" y="5829300"/>
          <a:ext cx="361950" cy="157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104776</xdr:colOff>
      <xdr:row>25</xdr:row>
      <xdr:rowOff>167528</xdr:rowOff>
    </xdr:from>
    <xdr:to>
      <xdr:col>15</xdr:col>
      <xdr:colOff>432198</xdr:colOff>
      <xdr:row>25</xdr:row>
      <xdr:rowOff>291353</xdr:rowOff>
    </xdr:to>
    <xdr:pic>
      <xdr:nvPicPr>
        <xdr:cNvPr id="34" name="图片 27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90920" y="6948805"/>
          <a:ext cx="327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53788</xdr:colOff>
      <xdr:row>26</xdr:row>
      <xdr:rowOff>89647</xdr:rowOff>
    </xdr:from>
    <xdr:to>
      <xdr:col>15</xdr:col>
      <xdr:colOff>453838</xdr:colOff>
      <xdr:row>26</xdr:row>
      <xdr:rowOff>280147</xdr:rowOff>
    </xdr:to>
    <xdr:pic>
      <xdr:nvPicPr>
        <xdr:cNvPr id="35" name="图片 31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39485" y="7252335"/>
          <a:ext cx="4000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66675</xdr:colOff>
      <xdr:row>27</xdr:row>
      <xdr:rowOff>118222</xdr:rowOff>
    </xdr:from>
    <xdr:to>
      <xdr:col>15</xdr:col>
      <xdr:colOff>466725</xdr:colOff>
      <xdr:row>27</xdr:row>
      <xdr:rowOff>280147</xdr:rowOff>
    </xdr:to>
    <xdr:pic>
      <xdr:nvPicPr>
        <xdr:cNvPr id="36" name="图片 32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52820" y="7661910"/>
          <a:ext cx="4000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48746</xdr:colOff>
      <xdr:row>28</xdr:row>
      <xdr:rowOff>103654</xdr:rowOff>
    </xdr:from>
    <xdr:to>
      <xdr:col>15</xdr:col>
      <xdr:colOff>448796</xdr:colOff>
      <xdr:row>28</xdr:row>
      <xdr:rowOff>246529</xdr:rowOff>
    </xdr:to>
    <xdr:pic>
      <xdr:nvPicPr>
        <xdr:cNvPr id="37" name="图片 33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34405" y="8028305"/>
          <a:ext cx="4000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133741</xdr:colOff>
      <xdr:row>31</xdr:row>
      <xdr:rowOff>105677</xdr:rowOff>
    </xdr:from>
    <xdr:to>
      <xdr:col>15</xdr:col>
      <xdr:colOff>424700</xdr:colOff>
      <xdr:row>31</xdr:row>
      <xdr:rowOff>271329</xdr:rowOff>
    </xdr:to>
    <xdr:pic>
      <xdr:nvPicPr>
        <xdr:cNvPr id="38" name="Picture 36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19495" y="9173210"/>
          <a:ext cx="290830" cy="165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89039</xdr:colOff>
      <xdr:row>29</xdr:row>
      <xdr:rowOff>99392</xdr:rowOff>
    </xdr:from>
    <xdr:to>
      <xdr:col>15</xdr:col>
      <xdr:colOff>421825</xdr:colOff>
      <xdr:row>29</xdr:row>
      <xdr:rowOff>273327</xdr:rowOff>
    </xdr:to>
    <xdr:pic>
      <xdr:nvPicPr>
        <xdr:cNvPr id="39" name="Picture 42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75045" y="8404860"/>
          <a:ext cx="332740" cy="17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120926</xdr:colOff>
      <xdr:row>30</xdr:row>
      <xdr:rowOff>99392</xdr:rowOff>
    </xdr:from>
    <xdr:to>
      <xdr:col>15</xdr:col>
      <xdr:colOff>451425</xdr:colOff>
      <xdr:row>30</xdr:row>
      <xdr:rowOff>281609</xdr:rowOff>
    </xdr:to>
    <xdr:pic>
      <xdr:nvPicPr>
        <xdr:cNvPr id="40" name="Picture 42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06795" y="8785860"/>
          <a:ext cx="330200" cy="182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63817</xdr:colOff>
      <xdr:row>12</xdr:row>
      <xdr:rowOff>190500</xdr:rowOff>
    </xdr:from>
    <xdr:to>
      <xdr:col>15</xdr:col>
      <xdr:colOff>483869</xdr:colOff>
      <xdr:row>12</xdr:row>
      <xdr:rowOff>419100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49645" y="2019300"/>
          <a:ext cx="41973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95250</xdr:colOff>
      <xdr:row>11</xdr:row>
      <xdr:rowOff>161925</xdr:rowOff>
    </xdr:from>
    <xdr:to>
      <xdr:col>15</xdr:col>
      <xdr:colOff>427791</xdr:colOff>
      <xdr:row>11</xdr:row>
      <xdr:rowOff>342900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81395" y="1609725"/>
          <a:ext cx="33210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66675</xdr:colOff>
      <xdr:row>21</xdr:row>
      <xdr:rowOff>285750</xdr:rowOff>
    </xdr:from>
    <xdr:to>
      <xdr:col>15</xdr:col>
      <xdr:colOff>476250</xdr:colOff>
      <xdr:row>21</xdr:row>
      <xdr:rowOff>441014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52820" y="5543550"/>
          <a:ext cx="40957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85725</xdr:colOff>
      <xdr:row>23</xdr:row>
      <xdr:rowOff>57151</xdr:rowOff>
    </xdr:from>
    <xdr:to>
      <xdr:col>15</xdr:col>
      <xdr:colOff>377038</xdr:colOff>
      <xdr:row>23</xdr:row>
      <xdr:rowOff>285751</xdr:rowOff>
    </xdr:to>
    <xdr:pic>
      <xdr:nvPicPr>
        <xdr:cNvPr id="51" name="图片 5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071870" y="6076950"/>
          <a:ext cx="290830" cy="228600"/>
        </a:xfrm>
        <a:prstGeom prst="rect">
          <a:avLst/>
        </a:prstGeom>
      </xdr:spPr>
    </xdr:pic>
    <xdr:clientData/>
  </xdr:twoCellAnchor>
  <xdr:twoCellAnchor>
    <xdr:from>
      <xdr:col>15</xdr:col>
      <xdr:colOff>85725</xdr:colOff>
      <xdr:row>24</xdr:row>
      <xdr:rowOff>76202</xdr:rowOff>
    </xdr:from>
    <xdr:to>
      <xdr:col>15</xdr:col>
      <xdr:colOff>361950</xdr:colOff>
      <xdr:row>24</xdr:row>
      <xdr:rowOff>292962</xdr:rowOff>
    </xdr:to>
    <xdr:pic>
      <xdr:nvPicPr>
        <xdr:cNvPr id="52" name="图片 5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071870" y="6477000"/>
          <a:ext cx="276225" cy="216535"/>
        </a:xfrm>
        <a:prstGeom prst="rect">
          <a:avLst/>
        </a:prstGeom>
      </xdr:spPr>
    </xdr:pic>
    <xdr:clientData/>
  </xdr:twoCellAnchor>
  <xdr:twoCellAnchor>
    <xdr:from>
      <xdr:col>15</xdr:col>
      <xdr:colOff>56030</xdr:colOff>
      <xdr:row>10</xdr:row>
      <xdr:rowOff>56030</xdr:rowOff>
    </xdr:from>
    <xdr:to>
      <xdr:col>15</xdr:col>
      <xdr:colOff>483466</xdr:colOff>
      <xdr:row>10</xdr:row>
      <xdr:rowOff>260137</xdr:rowOff>
    </xdr:to>
    <xdr:pic>
      <xdr:nvPicPr>
        <xdr:cNvPr id="53" name="图片 5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042025" y="1122680"/>
          <a:ext cx="427355" cy="203835"/>
        </a:xfrm>
        <a:prstGeom prst="rect">
          <a:avLst/>
        </a:prstGeom>
      </xdr:spPr>
    </xdr:pic>
    <xdr:clientData/>
  </xdr:twoCellAnchor>
  <xdr:twoCellAnchor editAs="oneCell">
    <xdr:from>
      <xdr:col>15</xdr:col>
      <xdr:colOff>67235</xdr:colOff>
      <xdr:row>32</xdr:row>
      <xdr:rowOff>70737</xdr:rowOff>
    </xdr:from>
    <xdr:to>
      <xdr:col>15</xdr:col>
      <xdr:colOff>440615</xdr:colOff>
      <xdr:row>32</xdr:row>
      <xdr:rowOff>280922</xdr:rowOff>
    </xdr:to>
    <xdr:pic>
      <xdr:nvPicPr>
        <xdr:cNvPr id="2" name="图片 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052820" y="9519285"/>
          <a:ext cx="373380" cy="2101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18</xdr:col>
      <xdr:colOff>133350</xdr:colOff>
      <xdr:row>9</xdr:row>
      <xdr:rowOff>47625</xdr:rowOff>
    </xdr:from>
    <xdr:to>
      <xdr:col>18</xdr:col>
      <xdr:colOff>447675</xdr:colOff>
      <xdr:row>9</xdr:row>
      <xdr:rowOff>266700</xdr:rowOff>
    </xdr:to>
    <xdr:pic>
      <xdr:nvPicPr>
        <xdr:cNvPr id="2" name="Picture 107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V="1">
          <a:off x="4221480" y="406400"/>
          <a:ext cx="314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66675</xdr:colOff>
      <xdr:row>13</xdr:row>
      <xdr:rowOff>85725</xdr:rowOff>
    </xdr:from>
    <xdr:to>
      <xdr:col>18</xdr:col>
      <xdr:colOff>523875</xdr:colOff>
      <xdr:row>13</xdr:row>
      <xdr:rowOff>323850</xdr:rowOff>
    </xdr:to>
    <xdr:pic>
      <xdr:nvPicPr>
        <xdr:cNvPr id="3" name="Picture 109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4805" y="1968500"/>
          <a:ext cx="44831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142875</xdr:colOff>
      <xdr:row>15</xdr:row>
      <xdr:rowOff>76200</xdr:rowOff>
    </xdr:from>
    <xdr:to>
      <xdr:col>18</xdr:col>
      <xdr:colOff>466725</xdr:colOff>
      <xdr:row>15</xdr:row>
      <xdr:rowOff>276225</xdr:rowOff>
    </xdr:to>
    <xdr:pic>
      <xdr:nvPicPr>
        <xdr:cNvPr id="4" name="Picture 6499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005" y="272097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171450</xdr:colOff>
      <xdr:row>17</xdr:row>
      <xdr:rowOff>66675</xdr:rowOff>
    </xdr:from>
    <xdr:to>
      <xdr:col>18</xdr:col>
      <xdr:colOff>390525</xdr:colOff>
      <xdr:row>17</xdr:row>
      <xdr:rowOff>257175</xdr:rowOff>
    </xdr:to>
    <xdr:pic>
      <xdr:nvPicPr>
        <xdr:cNvPr id="5" name="Picture 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9580" y="3473450"/>
          <a:ext cx="2190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142875</xdr:colOff>
      <xdr:row>16</xdr:row>
      <xdr:rowOff>35560</xdr:rowOff>
    </xdr:from>
    <xdr:to>
      <xdr:col>18</xdr:col>
      <xdr:colOff>438150</xdr:colOff>
      <xdr:row>16</xdr:row>
      <xdr:rowOff>292735</xdr:rowOff>
    </xdr:to>
    <xdr:pic>
      <xdr:nvPicPr>
        <xdr:cNvPr id="6" name="Picture 20446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005" y="3061335"/>
          <a:ext cx="2952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57150</xdr:colOff>
      <xdr:row>10</xdr:row>
      <xdr:rowOff>95250</xdr:rowOff>
    </xdr:from>
    <xdr:to>
      <xdr:col>19</xdr:col>
      <xdr:colOff>0</xdr:colOff>
      <xdr:row>11</xdr:row>
      <xdr:rowOff>0</xdr:rowOff>
    </xdr:to>
    <xdr:pic>
      <xdr:nvPicPr>
        <xdr:cNvPr id="7" name="Picture 1091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5280" y="835025"/>
          <a:ext cx="45783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57150</xdr:colOff>
      <xdr:row>11</xdr:row>
      <xdr:rowOff>95250</xdr:rowOff>
    </xdr:from>
    <xdr:to>
      <xdr:col>19</xdr:col>
      <xdr:colOff>0</xdr:colOff>
      <xdr:row>12</xdr:row>
      <xdr:rowOff>0</xdr:rowOff>
    </xdr:to>
    <xdr:pic>
      <xdr:nvPicPr>
        <xdr:cNvPr id="8" name="Picture 1091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5280" y="1216025"/>
          <a:ext cx="45783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97790</xdr:colOff>
      <xdr:row>12</xdr:row>
      <xdr:rowOff>64135</xdr:rowOff>
    </xdr:from>
    <xdr:to>
      <xdr:col>18</xdr:col>
      <xdr:colOff>478790</xdr:colOff>
      <xdr:row>12</xdr:row>
      <xdr:rowOff>321310</xdr:rowOff>
    </xdr:to>
    <xdr:pic>
      <xdr:nvPicPr>
        <xdr:cNvPr id="9" name="图片 30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5920" y="1565910"/>
          <a:ext cx="3810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80645</xdr:colOff>
      <xdr:row>14</xdr:row>
      <xdr:rowOff>38100</xdr:rowOff>
    </xdr:from>
    <xdr:to>
      <xdr:col>18</xdr:col>
      <xdr:colOff>465455</xdr:colOff>
      <xdr:row>14</xdr:row>
      <xdr:rowOff>314325</xdr:rowOff>
    </xdr:to>
    <xdr:pic>
      <xdr:nvPicPr>
        <xdr:cNvPr id="10" name="图片 31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8775" y="2301875"/>
          <a:ext cx="38481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114300</xdr:colOff>
      <xdr:row>16</xdr:row>
      <xdr:rowOff>85725</xdr:rowOff>
    </xdr:from>
    <xdr:to>
      <xdr:col>9</xdr:col>
      <xdr:colOff>552450</xdr:colOff>
      <xdr:row>16</xdr:row>
      <xdr:rowOff>257175</xdr:rowOff>
    </xdr:to>
    <xdr:pic>
      <xdr:nvPicPr>
        <xdr:cNvPr id="2" name="Picture 13598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00675" y="6162675"/>
          <a:ext cx="4381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104775</xdr:colOff>
      <xdr:row>15</xdr:row>
      <xdr:rowOff>47625</xdr:rowOff>
    </xdr:from>
    <xdr:to>
      <xdr:col>9</xdr:col>
      <xdr:colOff>542925</xdr:colOff>
      <xdr:row>15</xdr:row>
      <xdr:rowOff>295275</xdr:rowOff>
    </xdr:to>
    <xdr:pic>
      <xdr:nvPicPr>
        <xdr:cNvPr id="3" name="Picture 1359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1150" y="5743575"/>
          <a:ext cx="4381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200025</xdr:colOff>
      <xdr:row>8</xdr:row>
      <xdr:rowOff>57150</xdr:rowOff>
    </xdr:from>
    <xdr:to>
      <xdr:col>9</xdr:col>
      <xdr:colOff>438150</xdr:colOff>
      <xdr:row>8</xdr:row>
      <xdr:rowOff>228600</xdr:rowOff>
    </xdr:to>
    <xdr:pic>
      <xdr:nvPicPr>
        <xdr:cNvPr id="4" name="Picture 18700" descr="J)5YS357X@ZA`GLO%GGAFF2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86400" y="3086100"/>
          <a:ext cx="2381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104775</xdr:colOff>
      <xdr:row>26</xdr:row>
      <xdr:rowOff>47625</xdr:rowOff>
    </xdr:from>
    <xdr:to>
      <xdr:col>9</xdr:col>
      <xdr:colOff>523875</xdr:colOff>
      <xdr:row>26</xdr:row>
      <xdr:rowOff>285750</xdr:rowOff>
    </xdr:to>
    <xdr:pic>
      <xdr:nvPicPr>
        <xdr:cNvPr id="5" name="Picture 13592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1150" y="9934575"/>
          <a:ext cx="419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100965</xdr:colOff>
      <xdr:row>19</xdr:row>
      <xdr:rowOff>55880</xdr:rowOff>
    </xdr:from>
    <xdr:to>
      <xdr:col>9</xdr:col>
      <xdr:colOff>478790</xdr:colOff>
      <xdr:row>19</xdr:row>
      <xdr:rowOff>302895</xdr:rowOff>
    </xdr:to>
    <xdr:pic>
      <xdr:nvPicPr>
        <xdr:cNvPr id="6" name="Picture 6202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87340" y="7275830"/>
          <a:ext cx="377825" cy="247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161290</xdr:colOff>
      <xdr:row>20</xdr:row>
      <xdr:rowOff>8890</xdr:rowOff>
    </xdr:from>
    <xdr:to>
      <xdr:col>9</xdr:col>
      <xdr:colOff>356870</xdr:colOff>
      <xdr:row>20</xdr:row>
      <xdr:rowOff>318135</xdr:rowOff>
    </xdr:to>
    <xdr:pic>
      <xdr:nvPicPr>
        <xdr:cNvPr id="7" name="Picture 13595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47665" y="7609840"/>
          <a:ext cx="195580" cy="309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134620</xdr:colOff>
      <xdr:row>2</xdr:row>
      <xdr:rowOff>100965</xdr:rowOff>
    </xdr:from>
    <xdr:to>
      <xdr:col>9</xdr:col>
      <xdr:colOff>487045</xdr:colOff>
      <xdr:row>2</xdr:row>
      <xdr:rowOff>292039</xdr:rowOff>
    </xdr:to>
    <xdr:pic>
      <xdr:nvPicPr>
        <xdr:cNvPr id="8" name="Picture 51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20995" y="843915"/>
          <a:ext cx="3524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200025</xdr:colOff>
      <xdr:row>3</xdr:row>
      <xdr:rowOff>76200</xdr:rowOff>
    </xdr:from>
    <xdr:to>
      <xdr:col>9</xdr:col>
      <xdr:colOff>462915</xdr:colOff>
      <xdr:row>3</xdr:row>
      <xdr:rowOff>295275</xdr:rowOff>
    </xdr:to>
    <xdr:pic>
      <xdr:nvPicPr>
        <xdr:cNvPr id="9" name="Picture 52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86400" y="1200150"/>
          <a:ext cx="26289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123825</xdr:colOff>
      <xdr:row>4</xdr:row>
      <xdr:rowOff>76200</xdr:rowOff>
    </xdr:from>
    <xdr:to>
      <xdr:col>9</xdr:col>
      <xdr:colOff>540068</xdr:colOff>
      <xdr:row>4</xdr:row>
      <xdr:rowOff>257175</xdr:rowOff>
    </xdr:to>
    <xdr:pic>
      <xdr:nvPicPr>
        <xdr:cNvPr id="10" name="Picture 53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0200" y="1581150"/>
          <a:ext cx="4159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104775</xdr:colOff>
      <xdr:row>10</xdr:row>
      <xdr:rowOff>57150</xdr:rowOff>
    </xdr:from>
    <xdr:to>
      <xdr:col>9</xdr:col>
      <xdr:colOff>552450</xdr:colOff>
      <xdr:row>10</xdr:row>
      <xdr:rowOff>285750</xdr:rowOff>
    </xdr:to>
    <xdr:pic>
      <xdr:nvPicPr>
        <xdr:cNvPr id="11" name="Picture 55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1150" y="3848100"/>
          <a:ext cx="4476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95250</xdr:colOff>
      <xdr:row>13</xdr:row>
      <xdr:rowOff>57150</xdr:rowOff>
    </xdr:from>
    <xdr:to>
      <xdr:col>9</xdr:col>
      <xdr:colOff>523875</xdr:colOff>
      <xdr:row>13</xdr:row>
      <xdr:rowOff>285750</xdr:rowOff>
    </xdr:to>
    <xdr:pic>
      <xdr:nvPicPr>
        <xdr:cNvPr id="12" name="Picture 56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81625" y="4991100"/>
          <a:ext cx="428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111125</xdr:colOff>
      <xdr:row>29</xdr:row>
      <xdr:rowOff>64770</xdr:rowOff>
    </xdr:from>
    <xdr:to>
      <xdr:col>9</xdr:col>
      <xdr:colOff>539750</xdr:colOff>
      <xdr:row>29</xdr:row>
      <xdr:rowOff>264795</xdr:rowOff>
    </xdr:to>
    <xdr:pic>
      <xdr:nvPicPr>
        <xdr:cNvPr id="13" name="Picture 57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7500" y="11094720"/>
          <a:ext cx="4286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92075</xdr:colOff>
      <xdr:row>31</xdr:row>
      <xdr:rowOff>102235</xdr:rowOff>
    </xdr:from>
    <xdr:to>
      <xdr:col>9</xdr:col>
      <xdr:colOff>558800</xdr:colOff>
      <xdr:row>31</xdr:row>
      <xdr:rowOff>292735</xdr:rowOff>
    </xdr:to>
    <xdr:pic>
      <xdr:nvPicPr>
        <xdr:cNvPr id="14" name="Picture 58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8450" y="11894185"/>
          <a:ext cx="466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101600</xdr:colOff>
      <xdr:row>14</xdr:row>
      <xdr:rowOff>64770</xdr:rowOff>
    </xdr:from>
    <xdr:to>
      <xdr:col>9</xdr:col>
      <xdr:colOff>463550</xdr:colOff>
      <xdr:row>14</xdr:row>
      <xdr:rowOff>302895</xdr:rowOff>
    </xdr:to>
    <xdr:pic>
      <xdr:nvPicPr>
        <xdr:cNvPr id="15" name="Picture 10883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87975" y="5379720"/>
          <a:ext cx="3619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161925</xdr:colOff>
      <xdr:row>5</xdr:row>
      <xdr:rowOff>47625</xdr:rowOff>
    </xdr:from>
    <xdr:to>
      <xdr:col>9</xdr:col>
      <xdr:colOff>466725</xdr:colOff>
      <xdr:row>5</xdr:row>
      <xdr:rowOff>314325</xdr:rowOff>
    </xdr:to>
    <xdr:pic>
      <xdr:nvPicPr>
        <xdr:cNvPr id="16" name="Picture 2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48300" y="1933575"/>
          <a:ext cx="304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171450</xdr:colOff>
      <xdr:row>21</xdr:row>
      <xdr:rowOff>110490</xdr:rowOff>
    </xdr:from>
    <xdr:to>
      <xdr:col>9</xdr:col>
      <xdr:colOff>438150</xdr:colOff>
      <xdr:row>21</xdr:row>
      <xdr:rowOff>310515</xdr:rowOff>
    </xdr:to>
    <xdr:pic>
      <xdr:nvPicPr>
        <xdr:cNvPr id="17" name="Picture 1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57825" y="8092440"/>
          <a:ext cx="2667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</xdr:colOff>
      <xdr:row>9</xdr:row>
      <xdr:rowOff>57150</xdr:rowOff>
    </xdr:from>
    <xdr:to>
      <xdr:col>9</xdr:col>
      <xdr:colOff>523875</xdr:colOff>
      <xdr:row>9</xdr:row>
      <xdr:rowOff>285750</xdr:rowOff>
    </xdr:to>
    <xdr:pic>
      <xdr:nvPicPr>
        <xdr:cNvPr id="18" name="Picture 18743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4950" y="3467100"/>
          <a:ext cx="495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138954</xdr:colOff>
      <xdr:row>32</xdr:row>
      <xdr:rowOff>63874</xdr:rowOff>
    </xdr:from>
    <xdr:to>
      <xdr:col>9</xdr:col>
      <xdr:colOff>476470</xdr:colOff>
      <xdr:row>32</xdr:row>
      <xdr:rowOff>324971</xdr:rowOff>
    </xdr:to>
    <xdr:pic>
      <xdr:nvPicPr>
        <xdr:cNvPr id="19" name="Picture 59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24805" y="12236450"/>
          <a:ext cx="33782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163830</xdr:colOff>
      <xdr:row>24</xdr:row>
      <xdr:rowOff>54610</xdr:rowOff>
    </xdr:from>
    <xdr:to>
      <xdr:col>9</xdr:col>
      <xdr:colOff>401955</xdr:colOff>
      <xdr:row>24</xdr:row>
      <xdr:rowOff>321310</xdr:rowOff>
    </xdr:to>
    <xdr:pic>
      <xdr:nvPicPr>
        <xdr:cNvPr id="20" name="Picture 18700" descr="J)5YS357X@ZA`GLO%GGAFF2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50205" y="9179560"/>
          <a:ext cx="2381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142240</xdr:colOff>
      <xdr:row>30</xdr:row>
      <xdr:rowOff>91440</xdr:rowOff>
    </xdr:from>
    <xdr:to>
      <xdr:col>9</xdr:col>
      <xdr:colOff>504190</xdr:colOff>
      <xdr:row>30</xdr:row>
      <xdr:rowOff>339090</xdr:rowOff>
    </xdr:to>
    <xdr:pic>
      <xdr:nvPicPr>
        <xdr:cNvPr id="21" name="Picture 10883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28615" y="11502390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64135</xdr:colOff>
      <xdr:row>25</xdr:row>
      <xdr:rowOff>74930</xdr:rowOff>
    </xdr:from>
    <xdr:to>
      <xdr:col>9</xdr:col>
      <xdr:colOff>559435</xdr:colOff>
      <xdr:row>25</xdr:row>
      <xdr:rowOff>303530</xdr:rowOff>
    </xdr:to>
    <xdr:pic>
      <xdr:nvPicPr>
        <xdr:cNvPr id="22" name="Picture 18743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0510" y="9580880"/>
          <a:ext cx="495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161925</xdr:colOff>
      <xdr:row>12</xdr:row>
      <xdr:rowOff>38100</xdr:rowOff>
    </xdr:from>
    <xdr:to>
      <xdr:col>9</xdr:col>
      <xdr:colOff>390525</xdr:colOff>
      <xdr:row>12</xdr:row>
      <xdr:rowOff>295275</xdr:rowOff>
    </xdr:to>
    <xdr:pic>
      <xdr:nvPicPr>
        <xdr:cNvPr id="23" name="图片 172"/>
        <xdr:cNvPicPr>
          <a:picLocks noChangeAspect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530326">
          <a:off x="5448300" y="4591050"/>
          <a:ext cx="228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104775</xdr:colOff>
      <xdr:row>29</xdr:row>
      <xdr:rowOff>0</xdr:rowOff>
    </xdr:from>
    <xdr:to>
      <xdr:col>9</xdr:col>
      <xdr:colOff>495300</xdr:colOff>
      <xdr:row>29</xdr:row>
      <xdr:rowOff>0</xdr:rowOff>
    </xdr:to>
    <xdr:pic>
      <xdr:nvPicPr>
        <xdr:cNvPr id="24" name="Picture 13593"/>
        <xdr:cNvPicPr>
          <a:picLocks noChangeAspect="1"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7" b="-317"/>
        <a:stretch>
          <a:fillRect/>
        </a:stretch>
      </xdr:blipFill>
      <xdr:spPr>
        <a:xfrm rot="5400000">
          <a:off x="5586095" y="1083437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197485</xdr:colOff>
      <xdr:row>28</xdr:row>
      <xdr:rowOff>55245</xdr:rowOff>
    </xdr:from>
    <xdr:to>
      <xdr:col>9</xdr:col>
      <xdr:colOff>416560</xdr:colOff>
      <xdr:row>28</xdr:row>
      <xdr:rowOff>312420</xdr:rowOff>
    </xdr:to>
    <xdr:pic>
      <xdr:nvPicPr>
        <xdr:cNvPr id="25" name="图片 175"/>
        <xdr:cNvPicPr>
          <a:picLocks noChangeAspect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83860" y="10704195"/>
          <a:ext cx="2190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85725</xdr:colOff>
      <xdr:row>18</xdr:row>
      <xdr:rowOff>57150</xdr:rowOff>
    </xdr:from>
    <xdr:to>
      <xdr:col>9</xdr:col>
      <xdr:colOff>485775</xdr:colOff>
      <xdr:row>18</xdr:row>
      <xdr:rowOff>266700</xdr:rowOff>
    </xdr:to>
    <xdr:pic>
      <xdr:nvPicPr>
        <xdr:cNvPr id="26" name="Picture 5638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2100" y="6896100"/>
          <a:ext cx="400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104775</xdr:colOff>
      <xdr:row>7</xdr:row>
      <xdr:rowOff>57150</xdr:rowOff>
    </xdr:from>
    <xdr:to>
      <xdr:col>9</xdr:col>
      <xdr:colOff>552450</xdr:colOff>
      <xdr:row>7</xdr:row>
      <xdr:rowOff>285750</xdr:rowOff>
    </xdr:to>
    <xdr:pic>
      <xdr:nvPicPr>
        <xdr:cNvPr id="27" name="Picture 55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1150" y="2705100"/>
          <a:ext cx="4476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104775</xdr:colOff>
      <xdr:row>6</xdr:row>
      <xdr:rowOff>57150</xdr:rowOff>
    </xdr:from>
    <xdr:to>
      <xdr:col>9</xdr:col>
      <xdr:colOff>552450</xdr:colOff>
      <xdr:row>6</xdr:row>
      <xdr:rowOff>285750</xdr:rowOff>
    </xdr:to>
    <xdr:pic>
      <xdr:nvPicPr>
        <xdr:cNvPr id="28" name="Picture 55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1150" y="2324100"/>
          <a:ext cx="4476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161925</xdr:colOff>
      <xdr:row>11</xdr:row>
      <xdr:rowOff>38100</xdr:rowOff>
    </xdr:from>
    <xdr:to>
      <xdr:col>9</xdr:col>
      <xdr:colOff>390525</xdr:colOff>
      <xdr:row>11</xdr:row>
      <xdr:rowOff>295275</xdr:rowOff>
    </xdr:to>
    <xdr:pic>
      <xdr:nvPicPr>
        <xdr:cNvPr id="29" name="图片 172"/>
        <xdr:cNvPicPr>
          <a:picLocks noChangeAspect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530326">
          <a:off x="5448300" y="4210050"/>
          <a:ext cx="228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85725</xdr:colOff>
      <xdr:row>17</xdr:row>
      <xdr:rowOff>57150</xdr:rowOff>
    </xdr:from>
    <xdr:to>
      <xdr:col>9</xdr:col>
      <xdr:colOff>485775</xdr:colOff>
      <xdr:row>17</xdr:row>
      <xdr:rowOff>266700</xdr:rowOff>
    </xdr:to>
    <xdr:pic>
      <xdr:nvPicPr>
        <xdr:cNvPr id="30" name="Picture 5638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2100" y="6515100"/>
          <a:ext cx="400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104775</xdr:colOff>
      <xdr:row>28</xdr:row>
      <xdr:rowOff>0</xdr:rowOff>
    </xdr:from>
    <xdr:to>
      <xdr:col>9</xdr:col>
      <xdr:colOff>495300</xdr:colOff>
      <xdr:row>28</xdr:row>
      <xdr:rowOff>0</xdr:rowOff>
    </xdr:to>
    <xdr:pic>
      <xdr:nvPicPr>
        <xdr:cNvPr id="31" name="Picture 13593"/>
        <xdr:cNvPicPr>
          <a:picLocks noChangeAspect="1"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7" b="-317"/>
        <a:stretch>
          <a:fillRect/>
        </a:stretch>
      </xdr:blipFill>
      <xdr:spPr>
        <a:xfrm rot="5400000">
          <a:off x="5586095" y="1045337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197485</xdr:colOff>
      <xdr:row>27</xdr:row>
      <xdr:rowOff>55245</xdr:rowOff>
    </xdr:from>
    <xdr:to>
      <xdr:col>9</xdr:col>
      <xdr:colOff>416560</xdr:colOff>
      <xdr:row>27</xdr:row>
      <xdr:rowOff>312420</xdr:rowOff>
    </xdr:to>
    <xdr:pic>
      <xdr:nvPicPr>
        <xdr:cNvPr id="32" name="图片 175"/>
        <xdr:cNvPicPr>
          <a:picLocks noChangeAspect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83860" y="10323195"/>
          <a:ext cx="2190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104775</xdr:colOff>
      <xdr:row>23</xdr:row>
      <xdr:rowOff>47625</xdr:rowOff>
    </xdr:from>
    <xdr:to>
      <xdr:col>9</xdr:col>
      <xdr:colOff>523875</xdr:colOff>
      <xdr:row>23</xdr:row>
      <xdr:rowOff>285750</xdr:rowOff>
    </xdr:to>
    <xdr:pic>
      <xdr:nvPicPr>
        <xdr:cNvPr id="33" name="Picture 13592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1150" y="8791575"/>
          <a:ext cx="419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104775</xdr:colOff>
      <xdr:row>22</xdr:row>
      <xdr:rowOff>47625</xdr:rowOff>
    </xdr:from>
    <xdr:to>
      <xdr:col>9</xdr:col>
      <xdr:colOff>523875</xdr:colOff>
      <xdr:row>22</xdr:row>
      <xdr:rowOff>285750</xdr:rowOff>
    </xdr:to>
    <xdr:pic>
      <xdr:nvPicPr>
        <xdr:cNvPr id="34" name="Picture 13592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1150" y="8410575"/>
          <a:ext cx="419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81642</xdr:colOff>
      <xdr:row>21</xdr:row>
      <xdr:rowOff>190501</xdr:rowOff>
    </xdr:from>
    <xdr:to>
      <xdr:col>9</xdr:col>
      <xdr:colOff>1083672</xdr:colOff>
      <xdr:row>21</xdr:row>
      <xdr:rowOff>759461</xdr:rowOff>
    </xdr:to>
    <xdr:pic>
      <xdr:nvPicPr>
        <xdr:cNvPr id="2" name="图片 9" descr="写字标.jpg"/>
        <xdr:cNvPicPr>
          <a:picLocks noChangeAspect="1"/>
        </xdr:cNvPicPr>
      </xdr:nvPicPr>
      <xdr:blipFill>
        <a:blip r:embed="rId1" cstate="print"/>
        <a:srcRect l="22929" t="36169" r="23712" b="32411"/>
        <a:stretch>
          <a:fillRect/>
        </a:stretch>
      </xdr:blipFill>
      <xdr:spPr>
        <a:xfrm>
          <a:off x="3596005" y="12665075"/>
          <a:ext cx="1002030" cy="568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81642</xdr:colOff>
      <xdr:row>19</xdr:row>
      <xdr:rowOff>108859</xdr:rowOff>
    </xdr:from>
    <xdr:to>
      <xdr:col>9</xdr:col>
      <xdr:colOff>1086212</xdr:colOff>
      <xdr:row>19</xdr:row>
      <xdr:rowOff>775609</xdr:rowOff>
    </xdr:to>
    <xdr:pic>
      <xdr:nvPicPr>
        <xdr:cNvPr id="3" name="图片 2" descr="P61018-150428.jp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596005" y="10706735"/>
          <a:ext cx="1004570" cy="666750"/>
        </a:xfrm>
        <a:prstGeom prst="rect">
          <a:avLst/>
        </a:prstGeom>
      </xdr:spPr>
    </xdr:pic>
    <xdr:clientData/>
  </xdr:twoCellAnchor>
  <xdr:twoCellAnchor>
    <xdr:from>
      <xdr:col>9</xdr:col>
      <xdr:colOff>129266</xdr:colOff>
      <xdr:row>22</xdr:row>
      <xdr:rowOff>113394</xdr:rowOff>
    </xdr:from>
    <xdr:to>
      <xdr:col>9</xdr:col>
      <xdr:colOff>1068431</xdr:colOff>
      <xdr:row>22</xdr:row>
      <xdr:rowOff>640444</xdr:rowOff>
    </xdr:to>
    <xdr:pic>
      <xdr:nvPicPr>
        <xdr:cNvPr id="4" name="图片 3" descr="黑色拉锁.jpg"/>
        <xdr:cNvPicPr>
          <a:picLocks noChangeAspect="1"/>
        </xdr:cNvPicPr>
      </xdr:nvPicPr>
      <xdr:blipFill>
        <a:blip r:embed="rId3" cstate="print"/>
        <a:srcRect t="25308" b="30058"/>
        <a:stretch>
          <a:fillRect/>
        </a:stretch>
      </xdr:blipFill>
      <xdr:spPr>
        <a:xfrm>
          <a:off x="3643630" y="13482955"/>
          <a:ext cx="939165" cy="527050"/>
        </a:xfrm>
        <a:prstGeom prst="rect">
          <a:avLst/>
        </a:prstGeom>
      </xdr:spPr>
    </xdr:pic>
    <xdr:clientData/>
  </xdr:twoCellAnchor>
  <xdr:twoCellAnchor>
    <xdr:from>
      <xdr:col>9</xdr:col>
      <xdr:colOff>190499</xdr:colOff>
      <xdr:row>14</xdr:row>
      <xdr:rowOff>95250</xdr:rowOff>
    </xdr:from>
    <xdr:to>
      <xdr:col>9</xdr:col>
      <xdr:colOff>1007109</xdr:colOff>
      <xdr:row>14</xdr:row>
      <xdr:rowOff>878840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04590" y="7054850"/>
          <a:ext cx="816610" cy="783590"/>
        </a:xfrm>
        <a:prstGeom prst="rect">
          <a:avLst/>
        </a:prstGeom>
      </xdr:spPr>
    </xdr:pic>
    <xdr:clientData/>
  </xdr:twoCellAnchor>
  <xdr:twoCellAnchor>
    <xdr:from>
      <xdr:col>9</xdr:col>
      <xdr:colOff>122465</xdr:colOff>
      <xdr:row>16</xdr:row>
      <xdr:rowOff>122465</xdr:rowOff>
    </xdr:from>
    <xdr:to>
      <xdr:col>9</xdr:col>
      <xdr:colOff>1015910</xdr:colOff>
      <xdr:row>19</xdr:row>
      <xdr:rowOff>191045</xdr:rowOff>
    </xdr:to>
    <xdr:pic>
      <xdr:nvPicPr>
        <xdr:cNvPr id="6" name="图片 5"/>
        <xdr:cNvPicPr/>
      </xdr:nvPicPr>
      <xdr:blipFill>
        <a:blip r:embed="rId5"/>
        <a:stretch>
          <a:fillRect/>
        </a:stretch>
      </xdr:blipFill>
      <xdr:spPr>
        <a:xfrm>
          <a:off x="3636645" y="8719820"/>
          <a:ext cx="893445" cy="2068830"/>
        </a:xfrm>
        <a:prstGeom prst="rect">
          <a:avLst/>
        </a:prstGeom>
      </xdr:spPr>
    </xdr:pic>
    <xdr:clientData/>
  </xdr:twoCellAnchor>
  <xdr:twoCellAnchor>
    <xdr:from>
      <xdr:col>31</xdr:col>
      <xdr:colOff>0</xdr:colOff>
      <xdr:row>0</xdr:row>
      <xdr:rowOff>88447</xdr:rowOff>
    </xdr:from>
    <xdr:to>
      <xdr:col>34</xdr:col>
      <xdr:colOff>16558</xdr:colOff>
      <xdr:row>1</xdr:row>
      <xdr:rowOff>74840</xdr:rowOff>
    </xdr:to>
    <xdr:pic>
      <xdr:nvPicPr>
        <xdr:cNvPr id="7" name="图片 6" descr="捕获00.PNG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15440025" y="88265"/>
          <a:ext cx="2073910" cy="271780"/>
        </a:xfrm>
        <a:prstGeom prst="rect">
          <a:avLst/>
        </a:prstGeom>
      </xdr:spPr>
    </xdr:pic>
    <xdr:clientData/>
  </xdr:twoCellAnchor>
  <xdr:twoCellAnchor>
    <xdr:from>
      <xdr:col>9</xdr:col>
      <xdr:colOff>136071</xdr:colOff>
      <xdr:row>12</xdr:row>
      <xdr:rowOff>54429</xdr:rowOff>
    </xdr:from>
    <xdr:to>
      <xdr:col>9</xdr:col>
      <xdr:colOff>1061266</xdr:colOff>
      <xdr:row>12</xdr:row>
      <xdr:rowOff>856434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650615" y="5203825"/>
          <a:ext cx="925195" cy="802005"/>
        </a:xfrm>
        <a:prstGeom prst="rect">
          <a:avLst/>
        </a:prstGeom>
      </xdr:spPr>
    </xdr:pic>
    <xdr:clientData/>
  </xdr:twoCellAnchor>
  <xdr:twoCellAnchor>
    <xdr:from>
      <xdr:col>9</xdr:col>
      <xdr:colOff>149679</xdr:colOff>
      <xdr:row>11</xdr:row>
      <xdr:rowOff>81643</xdr:rowOff>
    </xdr:from>
    <xdr:to>
      <xdr:col>9</xdr:col>
      <xdr:colOff>1027884</xdr:colOff>
      <xdr:row>11</xdr:row>
      <xdr:rowOff>789033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663950" y="4354830"/>
          <a:ext cx="878205" cy="707390"/>
        </a:xfrm>
        <a:prstGeom prst="rect">
          <a:avLst/>
        </a:prstGeom>
      </xdr:spPr>
    </xdr:pic>
    <xdr:clientData/>
  </xdr:twoCellAnchor>
  <xdr:twoCellAnchor>
    <xdr:from>
      <xdr:col>9</xdr:col>
      <xdr:colOff>122463</xdr:colOff>
      <xdr:row>13</xdr:row>
      <xdr:rowOff>68036</xdr:rowOff>
    </xdr:from>
    <xdr:to>
      <xdr:col>9</xdr:col>
      <xdr:colOff>1075598</xdr:colOff>
      <xdr:row>13</xdr:row>
      <xdr:rowOff>843371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636645" y="6122670"/>
          <a:ext cx="953135" cy="775335"/>
        </a:xfrm>
        <a:prstGeom prst="rect">
          <a:avLst/>
        </a:prstGeom>
      </xdr:spPr>
    </xdr:pic>
    <xdr:clientData/>
  </xdr:twoCellAnchor>
  <xdr:twoCellAnchor>
    <xdr:from>
      <xdr:col>9</xdr:col>
      <xdr:colOff>136426</xdr:colOff>
      <xdr:row>23</xdr:row>
      <xdr:rowOff>244579</xdr:rowOff>
    </xdr:from>
    <xdr:to>
      <xdr:col>9</xdr:col>
      <xdr:colOff>979706</xdr:colOff>
      <xdr:row>23</xdr:row>
      <xdr:rowOff>589384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rot="16200000">
          <a:off x="3900170" y="14031595"/>
          <a:ext cx="344805" cy="843280"/>
        </a:xfrm>
        <a:prstGeom prst="rect">
          <a:avLst/>
        </a:prstGeom>
      </xdr:spPr>
    </xdr:pic>
    <xdr:clientData/>
  </xdr:twoCellAnchor>
  <xdr:twoCellAnchor>
    <xdr:from>
      <xdr:col>9</xdr:col>
      <xdr:colOff>68038</xdr:colOff>
      <xdr:row>20</xdr:row>
      <xdr:rowOff>81644</xdr:rowOff>
    </xdr:from>
    <xdr:to>
      <xdr:col>9</xdr:col>
      <xdr:colOff>805908</xdr:colOff>
      <xdr:row>20</xdr:row>
      <xdr:rowOff>911589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rcRect l="18716" t="18182" r="21391" b="14438"/>
        <a:stretch>
          <a:fillRect/>
        </a:stretch>
      </xdr:blipFill>
      <xdr:spPr>
        <a:xfrm>
          <a:off x="3582670" y="11546205"/>
          <a:ext cx="737870" cy="8299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2.&#45824;&#50808;&#44277;&#47928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\Desktop\&#20215;&#20540;&#24037;&#31243;\&#25253;&#20215;&#34920;&#26679;-&#2591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  <sheetName val="Business Case(ABC)"/>
      <sheetName val="Product Cost Summary(A)"/>
      <sheetName val="Reference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Product Cost Summary"/>
      <sheetName val="总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Import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BUS제원1"/>
      <sheetName val="총괄표"/>
      <sheetName val="Constan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BUS제원1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Import"/>
      <sheetName val="MODST"/>
      <sheetName val="RD제품개발투자비(매가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2.대외공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"/>
      <sheetName val="R&amp;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33"/>
  <sheetViews>
    <sheetView zoomScale="55" zoomScaleNormal="55" topLeftCell="A16" workbookViewId="0">
      <selection activeCell="R23" sqref="R23"/>
    </sheetView>
  </sheetViews>
  <sheetFormatPr defaultColWidth="8.25" defaultRowHeight="14"/>
  <cols>
    <col min="1" max="3" width="8.25" style="233"/>
    <col min="4" max="4" width="13.6833333333333" style="233" customWidth="1"/>
    <col min="5" max="5" width="13.4083333333333" style="233" customWidth="1"/>
    <col min="6" max="6" width="17.5333333333333" style="233" customWidth="1"/>
    <col min="7" max="9" width="8.25" style="233" hidden="1" outlineLevel="1"/>
    <col min="10" max="10" width="8.25" style="233" collapsed="1"/>
    <col min="11" max="15" width="8.25" style="233" hidden="1" outlineLevel="1"/>
    <col min="16" max="16" width="8.25" style="233" collapsed="1"/>
    <col min="17" max="17" width="8.25" style="233"/>
    <col min="18" max="18" width="12.375" style="234" customWidth="1"/>
    <col min="19" max="21" width="8.25" style="233" hidden="1" outlineLevel="1"/>
    <col min="22" max="22" width="8.25" style="233" collapsed="1"/>
    <col min="23" max="25" width="8.25" style="233" hidden="1" outlineLevel="1"/>
    <col min="26" max="26" width="8.25" style="233" collapsed="1"/>
    <col min="27" max="35" width="8.25" style="233" outlineLevel="1"/>
    <col min="36" max="37" width="8.25" style="233"/>
    <col min="38" max="38" width="8.25" style="235"/>
    <col min="39" max="50" width="8.25" style="233" outlineLevel="1"/>
    <col min="51" max="16382" width="8.25" style="233"/>
    <col min="16383" max="16384" width="8.25" style="236"/>
  </cols>
  <sheetData>
    <row r="1" s="232" customFormat="1" ht="29.25" customHeight="1" spans="1:51">
      <c r="A1" s="237" t="s">
        <v>0</v>
      </c>
      <c r="B1" s="237" t="s">
        <v>114</v>
      </c>
      <c r="C1" s="237" t="s">
        <v>530</v>
      </c>
      <c r="D1" s="237" t="s">
        <v>116</v>
      </c>
      <c r="E1" s="237" t="s">
        <v>67</v>
      </c>
      <c r="F1" s="237" t="s">
        <v>68</v>
      </c>
      <c r="G1" s="237" t="s">
        <v>117</v>
      </c>
      <c r="H1" s="237" t="s">
        <v>118</v>
      </c>
      <c r="I1" s="237" t="s">
        <v>119</v>
      </c>
      <c r="J1" s="237" t="s">
        <v>531</v>
      </c>
      <c r="K1" s="237" t="s">
        <v>120</v>
      </c>
      <c r="L1" s="237" t="s">
        <v>121</v>
      </c>
      <c r="M1" s="237" t="s">
        <v>122</v>
      </c>
      <c r="N1" s="237" t="s">
        <v>123</v>
      </c>
      <c r="O1" s="237" t="s">
        <v>124</v>
      </c>
      <c r="P1" s="237" t="s">
        <v>125</v>
      </c>
      <c r="Q1" s="237" t="s">
        <v>126</v>
      </c>
      <c r="R1" s="237" t="s">
        <v>127</v>
      </c>
      <c r="S1" s="237" t="s">
        <v>128</v>
      </c>
      <c r="T1" s="237" t="s">
        <v>532</v>
      </c>
      <c r="U1" s="237" t="s">
        <v>130</v>
      </c>
      <c r="V1" s="237" t="s">
        <v>533</v>
      </c>
      <c r="W1" s="237" t="s">
        <v>132</v>
      </c>
      <c r="X1" s="237" t="s">
        <v>133</v>
      </c>
      <c r="Y1" s="237" t="s">
        <v>134</v>
      </c>
      <c r="Z1" s="237" t="s">
        <v>135</v>
      </c>
      <c r="AA1" s="251" t="s">
        <v>136</v>
      </c>
      <c r="AB1" s="252" t="s">
        <v>137</v>
      </c>
      <c r="AC1" s="253" t="s">
        <v>138</v>
      </c>
      <c r="AD1" s="253"/>
      <c r="AE1" s="253"/>
      <c r="AF1" s="254" t="s">
        <v>534</v>
      </c>
      <c r="AG1" s="268" t="s">
        <v>140</v>
      </c>
      <c r="AH1" s="253" t="s">
        <v>141</v>
      </c>
      <c r="AI1" s="254" t="s">
        <v>142</v>
      </c>
      <c r="AJ1" s="269" t="s">
        <v>143</v>
      </c>
      <c r="AK1" s="270" t="s">
        <v>491</v>
      </c>
      <c r="AL1" s="271" t="s">
        <v>492</v>
      </c>
      <c r="AM1" s="272" t="s">
        <v>147</v>
      </c>
      <c r="AN1" s="272" t="s">
        <v>148</v>
      </c>
      <c r="AO1" s="287" t="s">
        <v>151</v>
      </c>
      <c r="AP1" s="272" t="s">
        <v>152</v>
      </c>
      <c r="AQ1" s="287" t="s">
        <v>535</v>
      </c>
      <c r="AR1" s="272" t="s">
        <v>154</v>
      </c>
      <c r="AS1" s="271" t="s">
        <v>155</v>
      </c>
      <c r="AT1" s="288" t="s">
        <v>494</v>
      </c>
      <c r="AU1" s="289" t="s">
        <v>536</v>
      </c>
      <c r="AV1" s="289" t="s">
        <v>537</v>
      </c>
      <c r="AW1" s="289"/>
      <c r="AX1" s="289"/>
      <c r="AY1" s="237" t="s">
        <v>538</v>
      </c>
    </row>
    <row r="2" s="232" customFormat="1" ht="29.25" customHeight="1" spans="1:51">
      <c r="A2" s="238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51"/>
      <c r="AB2" s="252"/>
      <c r="AC2" s="253" t="s">
        <v>158</v>
      </c>
      <c r="AD2" s="253" t="s">
        <v>159</v>
      </c>
      <c r="AE2" s="253" t="s">
        <v>160</v>
      </c>
      <c r="AF2" s="254"/>
      <c r="AG2" s="268"/>
      <c r="AH2" s="253"/>
      <c r="AI2" s="254"/>
      <c r="AJ2" s="269"/>
      <c r="AK2" s="273"/>
      <c r="AL2" s="274"/>
      <c r="AM2" s="275"/>
      <c r="AN2" s="275"/>
      <c r="AO2" s="290"/>
      <c r="AP2" s="275"/>
      <c r="AQ2" s="290"/>
      <c r="AR2" s="275"/>
      <c r="AS2" s="274"/>
      <c r="AT2" s="291"/>
      <c r="AU2" s="289"/>
      <c r="AV2" s="289" t="s">
        <v>539</v>
      </c>
      <c r="AW2" s="289" t="s">
        <v>540</v>
      </c>
      <c r="AX2" s="289" t="s">
        <v>541</v>
      </c>
      <c r="AY2" s="238"/>
    </row>
    <row r="3" ht="30" customHeight="1" spans="1:51">
      <c r="A3" s="239">
        <f t="shared" ref="A3:A33" si="0">ROW()-2</f>
        <v>1</v>
      </c>
      <c r="B3" s="239">
        <v>1</v>
      </c>
      <c r="C3" s="239" t="s">
        <v>235</v>
      </c>
      <c r="D3" s="239" t="s">
        <v>241</v>
      </c>
      <c r="E3" s="240" t="s">
        <v>242</v>
      </c>
      <c r="F3" s="241" t="s">
        <v>243</v>
      </c>
      <c r="G3" s="241" t="s">
        <v>173</v>
      </c>
      <c r="H3" s="241" t="s">
        <v>28</v>
      </c>
      <c r="I3" s="240" t="s">
        <v>392</v>
      </c>
      <c r="J3" s="243"/>
      <c r="K3" s="243" t="s">
        <v>312</v>
      </c>
      <c r="L3" s="244" t="s">
        <v>393</v>
      </c>
      <c r="M3" s="240" t="s">
        <v>161</v>
      </c>
      <c r="N3" s="244" t="s">
        <v>164</v>
      </c>
      <c r="O3" s="240" t="s">
        <v>163</v>
      </c>
      <c r="P3" s="241" t="s">
        <v>245</v>
      </c>
      <c r="Q3" s="240" t="s">
        <v>166</v>
      </c>
      <c r="R3" s="241" t="s">
        <v>28</v>
      </c>
      <c r="S3" s="241" t="s">
        <v>28</v>
      </c>
      <c r="T3" s="240" t="s">
        <v>246</v>
      </c>
      <c r="U3" s="241" t="s">
        <v>28</v>
      </c>
      <c r="V3" s="248">
        <v>2.106</v>
      </c>
      <c r="W3" s="241" t="s">
        <v>28</v>
      </c>
      <c r="X3" s="241" t="s">
        <v>28</v>
      </c>
      <c r="Y3" s="241" t="s">
        <v>28</v>
      </c>
      <c r="Z3" s="50" t="s">
        <v>28</v>
      </c>
      <c r="AA3" s="255"/>
      <c r="AB3" s="255"/>
      <c r="AC3" s="256"/>
      <c r="AD3" s="256"/>
      <c r="AE3" s="256"/>
      <c r="AF3" s="257"/>
      <c r="AG3" s="261"/>
      <c r="AH3" s="256">
        <f>SUM(AH4:AH33)</f>
        <v>23</v>
      </c>
      <c r="AI3" s="256"/>
      <c r="AJ3" s="276" t="s">
        <v>196</v>
      </c>
      <c r="AK3" s="277" t="s">
        <v>201</v>
      </c>
      <c r="AL3" s="278">
        <v>2.67</v>
      </c>
      <c r="AM3" s="279"/>
      <c r="AN3" s="279"/>
      <c r="AO3" s="279"/>
      <c r="AP3" s="279"/>
      <c r="AQ3" s="279"/>
      <c r="AR3" s="279"/>
      <c r="AS3" s="279"/>
      <c r="AT3" s="279"/>
      <c r="AU3" s="292"/>
      <c r="AV3" s="292"/>
      <c r="AW3" s="292"/>
      <c r="AX3" s="292"/>
      <c r="AY3" s="243" t="s">
        <v>312</v>
      </c>
    </row>
    <row r="4" ht="30" customHeight="1" spans="1:51">
      <c r="A4" s="239">
        <f t="shared" si="0"/>
        <v>2</v>
      </c>
      <c r="B4" s="239">
        <v>2</v>
      </c>
      <c r="C4" s="239" t="s">
        <v>235</v>
      </c>
      <c r="D4" s="239"/>
      <c r="E4" s="240" t="s">
        <v>542</v>
      </c>
      <c r="F4" s="241" t="s">
        <v>543</v>
      </c>
      <c r="G4" s="241" t="s">
        <v>173</v>
      </c>
      <c r="H4" s="241" t="s">
        <v>161</v>
      </c>
      <c r="I4" s="240" t="s">
        <v>392</v>
      </c>
      <c r="J4" s="243"/>
      <c r="K4" s="243" t="s">
        <v>312</v>
      </c>
      <c r="L4" s="244" t="s">
        <v>393</v>
      </c>
      <c r="M4" s="240" t="s">
        <v>161</v>
      </c>
      <c r="N4" s="244" t="s">
        <v>164</v>
      </c>
      <c r="O4" s="240" t="s">
        <v>163</v>
      </c>
      <c r="P4" s="241" t="s">
        <v>193</v>
      </c>
      <c r="Q4" s="240" t="s">
        <v>166</v>
      </c>
      <c r="R4" s="241" t="s">
        <v>28</v>
      </c>
      <c r="S4" s="241" t="s">
        <v>28</v>
      </c>
      <c r="T4" s="240" t="s">
        <v>544</v>
      </c>
      <c r="U4" s="241" t="s">
        <v>28</v>
      </c>
      <c r="V4" s="248">
        <v>1.153</v>
      </c>
      <c r="W4" s="241" t="s">
        <v>28</v>
      </c>
      <c r="X4" s="241" t="s">
        <v>28</v>
      </c>
      <c r="Y4" s="241" t="s">
        <v>28</v>
      </c>
      <c r="Z4" s="50" t="s">
        <v>28</v>
      </c>
      <c r="AA4" s="255" t="s">
        <v>200</v>
      </c>
      <c r="AB4" s="255"/>
      <c r="AC4" s="256"/>
      <c r="AD4" s="256"/>
      <c r="AE4" s="256"/>
      <c r="AF4" s="257"/>
      <c r="AG4" s="280"/>
      <c r="AH4" s="256">
        <v>9</v>
      </c>
      <c r="AI4" s="265"/>
      <c r="AJ4" s="276" t="s">
        <v>196</v>
      </c>
      <c r="AK4" s="276" t="s">
        <v>201</v>
      </c>
      <c r="AL4" s="278"/>
      <c r="AM4" s="279"/>
      <c r="AN4" s="279"/>
      <c r="AO4" s="279"/>
      <c r="AP4" s="279"/>
      <c r="AQ4" s="279"/>
      <c r="AR4" s="279"/>
      <c r="AS4" s="279"/>
      <c r="AT4" s="279"/>
      <c r="AU4" s="292"/>
      <c r="AV4" s="292"/>
      <c r="AW4" s="292"/>
      <c r="AX4" s="292"/>
      <c r="AY4" s="243" t="s">
        <v>312</v>
      </c>
    </row>
    <row r="5" ht="30" customHeight="1" spans="1:51">
      <c r="A5" s="239">
        <f t="shared" si="0"/>
        <v>3</v>
      </c>
      <c r="B5" s="239">
        <v>3</v>
      </c>
      <c r="C5" s="239" t="s">
        <v>235</v>
      </c>
      <c r="D5" s="239" t="s">
        <v>545</v>
      </c>
      <c r="E5" s="240" t="s">
        <v>546</v>
      </c>
      <c r="F5" s="241" t="s">
        <v>547</v>
      </c>
      <c r="G5" s="241" t="s">
        <v>444</v>
      </c>
      <c r="H5" s="241" t="s">
        <v>161</v>
      </c>
      <c r="I5" s="240" t="s">
        <v>392</v>
      </c>
      <c r="J5" s="243"/>
      <c r="K5" s="243" t="s">
        <v>312</v>
      </c>
      <c r="L5" s="244" t="s">
        <v>393</v>
      </c>
      <c r="M5" s="240" t="s">
        <v>161</v>
      </c>
      <c r="N5" s="244" t="s">
        <v>164</v>
      </c>
      <c r="O5" s="240" t="s">
        <v>163</v>
      </c>
      <c r="P5" s="241" t="s">
        <v>444</v>
      </c>
      <c r="Q5" s="240" t="s">
        <v>548</v>
      </c>
      <c r="R5" s="241" t="s">
        <v>28</v>
      </c>
      <c r="S5" s="241" t="s">
        <v>549</v>
      </c>
      <c r="T5" s="240" t="s">
        <v>550</v>
      </c>
      <c r="U5" s="241" t="s">
        <v>28</v>
      </c>
      <c r="V5" s="248">
        <v>0.09</v>
      </c>
      <c r="W5" s="241" t="s">
        <v>28</v>
      </c>
      <c r="X5" s="241" t="s">
        <v>28</v>
      </c>
      <c r="Y5" s="241" t="s">
        <v>28</v>
      </c>
      <c r="Z5" s="50" t="s">
        <v>28</v>
      </c>
      <c r="AA5" s="258"/>
      <c r="AB5" s="258"/>
      <c r="AC5" s="259">
        <v>435</v>
      </c>
      <c r="AD5" s="259">
        <v>10</v>
      </c>
      <c r="AE5" s="259">
        <v>1</v>
      </c>
      <c r="AF5" s="260">
        <f>AC5*0.222/1000</f>
        <v>0.09657</v>
      </c>
      <c r="AG5" s="280">
        <f t="shared" ref="AG5:AG11" si="1">V5/AF5</f>
        <v>0.931966449207828</v>
      </c>
      <c r="AH5" s="261"/>
      <c r="AI5" s="265"/>
      <c r="AJ5" s="276" t="s">
        <v>551</v>
      </c>
      <c r="AK5" s="276" t="s">
        <v>552</v>
      </c>
      <c r="AL5" s="278"/>
      <c r="AM5" s="279"/>
      <c r="AN5" s="279"/>
      <c r="AO5" s="279"/>
      <c r="AP5" s="279"/>
      <c r="AQ5" s="279"/>
      <c r="AR5" s="279"/>
      <c r="AS5" s="279"/>
      <c r="AT5" s="279"/>
      <c r="AU5" s="292"/>
      <c r="AV5" s="292"/>
      <c r="AW5" s="292"/>
      <c r="AX5" s="292"/>
      <c r="AY5" s="243" t="s">
        <v>312</v>
      </c>
    </row>
    <row r="6" ht="30" customHeight="1" spans="1:51">
      <c r="A6" s="239">
        <f t="shared" si="0"/>
        <v>4</v>
      </c>
      <c r="B6" s="239">
        <v>3</v>
      </c>
      <c r="C6" s="239" t="s">
        <v>227</v>
      </c>
      <c r="D6" s="239" t="s">
        <v>553</v>
      </c>
      <c r="E6" s="240" t="s">
        <v>554</v>
      </c>
      <c r="F6" s="240" t="s">
        <v>555</v>
      </c>
      <c r="G6" s="241" t="s">
        <v>173</v>
      </c>
      <c r="H6" s="241" t="s">
        <v>161</v>
      </c>
      <c r="I6" s="240" t="s">
        <v>392</v>
      </c>
      <c r="J6" s="243"/>
      <c r="K6" s="243" t="s">
        <v>312</v>
      </c>
      <c r="L6" s="244" t="s">
        <v>393</v>
      </c>
      <c r="M6" s="240" t="s">
        <v>161</v>
      </c>
      <c r="N6" s="244" t="s">
        <v>164</v>
      </c>
      <c r="O6" s="240" t="s">
        <v>163</v>
      </c>
      <c r="P6" s="241" t="s">
        <v>556</v>
      </c>
      <c r="Q6" s="240" t="s">
        <v>166</v>
      </c>
      <c r="R6" s="241" t="s">
        <v>28</v>
      </c>
      <c r="S6" s="241" t="s">
        <v>28</v>
      </c>
      <c r="T6" s="240" t="s">
        <v>557</v>
      </c>
      <c r="U6" s="241" t="s">
        <v>28</v>
      </c>
      <c r="V6" s="248">
        <v>0.25</v>
      </c>
      <c r="W6" s="241" t="s">
        <v>28</v>
      </c>
      <c r="X6" s="241" t="s">
        <v>28</v>
      </c>
      <c r="Y6" s="241" t="s">
        <v>28</v>
      </c>
      <c r="Z6" s="50" t="s">
        <v>28</v>
      </c>
      <c r="AA6" s="261"/>
      <c r="AB6" s="261"/>
      <c r="AC6" s="256"/>
      <c r="AD6" s="256"/>
      <c r="AE6" s="256"/>
      <c r="AF6" s="257"/>
      <c r="AG6" s="280"/>
      <c r="AH6" s="261"/>
      <c r="AI6" s="265"/>
      <c r="AJ6" s="276" t="s">
        <v>551</v>
      </c>
      <c r="AK6" s="276" t="s">
        <v>552</v>
      </c>
      <c r="AL6" s="278"/>
      <c r="AM6" s="279"/>
      <c r="AN6" s="279"/>
      <c r="AO6" s="279"/>
      <c r="AP6" s="279"/>
      <c r="AQ6" s="279"/>
      <c r="AR6" s="279"/>
      <c r="AS6" s="279"/>
      <c r="AT6" s="279"/>
      <c r="AU6" s="292"/>
      <c r="AV6" s="292"/>
      <c r="AW6" s="292"/>
      <c r="AX6" s="292"/>
      <c r="AY6" s="243" t="s">
        <v>312</v>
      </c>
    </row>
    <row r="7" ht="30" customHeight="1" spans="1:51">
      <c r="A7" s="239">
        <f t="shared" si="0"/>
        <v>5</v>
      </c>
      <c r="B7" s="239">
        <v>3</v>
      </c>
      <c r="C7" s="239" t="s">
        <v>235</v>
      </c>
      <c r="D7" s="239" t="s">
        <v>558</v>
      </c>
      <c r="E7" s="240" t="s">
        <v>559</v>
      </c>
      <c r="F7" s="240" t="s">
        <v>560</v>
      </c>
      <c r="G7" s="241" t="s">
        <v>329</v>
      </c>
      <c r="H7" s="241" t="s">
        <v>161</v>
      </c>
      <c r="I7" s="240" t="s">
        <v>392</v>
      </c>
      <c r="J7" s="245"/>
      <c r="K7" s="243" t="s">
        <v>312</v>
      </c>
      <c r="L7" s="244" t="s">
        <v>393</v>
      </c>
      <c r="M7" s="240" t="s">
        <v>161</v>
      </c>
      <c r="N7" s="244" t="s">
        <v>164</v>
      </c>
      <c r="O7" s="240" t="s">
        <v>163</v>
      </c>
      <c r="P7" s="241" t="s">
        <v>561</v>
      </c>
      <c r="Q7" s="240" t="s">
        <v>166</v>
      </c>
      <c r="R7" s="241" t="s">
        <v>28</v>
      </c>
      <c r="S7" s="240" t="s">
        <v>476</v>
      </c>
      <c r="T7" s="240" t="s">
        <v>562</v>
      </c>
      <c r="U7" s="241" t="s">
        <v>28</v>
      </c>
      <c r="V7" s="248">
        <f>V8</f>
        <v>0.323</v>
      </c>
      <c r="W7" s="241" t="s">
        <v>28</v>
      </c>
      <c r="X7" s="241" t="s">
        <v>194</v>
      </c>
      <c r="Y7" s="241" t="s">
        <v>28</v>
      </c>
      <c r="Z7" s="242" t="s">
        <v>195</v>
      </c>
      <c r="AA7" s="261" t="s">
        <v>195</v>
      </c>
      <c r="AB7" s="261"/>
      <c r="AC7" s="256"/>
      <c r="AD7" s="256"/>
      <c r="AE7" s="256"/>
      <c r="AF7" s="257"/>
      <c r="AG7" s="280"/>
      <c r="AH7" s="261"/>
      <c r="AI7" s="265">
        <v>0.034</v>
      </c>
      <c r="AJ7" s="281" t="s">
        <v>196</v>
      </c>
      <c r="AK7" s="281" t="s">
        <v>197</v>
      </c>
      <c r="AL7" s="282"/>
      <c r="AM7" s="281"/>
      <c r="AN7" s="281"/>
      <c r="AO7" s="281"/>
      <c r="AP7" s="281"/>
      <c r="AQ7" s="281"/>
      <c r="AR7" s="281"/>
      <c r="AS7" s="281"/>
      <c r="AT7" s="281"/>
      <c r="AU7" s="293"/>
      <c r="AV7" s="293"/>
      <c r="AW7" s="293"/>
      <c r="AX7" s="293"/>
      <c r="AY7" s="243" t="s">
        <v>312</v>
      </c>
    </row>
    <row r="8" ht="30" customHeight="1" spans="1:51">
      <c r="A8" s="239">
        <f t="shared" si="0"/>
        <v>6</v>
      </c>
      <c r="B8" s="239">
        <v>4</v>
      </c>
      <c r="C8" s="239" t="s">
        <v>235</v>
      </c>
      <c r="D8" s="239"/>
      <c r="E8" s="240" t="s">
        <v>563</v>
      </c>
      <c r="F8" s="240" t="s">
        <v>564</v>
      </c>
      <c r="G8" s="241" t="s">
        <v>329</v>
      </c>
      <c r="H8" s="241" t="s">
        <v>161</v>
      </c>
      <c r="I8" s="240" t="s">
        <v>392</v>
      </c>
      <c r="J8" s="245"/>
      <c r="K8" s="243" t="s">
        <v>312</v>
      </c>
      <c r="L8" s="244" t="s">
        <v>393</v>
      </c>
      <c r="M8" s="240" t="s">
        <v>161</v>
      </c>
      <c r="N8" s="244" t="s">
        <v>164</v>
      </c>
      <c r="O8" s="240" t="s">
        <v>163</v>
      </c>
      <c r="P8" s="241" t="s">
        <v>193</v>
      </c>
      <c r="Q8" s="240" t="s">
        <v>166</v>
      </c>
      <c r="R8" s="241" t="s">
        <v>28</v>
      </c>
      <c r="S8" s="240" t="s">
        <v>476</v>
      </c>
      <c r="T8" s="240" t="s">
        <v>562</v>
      </c>
      <c r="U8" s="241" t="s">
        <v>28</v>
      </c>
      <c r="V8" s="248">
        <f>V11+V9+V10</f>
        <v>0.323</v>
      </c>
      <c r="W8" s="241" t="s">
        <v>28</v>
      </c>
      <c r="X8" s="241" t="s">
        <v>194</v>
      </c>
      <c r="Y8" s="241" t="s">
        <v>28</v>
      </c>
      <c r="Z8" s="50" t="s">
        <v>28</v>
      </c>
      <c r="AA8" s="261" t="s">
        <v>200</v>
      </c>
      <c r="AB8" s="261"/>
      <c r="AC8" s="256"/>
      <c r="AD8" s="256"/>
      <c r="AE8" s="256"/>
      <c r="AF8" s="257"/>
      <c r="AG8" s="280"/>
      <c r="AH8" s="256">
        <v>6</v>
      </c>
      <c r="AI8" s="265"/>
      <c r="AJ8" s="281" t="s">
        <v>196</v>
      </c>
      <c r="AK8" s="281" t="s">
        <v>201</v>
      </c>
      <c r="AL8" s="282"/>
      <c r="AM8" s="281"/>
      <c r="AN8" s="281"/>
      <c r="AO8" s="281"/>
      <c r="AP8" s="281"/>
      <c r="AQ8" s="281"/>
      <c r="AR8" s="281"/>
      <c r="AS8" s="281"/>
      <c r="AT8" s="281"/>
      <c r="AU8" s="293"/>
      <c r="AV8" s="293"/>
      <c r="AW8" s="293"/>
      <c r="AX8" s="293"/>
      <c r="AY8" s="243" t="s">
        <v>312</v>
      </c>
    </row>
    <row r="9" ht="30" customHeight="1" spans="1:51">
      <c r="A9" s="239">
        <f t="shared" si="0"/>
        <v>7</v>
      </c>
      <c r="B9" s="239">
        <v>5</v>
      </c>
      <c r="C9" s="239" t="s">
        <v>227</v>
      </c>
      <c r="D9" s="239"/>
      <c r="E9" s="65" t="s">
        <v>565</v>
      </c>
      <c r="F9" s="38" t="s">
        <v>566</v>
      </c>
      <c r="G9" s="241" t="s">
        <v>329</v>
      </c>
      <c r="H9" s="242" t="s">
        <v>192</v>
      </c>
      <c r="I9" s="240" t="s">
        <v>392</v>
      </c>
      <c r="J9" s="245"/>
      <c r="K9" s="243" t="s">
        <v>312</v>
      </c>
      <c r="L9" s="244" t="s">
        <v>393</v>
      </c>
      <c r="M9" s="240" t="s">
        <v>161</v>
      </c>
      <c r="N9" s="244" t="s">
        <v>164</v>
      </c>
      <c r="O9" s="240" t="s">
        <v>163</v>
      </c>
      <c r="P9" s="241" t="s">
        <v>212</v>
      </c>
      <c r="Q9" s="240" t="s">
        <v>567</v>
      </c>
      <c r="R9" s="240" t="s">
        <v>568</v>
      </c>
      <c r="S9" s="240" t="s">
        <v>569</v>
      </c>
      <c r="T9" s="240" t="s">
        <v>570</v>
      </c>
      <c r="U9" s="241" t="s">
        <v>28</v>
      </c>
      <c r="V9" s="248">
        <v>0.014</v>
      </c>
      <c r="W9" s="241" t="s">
        <v>28</v>
      </c>
      <c r="X9" s="241" t="s">
        <v>194</v>
      </c>
      <c r="Y9" s="241" t="s">
        <v>28</v>
      </c>
      <c r="Z9" s="50" t="s">
        <v>28</v>
      </c>
      <c r="AA9" s="261" t="s">
        <v>217</v>
      </c>
      <c r="AB9" s="261"/>
      <c r="AC9" s="259">
        <v>54</v>
      </c>
      <c r="AD9" s="259">
        <v>34</v>
      </c>
      <c r="AE9" s="259">
        <v>3</v>
      </c>
      <c r="AF9" s="257">
        <f t="shared" ref="AF9:AF11" si="2">AC9*AD9*AE9*7860/1000000000</f>
        <v>0.04329288</v>
      </c>
      <c r="AG9" s="280">
        <f t="shared" si="1"/>
        <v>0.323378809633362</v>
      </c>
      <c r="AH9" s="261"/>
      <c r="AI9" s="257"/>
      <c r="AJ9" s="276" t="s">
        <v>551</v>
      </c>
      <c r="AK9" s="276" t="s">
        <v>571</v>
      </c>
      <c r="AL9" s="282">
        <v>0.019</v>
      </c>
      <c r="AM9" s="281"/>
      <c r="AN9" s="281"/>
      <c r="AO9" s="281"/>
      <c r="AP9" s="281"/>
      <c r="AQ9" s="281"/>
      <c r="AR9" s="281"/>
      <c r="AS9" s="281"/>
      <c r="AT9" s="281"/>
      <c r="AU9" s="293"/>
      <c r="AV9" s="293"/>
      <c r="AW9" s="293"/>
      <c r="AX9" s="293"/>
      <c r="AY9" s="243" t="s">
        <v>312</v>
      </c>
    </row>
    <row r="10" ht="30" customHeight="1" spans="1:51">
      <c r="A10" s="239">
        <f t="shared" si="0"/>
        <v>8</v>
      </c>
      <c r="B10" s="239">
        <v>5</v>
      </c>
      <c r="C10" s="239" t="s">
        <v>227</v>
      </c>
      <c r="D10" s="239"/>
      <c r="E10" s="65" t="s">
        <v>572</v>
      </c>
      <c r="F10" s="38" t="s">
        <v>573</v>
      </c>
      <c r="G10" s="65" t="s">
        <v>329</v>
      </c>
      <c r="H10" s="242" t="s">
        <v>192</v>
      </c>
      <c r="I10" s="240" t="s">
        <v>392</v>
      </c>
      <c r="J10" s="245"/>
      <c r="K10" s="246" t="s">
        <v>312</v>
      </c>
      <c r="L10" s="247" t="s">
        <v>393</v>
      </c>
      <c r="M10" s="240" t="s">
        <v>161</v>
      </c>
      <c r="N10" s="244" t="s">
        <v>164</v>
      </c>
      <c r="O10" s="240" t="s">
        <v>163</v>
      </c>
      <c r="P10" s="241" t="s">
        <v>212</v>
      </c>
      <c r="Q10" s="50" t="s">
        <v>567</v>
      </c>
      <c r="R10" s="240" t="s">
        <v>330</v>
      </c>
      <c r="S10" s="241" t="s">
        <v>370</v>
      </c>
      <c r="T10" s="240" t="s">
        <v>574</v>
      </c>
      <c r="U10" s="241" t="s">
        <v>28</v>
      </c>
      <c r="V10" s="249">
        <v>0.009</v>
      </c>
      <c r="W10" s="241" t="s">
        <v>28</v>
      </c>
      <c r="X10" s="241" t="s">
        <v>194</v>
      </c>
      <c r="Y10" s="241" t="s">
        <v>28</v>
      </c>
      <c r="Z10" s="50" t="s">
        <v>28</v>
      </c>
      <c r="AA10" s="261" t="s">
        <v>217</v>
      </c>
      <c r="AB10" s="261"/>
      <c r="AC10" s="259">
        <v>31</v>
      </c>
      <c r="AD10" s="259">
        <v>28</v>
      </c>
      <c r="AE10" s="259">
        <v>2</v>
      </c>
      <c r="AF10" s="257">
        <f t="shared" si="2"/>
        <v>0.01364496</v>
      </c>
      <c r="AG10" s="280">
        <f t="shared" si="1"/>
        <v>0.659584198121504</v>
      </c>
      <c r="AH10" s="261"/>
      <c r="AI10" s="257"/>
      <c r="AJ10" s="276" t="s">
        <v>551</v>
      </c>
      <c r="AK10" s="276" t="s">
        <v>575</v>
      </c>
      <c r="AL10" s="282">
        <v>0.0085</v>
      </c>
      <c r="AM10" s="281"/>
      <c r="AN10" s="281"/>
      <c r="AO10" s="281"/>
      <c r="AP10" s="281"/>
      <c r="AQ10" s="281"/>
      <c r="AR10" s="281"/>
      <c r="AS10" s="281"/>
      <c r="AT10" s="281"/>
      <c r="AU10" s="293"/>
      <c r="AV10" s="293"/>
      <c r="AW10" s="293"/>
      <c r="AX10" s="293"/>
      <c r="AY10" s="246">
        <v>1</v>
      </c>
    </row>
    <row r="11" ht="30" customHeight="1" spans="1:51">
      <c r="A11" s="239">
        <f t="shared" si="0"/>
        <v>9</v>
      </c>
      <c r="B11" s="239">
        <v>5</v>
      </c>
      <c r="C11" s="239" t="s">
        <v>235</v>
      </c>
      <c r="D11" s="239"/>
      <c r="E11" s="240" t="s">
        <v>576</v>
      </c>
      <c r="F11" s="240" t="s">
        <v>564</v>
      </c>
      <c r="G11" s="241" t="s">
        <v>329</v>
      </c>
      <c r="H11" s="241" t="s">
        <v>161</v>
      </c>
      <c r="I11" s="240" t="s">
        <v>392</v>
      </c>
      <c r="J11" s="245"/>
      <c r="K11" s="243" t="s">
        <v>312</v>
      </c>
      <c r="L11" s="244" t="s">
        <v>393</v>
      </c>
      <c r="M11" s="240" t="s">
        <v>161</v>
      </c>
      <c r="N11" s="244" t="s">
        <v>164</v>
      </c>
      <c r="O11" s="240" t="s">
        <v>163</v>
      </c>
      <c r="P11" s="241" t="s">
        <v>212</v>
      </c>
      <c r="Q11" s="240" t="s">
        <v>577</v>
      </c>
      <c r="R11" s="240" t="s">
        <v>568</v>
      </c>
      <c r="S11" s="240" t="s">
        <v>476</v>
      </c>
      <c r="T11" s="240" t="s">
        <v>562</v>
      </c>
      <c r="U11" s="241" t="s">
        <v>28</v>
      </c>
      <c r="V11" s="248">
        <v>0.3</v>
      </c>
      <c r="W11" s="241" t="s">
        <v>28</v>
      </c>
      <c r="X11" s="241" t="s">
        <v>194</v>
      </c>
      <c r="Y11" s="241" t="s">
        <v>28</v>
      </c>
      <c r="Z11" s="50" t="s">
        <v>28</v>
      </c>
      <c r="AA11" s="261" t="s">
        <v>217</v>
      </c>
      <c r="AB11" s="261"/>
      <c r="AC11" s="259">
        <v>150</v>
      </c>
      <c r="AD11" s="259">
        <v>140</v>
      </c>
      <c r="AE11" s="259">
        <v>3</v>
      </c>
      <c r="AF11" s="257">
        <f t="shared" si="2"/>
        <v>0.49518</v>
      </c>
      <c r="AG11" s="280">
        <f t="shared" si="1"/>
        <v>0.605840300496789</v>
      </c>
      <c r="AH11" s="261"/>
      <c r="AI11" s="257"/>
      <c r="AJ11" s="276" t="s">
        <v>551</v>
      </c>
      <c r="AK11" s="276" t="s">
        <v>578</v>
      </c>
      <c r="AL11" s="282">
        <v>0.3255</v>
      </c>
      <c r="AM11" s="281"/>
      <c r="AN11" s="281"/>
      <c r="AO11" s="281"/>
      <c r="AP11" s="281"/>
      <c r="AQ11" s="281"/>
      <c r="AR11" s="281"/>
      <c r="AS11" s="281"/>
      <c r="AT11" s="281"/>
      <c r="AU11" s="293"/>
      <c r="AV11" s="293"/>
      <c r="AW11" s="293"/>
      <c r="AX11" s="293"/>
      <c r="AY11" s="243" t="s">
        <v>312</v>
      </c>
    </row>
    <row r="12" ht="30" customHeight="1" spans="1:51">
      <c r="A12" s="239">
        <f t="shared" si="0"/>
        <v>10</v>
      </c>
      <c r="B12" s="239">
        <v>3</v>
      </c>
      <c r="C12" s="239" t="s">
        <v>235</v>
      </c>
      <c r="D12" s="239" t="s">
        <v>579</v>
      </c>
      <c r="E12" s="240" t="s">
        <v>580</v>
      </c>
      <c r="F12" s="38" t="s">
        <v>581</v>
      </c>
      <c r="G12" s="241" t="s">
        <v>173</v>
      </c>
      <c r="H12" s="241" t="s">
        <v>161</v>
      </c>
      <c r="I12" s="240" t="s">
        <v>392</v>
      </c>
      <c r="J12" s="245"/>
      <c r="K12" s="243" t="s">
        <v>312</v>
      </c>
      <c r="L12" s="244" t="s">
        <v>393</v>
      </c>
      <c r="M12" s="240" t="s">
        <v>161</v>
      </c>
      <c r="N12" s="244" t="s">
        <v>164</v>
      </c>
      <c r="O12" s="240" t="s">
        <v>163</v>
      </c>
      <c r="P12" s="241" t="s">
        <v>561</v>
      </c>
      <c r="Q12" s="240" t="s">
        <v>166</v>
      </c>
      <c r="R12" s="241" t="s">
        <v>28</v>
      </c>
      <c r="S12" s="241" t="s">
        <v>28</v>
      </c>
      <c r="T12" s="240" t="s">
        <v>582</v>
      </c>
      <c r="U12" s="241" t="s">
        <v>28</v>
      </c>
      <c r="V12" s="248">
        <f>V13</f>
        <v>0.273</v>
      </c>
      <c r="W12" s="241" t="s">
        <v>28</v>
      </c>
      <c r="X12" s="241" t="s">
        <v>194</v>
      </c>
      <c r="Y12" s="241" t="s">
        <v>28</v>
      </c>
      <c r="Z12" s="242" t="s">
        <v>195</v>
      </c>
      <c r="AA12" s="261" t="s">
        <v>195</v>
      </c>
      <c r="AB12" s="261"/>
      <c r="AC12" s="262"/>
      <c r="AD12" s="262"/>
      <c r="AE12" s="262"/>
      <c r="AF12" s="257"/>
      <c r="AG12" s="280"/>
      <c r="AH12" s="261"/>
      <c r="AI12" s="265">
        <v>0.028</v>
      </c>
      <c r="AJ12" s="281" t="s">
        <v>196</v>
      </c>
      <c r="AK12" s="281" t="s">
        <v>197</v>
      </c>
      <c r="AL12" s="282"/>
      <c r="AM12" s="281"/>
      <c r="AN12" s="281"/>
      <c r="AO12" s="281"/>
      <c r="AP12" s="281"/>
      <c r="AQ12" s="281"/>
      <c r="AR12" s="281"/>
      <c r="AS12" s="281"/>
      <c r="AT12" s="281"/>
      <c r="AU12" s="293"/>
      <c r="AV12" s="293"/>
      <c r="AW12" s="293"/>
      <c r="AX12" s="293"/>
      <c r="AY12" s="243" t="s">
        <v>312</v>
      </c>
    </row>
    <row r="13" ht="30" customHeight="1" spans="1:51">
      <c r="A13" s="239">
        <f t="shared" si="0"/>
        <v>11</v>
      </c>
      <c r="B13" s="239">
        <v>4</v>
      </c>
      <c r="C13" s="239" t="s">
        <v>235</v>
      </c>
      <c r="D13" s="239"/>
      <c r="E13" s="240" t="s">
        <v>583</v>
      </c>
      <c r="F13" s="38" t="s">
        <v>581</v>
      </c>
      <c r="G13" s="241" t="s">
        <v>173</v>
      </c>
      <c r="H13" s="241" t="s">
        <v>161</v>
      </c>
      <c r="I13" s="240" t="s">
        <v>392</v>
      </c>
      <c r="J13" s="245"/>
      <c r="K13" s="243" t="s">
        <v>312</v>
      </c>
      <c r="L13" s="244" t="s">
        <v>393</v>
      </c>
      <c r="M13" s="240" t="s">
        <v>161</v>
      </c>
      <c r="N13" s="244" t="s">
        <v>164</v>
      </c>
      <c r="O13" s="240" t="s">
        <v>163</v>
      </c>
      <c r="P13" s="241" t="s">
        <v>193</v>
      </c>
      <c r="Q13" s="240" t="s">
        <v>166</v>
      </c>
      <c r="R13" s="241" t="s">
        <v>28</v>
      </c>
      <c r="S13" s="241" t="s">
        <v>28</v>
      </c>
      <c r="T13" s="240" t="s">
        <v>582</v>
      </c>
      <c r="U13" s="241" t="s">
        <v>28</v>
      </c>
      <c r="V13" s="248">
        <f>V14+V15+V16</f>
        <v>0.273</v>
      </c>
      <c r="W13" s="241" t="s">
        <v>28</v>
      </c>
      <c r="X13" s="241" t="s">
        <v>194</v>
      </c>
      <c r="Y13" s="241" t="s">
        <v>28</v>
      </c>
      <c r="Z13" s="50" t="s">
        <v>28</v>
      </c>
      <c r="AA13" s="261" t="s">
        <v>200</v>
      </c>
      <c r="AB13" s="261"/>
      <c r="AC13" s="262"/>
      <c r="AD13" s="262"/>
      <c r="AE13" s="262"/>
      <c r="AF13" s="257"/>
      <c r="AG13" s="280"/>
      <c r="AH13" s="256">
        <v>5</v>
      </c>
      <c r="AI13" s="265"/>
      <c r="AJ13" s="281" t="s">
        <v>196</v>
      </c>
      <c r="AK13" s="281" t="s">
        <v>201</v>
      </c>
      <c r="AL13" s="282"/>
      <c r="AM13" s="281"/>
      <c r="AN13" s="281"/>
      <c r="AO13" s="281"/>
      <c r="AP13" s="281"/>
      <c r="AQ13" s="281"/>
      <c r="AR13" s="281"/>
      <c r="AS13" s="281"/>
      <c r="AT13" s="281"/>
      <c r="AU13" s="293"/>
      <c r="AV13" s="293"/>
      <c r="AW13" s="293"/>
      <c r="AX13" s="293"/>
      <c r="AY13" s="243" t="s">
        <v>312</v>
      </c>
    </row>
    <row r="14" ht="30" customHeight="1" spans="1:51">
      <c r="A14" s="239">
        <f t="shared" si="0"/>
        <v>12</v>
      </c>
      <c r="B14" s="239">
        <v>5</v>
      </c>
      <c r="C14" s="239" t="s">
        <v>235</v>
      </c>
      <c r="D14" s="239"/>
      <c r="E14" s="240" t="s">
        <v>584</v>
      </c>
      <c r="F14" s="240" t="s">
        <v>585</v>
      </c>
      <c r="G14" s="241" t="s">
        <v>329</v>
      </c>
      <c r="H14" s="241" t="s">
        <v>161</v>
      </c>
      <c r="I14" s="240" t="s">
        <v>392</v>
      </c>
      <c r="J14" s="242"/>
      <c r="K14" s="243" t="s">
        <v>312</v>
      </c>
      <c r="L14" s="244" t="s">
        <v>393</v>
      </c>
      <c r="M14" s="240" t="s">
        <v>161</v>
      </c>
      <c r="N14" s="244" t="s">
        <v>164</v>
      </c>
      <c r="O14" s="240" t="s">
        <v>163</v>
      </c>
      <c r="P14" s="241" t="s">
        <v>212</v>
      </c>
      <c r="Q14" s="240" t="s">
        <v>577</v>
      </c>
      <c r="R14" s="240" t="s">
        <v>568</v>
      </c>
      <c r="S14" s="240" t="s">
        <v>476</v>
      </c>
      <c r="T14" s="240" t="s">
        <v>586</v>
      </c>
      <c r="U14" s="241" t="s">
        <v>28</v>
      </c>
      <c r="V14" s="248">
        <v>0.24</v>
      </c>
      <c r="W14" s="241" t="s">
        <v>28</v>
      </c>
      <c r="X14" s="241" t="s">
        <v>28</v>
      </c>
      <c r="Y14" s="241" t="s">
        <v>28</v>
      </c>
      <c r="Z14" s="242" t="s">
        <v>28</v>
      </c>
      <c r="AA14" s="261" t="s">
        <v>217</v>
      </c>
      <c r="AB14" s="261"/>
      <c r="AC14" s="259">
        <v>145</v>
      </c>
      <c r="AD14" s="259">
        <v>100</v>
      </c>
      <c r="AE14" s="259">
        <v>3</v>
      </c>
      <c r="AF14" s="257">
        <f t="shared" ref="AF14:AF16" si="3">AC14*AD14*AE14*7860/1000000000</f>
        <v>0.34191</v>
      </c>
      <c r="AG14" s="280">
        <f t="shared" ref="AG14:AG16" si="4">V14/AF14</f>
        <v>0.701939106782487</v>
      </c>
      <c r="AH14" s="261"/>
      <c r="AI14" s="257"/>
      <c r="AJ14" s="276" t="s">
        <v>551</v>
      </c>
      <c r="AK14" s="276" t="s">
        <v>578</v>
      </c>
      <c r="AL14" s="282">
        <v>0.2305</v>
      </c>
      <c r="AM14" s="281"/>
      <c r="AN14" s="281"/>
      <c r="AO14" s="281"/>
      <c r="AP14" s="281"/>
      <c r="AQ14" s="281"/>
      <c r="AR14" s="281"/>
      <c r="AS14" s="281"/>
      <c r="AT14" s="281"/>
      <c r="AU14" s="293"/>
      <c r="AV14" s="293"/>
      <c r="AW14" s="293"/>
      <c r="AX14" s="293"/>
      <c r="AY14" s="243" t="s">
        <v>312</v>
      </c>
    </row>
    <row r="15" ht="30" customHeight="1" spans="1:51">
      <c r="A15" s="239">
        <f t="shared" si="0"/>
        <v>13</v>
      </c>
      <c r="B15" s="239">
        <v>5</v>
      </c>
      <c r="C15" s="239" t="s">
        <v>227</v>
      </c>
      <c r="D15" s="239"/>
      <c r="E15" s="240" t="s">
        <v>587</v>
      </c>
      <c r="F15" s="240" t="s">
        <v>588</v>
      </c>
      <c r="G15" s="241" t="s">
        <v>329</v>
      </c>
      <c r="H15" s="242" t="s">
        <v>172</v>
      </c>
      <c r="I15" s="240" t="s">
        <v>392</v>
      </c>
      <c r="J15" s="245"/>
      <c r="K15" s="243" t="s">
        <v>312</v>
      </c>
      <c r="L15" s="244" t="s">
        <v>393</v>
      </c>
      <c r="M15" s="240" t="s">
        <v>161</v>
      </c>
      <c r="N15" s="244" t="s">
        <v>164</v>
      </c>
      <c r="O15" s="240" t="s">
        <v>163</v>
      </c>
      <c r="P15" s="241" t="s">
        <v>212</v>
      </c>
      <c r="Q15" s="240" t="s">
        <v>589</v>
      </c>
      <c r="R15" s="240" t="s">
        <v>568</v>
      </c>
      <c r="S15" s="240" t="s">
        <v>476</v>
      </c>
      <c r="T15" s="240" t="s">
        <v>590</v>
      </c>
      <c r="U15" s="241" t="s">
        <v>28</v>
      </c>
      <c r="V15" s="248">
        <v>0.01</v>
      </c>
      <c r="W15" s="241" t="s">
        <v>28</v>
      </c>
      <c r="X15" s="241" t="s">
        <v>28</v>
      </c>
      <c r="Y15" s="241" t="s">
        <v>28</v>
      </c>
      <c r="Z15" s="242" t="s">
        <v>28</v>
      </c>
      <c r="AA15" s="261" t="s">
        <v>217</v>
      </c>
      <c r="AB15" s="261"/>
      <c r="AC15" s="259">
        <v>64</v>
      </c>
      <c r="AD15" s="259">
        <v>29</v>
      </c>
      <c r="AE15" s="259">
        <v>3</v>
      </c>
      <c r="AF15" s="257">
        <f t="shared" si="3"/>
        <v>0.04376448</v>
      </c>
      <c r="AG15" s="280">
        <f t="shared" si="4"/>
        <v>0.228495802989091</v>
      </c>
      <c r="AH15" s="261"/>
      <c r="AI15" s="257"/>
      <c r="AJ15" s="276" t="s">
        <v>551</v>
      </c>
      <c r="AK15" s="276" t="s">
        <v>578</v>
      </c>
      <c r="AL15" s="282">
        <v>0.0245</v>
      </c>
      <c r="AM15" s="281"/>
      <c r="AN15" s="281"/>
      <c r="AO15" s="281"/>
      <c r="AP15" s="281"/>
      <c r="AQ15" s="281"/>
      <c r="AR15" s="281"/>
      <c r="AS15" s="281"/>
      <c r="AT15" s="281"/>
      <c r="AU15" s="293"/>
      <c r="AV15" s="293"/>
      <c r="AW15" s="293"/>
      <c r="AX15" s="293"/>
      <c r="AY15" s="243" t="s">
        <v>312</v>
      </c>
    </row>
    <row r="16" ht="30" customHeight="1" spans="1:51">
      <c r="A16" s="239">
        <f t="shared" si="0"/>
        <v>14</v>
      </c>
      <c r="B16" s="239">
        <v>5</v>
      </c>
      <c r="C16" s="239" t="s">
        <v>591</v>
      </c>
      <c r="D16" s="239"/>
      <c r="E16" s="240" t="s">
        <v>592</v>
      </c>
      <c r="F16" s="240" t="s">
        <v>593</v>
      </c>
      <c r="G16" s="241" t="s">
        <v>329</v>
      </c>
      <c r="H16" s="242" t="s">
        <v>192</v>
      </c>
      <c r="I16" s="240" t="s">
        <v>392</v>
      </c>
      <c r="J16" s="245"/>
      <c r="K16" s="243" t="s">
        <v>312</v>
      </c>
      <c r="L16" s="244" t="s">
        <v>393</v>
      </c>
      <c r="M16" s="240" t="s">
        <v>161</v>
      </c>
      <c r="N16" s="244" t="s">
        <v>164</v>
      </c>
      <c r="O16" s="240" t="s">
        <v>163</v>
      </c>
      <c r="P16" s="241" t="s">
        <v>212</v>
      </c>
      <c r="Q16" s="240" t="s">
        <v>567</v>
      </c>
      <c r="R16" s="240" t="s">
        <v>568</v>
      </c>
      <c r="S16" s="240" t="s">
        <v>569</v>
      </c>
      <c r="T16" s="240" t="s">
        <v>594</v>
      </c>
      <c r="U16" s="241" t="s">
        <v>28</v>
      </c>
      <c r="V16" s="248">
        <v>0.023</v>
      </c>
      <c r="W16" s="241" t="s">
        <v>28</v>
      </c>
      <c r="X16" s="241" t="s">
        <v>194</v>
      </c>
      <c r="Y16" s="241" t="s">
        <v>28</v>
      </c>
      <c r="Z16" s="242" t="s">
        <v>195</v>
      </c>
      <c r="AA16" s="261" t="s">
        <v>217</v>
      </c>
      <c r="AB16" s="261"/>
      <c r="AC16" s="259">
        <v>62.5</v>
      </c>
      <c r="AD16" s="259">
        <v>37</v>
      </c>
      <c r="AE16" s="259">
        <v>3</v>
      </c>
      <c r="AF16" s="257">
        <f t="shared" si="3"/>
        <v>0.05452875</v>
      </c>
      <c r="AG16" s="280">
        <f t="shared" si="4"/>
        <v>0.42179584164317</v>
      </c>
      <c r="AH16" s="261"/>
      <c r="AI16" s="257"/>
      <c r="AJ16" s="276" t="s">
        <v>551</v>
      </c>
      <c r="AK16" s="276" t="s">
        <v>595</v>
      </c>
      <c r="AL16" s="282">
        <v>0.024</v>
      </c>
      <c r="AM16" s="281"/>
      <c r="AN16" s="281"/>
      <c r="AO16" s="281"/>
      <c r="AP16" s="281"/>
      <c r="AQ16" s="281"/>
      <c r="AR16" s="281"/>
      <c r="AS16" s="281"/>
      <c r="AT16" s="281"/>
      <c r="AU16" s="293"/>
      <c r="AV16" s="293"/>
      <c r="AW16" s="293"/>
      <c r="AX16" s="293"/>
      <c r="AY16" s="243" t="s">
        <v>312</v>
      </c>
    </row>
    <row r="17" ht="30" customHeight="1" spans="1:51">
      <c r="A17" s="239">
        <f t="shared" si="0"/>
        <v>15</v>
      </c>
      <c r="B17" s="239">
        <v>3</v>
      </c>
      <c r="C17" s="239" t="s">
        <v>227</v>
      </c>
      <c r="D17" s="239" t="s">
        <v>596</v>
      </c>
      <c r="E17" s="240" t="s">
        <v>597</v>
      </c>
      <c r="F17" s="240" t="s">
        <v>598</v>
      </c>
      <c r="G17" s="241" t="s">
        <v>329</v>
      </c>
      <c r="H17" s="242" t="s">
        <v>161</v>
      </c>
      <c r="I17" s="240" t="s">
        <v>392</v>
      </c>
      <c r="J17" s="245"/>
      <c r="K17" s="243" t="s">
        <v>312</v>
      </c>
      <c r="L17" s="244" t="s">
        <v>393</v>
      </c>
      <c r="M17" s="240" t="s">
        <v>161</v>
      </c>
      <c r="N17" s="244" t="s">
        <v>164</v>
      </c>
      <c r="O17" s="240" t="s">
        <v>163</v>
      </c>
      <c r="P17" s="241" t="s">
        <v>599</v>
      </c>
      <c r="Q17" s="250" t="s">
        <v>600</v>
      </c>
      <c r="R17" s="239" t="s">
        <v>330</v>
      </c>
      <c r="S17" s="240" t="s">
        <v>215</v>
      </c>
      <c r="T17" s="240" t="s">
        <v>601</v>
      </c>
      <c r="U17" s="241" t="s">
        <v>28</v>
      </c>
      <c r="V17" s="248">
        <v>0.25</v>
      </c>
      <c r="W17" s="241" t="s">
        <v>28</v>
      </c>
      <c r="X17" s="241" t="s">
        <v>602</v>
      </c>
      <c r="Y17" s="241" t="s">
        <v>28</v>
      </c>
      <c r="Z17" s="242" t="s">
        <v>603</v>
      </c>
      <c r="AA17" s="261"/>
      <c r="AB17" s="261"/>
      <c r="AC17" s="256"/>
      <c r="AD17" s="256"/>
      <c r="AE17" s="256"/>
      <c r="AF17" s="257" t="str">
        <f>Y17</f>
        <v>——</v>
      </c>
      <c r="AG17" s="280"/>
      <c r="AH17" s="261"/>
      <c r="AI17" s="265"/>
      <c r="AJ17" s="276" t="s">
        <v>551</v>
      </c>
      <c r="AK17" s="276" t="s">
        <v>604</v>
      </c>
      <c r="AL17" s="282">
        <v>0.25</v>
      </c>
      <c r="AM17" s="281"/>
      <c r="AN17" s="281"/>
      <c r="AO17" s="281"/>
      <c r="AP17" s="281"/>
      <c r="AQ17" s="281"/>
      <c r="AR17" s="281"/>
      <c r="AS17" s="281"/>
      <c r="AT17" s="281"/>
      <c r="AU17" s="293"/>
      <c r="AV17" s="293"/>
      <c r="AW17" s="293"/>
      <c r="AX17" s="293"/>
      <c r="AY17" s="243" t="s">
        <v>312</v>
      </c>
    </row>
    <row r="18" ht="30" customHeight="1" spans="1:51">
      <c r="A18" s="239">
        <f t="shared" si="0"/>
        <v>16</v>
      </c>
      <c r="B18" s="239">
        <v>3</v>
      </c>
      <c r="C18" s="239" t="s">
        <v>235</v>
      </c>
      <c r="D18" s="239" t="s">
        <v>605</v>
      </c>
      <c r="E18" s="65"/>
      <c r="F18" s="38" t="s">
        <v>606</v>
      </c>
      <c r="G18" s="65" t="s">
        <v>329</v>
      </c>
      <c r="H18" s="242" t="s">
        <v>192</v>
      </c>
      <c r="I18" s="240" t="s">
        <v>392</v>
      </c>
      <c r="J18" s="245"/>
      <c r="K18" s="246">
        <v>1</v>
      </c>
      <c r="L18" s="247" t="s">
        <v>393</v>
      </c>
      <c r="M18" s="240" t="s">
        <v>161</v>
      </c>
      <c r="N18" s="244" t="s">
        <v>164</v>
      </c>
      <c r="O18" s="240" t="s">
        <v>163</v>
      </c>
      <c r="P18" s="241" t="s">
        <v>561</v>
      </c>
      <c r="Q18" s="240" t="s">
        <v>166</v>
      </c>
      <c r="R18" s="241" t="s">
        <v>28</v>
      </c>
      <c r="S18" s="240" t="s">
        <v>607</v>
      </c>
      <c r="T18" s="240" t="s">
        <v>608</v>
      </c>
      <c r="U18" s="241" t="s">
        <v>28</v>
      </c>
      <c r="V18" s="249">
        <v>1.123</v>
      </c>
      <c r="W18" s="241" t="s">
        <v>28</v>
      </c>
      <c r="X18" s="241" t="s">
        <v>194</v>
      </c>
      <c r="Y18" s="241" t="s">
        <v>28</v>
      </c>
      <c r="Z18" s="242" t="s">
        <v>195</v>
      </c>
      <c r="AA18" s="258"/>
      <c r="AB18" s="258"/>
      <c r="AC18" s="259"/>
      <c r="AD18" s="259"/>
      <c r="AE18" s="259"/>
      <c r="AF18" s="260"/>
      <c r="AG18" s="280"/>
      <c r="AH18" s="256"/>
      <c r="AI18" s="265"/>
      <c r="AJ18" s="281" t="s">
        <v>196</v>
      </c>
      <c r="AK18" s="281" t="s">
        <v>197</v>
      </c>
      <c r="AL18" s="282"/>
      <c r="AM18" s="281"/>
      <c r="AN18" s="281"/>
      <c r="AO18" s="281"/>
      <c r="AP18" s="281"/>
      <c r="AQ18" s="281"/>
      <c r="AR18" s="281"/>
      <c r="AS18" s="281"/>
      <c r="AT18" s="281"/>
      <c r="AU18" s="293"/>
      <c r="AV18" s="293"/>
      <c r="AW18" s="293"/>
      <c r="AX18" s="293"/>
      <c r="AY18" s="246">
        <v>1</v>
      </c>
    </row>
    <row r="19" ht="30" customHeight="1" spans="1:51">
      <c r="A19" s="239">
        <f t="shared" si="0"/>
        <v>17</v>
      </c>
      <c r="B19" s="239">
        <v>4</v>
      </c>
      <c r="C19" s="239" t="s">
        <v>235</v>
      </c>
      <c r="D19" s="239" t="s">
        <v>609</v>
      </c>
      <c r="E19" s="65" t="s">
        <v>609</v>
      </c>
      <c r="F19" s="38" t="s">
        <v>610</v>
      </c>
      <c r="G19" s="65" t="s">
        <v>329</v>
      </c>
      <c r="H19" s="242" t="s">
        <v>192</v>
      </c>
      <c r="I19" s="240" t="s">
        <v>392</v>
      </c>
      <c r="J19" s="245"/>
      <c r="K19" s="246">
        <v>1</v>
      </c>
      <c r="L19" s="247" t="s">
        <v>393</v>
      </c>
      <c r="M19" s="240" t="s">
        <v>161</v>
      </c>
      <c r="N19" s="244" t="s">
        <v>164</v>
      </c>
      <c r="O19" s="240" t="s">
        <v>163</v>
      </c>
      <c r="P19" s="241" t="s">
        <v>212</v>
      </c>
      <c r="Q19" s="50" t="s">
        <v>611</v>
      </c>
      <c r="R19" s="240" t="s">
        <v>612</v>
      </c>
      <c r="S19" s="240" t="s">
        <v>607</v>
      </c>
      <c r="T19" s="240" t="s">
        <v>608</v>
      </c>
      <c r="U19" s="241" t="s">
        <v>28</v>
      </c>
      <c r="V19" s="249">
        <v>1.123</v>
      </c>
      <c r="W19" s="241" t="s">
        <v>28</v>
      </c>
      <c r="X19" s="241" t="s">
        <v>194</v>
      </c>
      <c r="Y19" s="241" t="s">
        <v>28</v>
      </c>
      <c r="Z19" s="242" t="s">
        <v>195</v>
      </c>
      <c r="AA19" s="263" t="s">
        <v>217</v>
      </c>
      <c r="AB19" s="263"/>
      <c r="AC19" s="264">
        <v>72</v>
      </c>
      <c r="AD19" s="264">
        <v>45</v>
      </c>
      <c r="AE19" s="264">
        <v>2.5</v>
      </c>
      <c r="AF19" s="265">
        <f>AC19*AD19*AE19*7860/1000000000</f>
        <v>0.063666</v>
      </c>
      <c r="AG19" s="280">
        <f>V19/AF19</f>
        <v>17.6389281563158</v>
      </c>
      <c r="AH19" s="283"/>
      <c r="AI19" s="265"/>
      <c r="AJ19" s="276" t="s">
        <v>551</v>
      </c>
      <c r="AK19" s="276" t="s">
        <v>571</v>
      </c>
      <c r="AL19" s="282">
        <v>0.04</v>
      </c>
      <c r="AM19" s="281"/>
      <c r="AN19" s="281"/>
      <c r="AO19" s="281"/>
      <c r="AP19" s="281"/>
      <c r="AQ19" s="281"/>
      <c r="AR19" s="281"/>
      <c r="AS19" s="281"/>
      <c r="AT19" s="281"/>
      <c r="AU19" s="293"/>
      <c r="AV19" s="293"/>
      <c r="AW19" s="293"/>
      <c r="AX19" s="293"/>
      <c r="AY19" s="246">
        <v>1</v>
      </c>
    </row>
    <row r="20" ht="30" customHeight="1" spans="1:51">
      <c r="A20" s="239">
        <f t="shared" si="0"/>
        <v>18</v>
      </c>
      <c r="B20" s="239">
        <v>2</v>
      </c>
      <c r="C20" s="239" t="s">
        <v>235</v>
      </c>
      <c r="D20" s="239"/>
      <c r="E20" s="65" t="s">
        <v>613</v>
      </c>
      <c r="F20" s="38" t="s">
        <v>614</v>
      </c>
      <c r="G20" s="241" t="s">
        <v>173</v>
      </c>
      <c r="H20" s="242" t="s">
        <v>161</v>
      </c>
      <c r="I20" s="240" t="s">
        <v>392</v>
      </c>
      <c r="J20" s="245"/>
      <c r="K20" s="243" t="s">
        <v>312</v>
      </c>
      <c r="L20" s="244" t="s">
        <v>393</v>
      </c>
      <c r="M20" s="240" t="s">
        <v>161</v>
      </c>
      <c r="N20" s="244" t="s">
        <v>164</v>
      </c>
      <c r="O20" s="240" t="s">
        <v>163</v>
      </c>
      <c r="P20" s="241" t="s">
        <v>193</v>
      </c>
      <c r="Q20" s="240" t="s">
        <v>166</v>
      </c>
      <c r="R20" s="241" t="s">
        <v>28</v>
      </c>
      <c r="S20" s="241" t="s">
        <v>28</v>
      </c>
      <c r="T20" s="240" t="s">
        <v>615</v>
      </c>
      <c r="U20" s="241" t="s">
        <v>28</v>
      </c>
      <c r="V20" s="248">
        <v>0.953</v>
      </c>
      <c r="W20" s="241" t="s">
        <v>28</v>
      </c>
      <c r="X20" s="241" t="s">
        <v>28</v>
      </c>
      <c r="Y20" s="241" t="s">
        <v>28</v>
      </c>
      <c r="Z20" s="242" t="s">
        <v>28</v>
      </c>
      <c r="AA20" s="261" t="s">
        <v>200</v>
      </c>
      <c r="AB20" s="261"/>
      <c r="AC20" s="256"/>
      <c r="AD20" s="256"/>
      <c r="AE20" s="256"/>
      <c r="AF20" s="257"/>
      <c r="AG20" s="280"/>
      <c r="AH20" s="256">
        <v>3</v>
      </c>
      <c r="AI20" s="265"/>
      <c r="AJ20" s="276" t="s">
        <v>174</v>
      </c>
      <c r="AK20" s="276"/>
      <c r="AL20" s="282"/>
      <c r="AM20" s="281"/>
      <c r="AN20" s="281"/>
      <c r="AO20" s="281"/>
      <c r="AP20" s="281"/>
      <c r="AQ20" s="281"/>
      <c r="AR20" s="281"/>
      <c r="AS20" s="281"/>
      <c r="AT20" s="281"/>
      <c r="AU20" s="293"/>
      <c r="AV20" s="293"/>
      <c r="AW20" s="293"/>
      <c r="AX20" s="293"/>
      <c r="AY20" s="243" t="s">
        <v>312</v>
      </c>
    </row>
    <row r="21" ht="30" customHeight="1" spans="1:51">
      <c r="A21" s="239">
        <f t="shared" si="0"/>
        <v>19</v>
      </c>
      <c r="B21" s="239">
        <v>3</v>
      </c>
      <c r="C21" s="239" t="s">
        <v>235</v>
      </c>
      <c r="D21" s="239" t="s">
        <v>616</v>
      </c>
      <c r="E21" s="38" t="s">
        <v>617</v>
      </c>
      <c r="F21" s="38" t="s">
        <v>618</v>
      </c>
      <c r="G21" s="241" t="s">
        <v>173</v>
      </c>
      <c r="H21" s="242" t="s">
        <v>161</v>
      </c>
      <c r="I21" s="240" t="s">
        <v>392</v>
      </c>
      <c r="J21" s="245"/>
      <c r="K21" s="243" t="s">
        <v>312</v>
      </c>
      <c r="L21" s="244" t="s">
        <v>393</v>
      </c>
      <c r="M21" s="240" t="s">
        <v>161</v>
      </c>
      <c r="N21" s="244" t="s">
        <v>164</v>
      </c>
      <c r="O21" s="240" t="s">
        <v>163</v>
      </c>
      <c r="P21" s="241" t="s">
        <v>556</v>
      </c>
      <c r="Q21" s="240" t="s">
        <v>166</v>
      </c>
      <c r="R21" s="241" t="s">
        <v>28</v>
      </c>
      <c r="S21" s="241" t="s">
        <v>28</v>
      </c>
      <c r="T21" s="240" t="s">
        <v>619</v>
      </c>
      <c r="U21" s="241" t="s">
        <v>28</v>
      </c>
      <c r="V21" s="248">
        <v>0.23</v>
      </c>
      <c r="W21" s="241" t="s">
        <v>28</v>
      </c>
      <c r="X21" s="241" t="s">
        <v>28</v>
      </c>
      <c r="Y21" s="241" t="s">
        <v>28</v>
      </c>
      <c r="Z21" s="242" t="s">
        <v>28</v>
      </c>
      <c r="AA21" s="261"/>
      <c r="AB21" s="261"/>
      <c r="AC21" s="256"/>
      <c r="AD21" s="256"/>
      <c r="AE21" s="256"/>
      <c r="AF21" s="257"/>
      <c r="AG21" s="280"/>
      <c r="AH21" s="261"/>
      <c r="AI21" s="265"/>
      <c r="AJ21" s="276" t="s">
        <v>551</v>
      </c>
      <c r="AK21" s="276" t="s">
        <v>552</v>
      </c>
      <c r="AL21" s="282"/>
      <c r="AM21" s="281"/>
      <c r="AN21" s="281"/>
      <c r="AO21" s="281"/>
      <c r="AP21" s="281"/>
      <c r="AQ21" s="281"/>
      <c r="AR21" s="281"/>
      <c r="AS21" s="281"/>
      <c r="AT21" s="281"/>
      <c r="AU21" s="293"/>
      <c r="AV21" s="293"/>
      <c r="AW21" s="293"/>
      <c r="AX21" s="293"/>
      <c r="AY21" s="243" t="s">
        <v>312</v>
      </c>
    </row>
    <row r="22" ht="30" customHeight="1" spans="1:51">
      <c r="A22" s="239">
        <f t="shared" si="0"/>
        <v>20</v>
      </c>
      <c r="B22" s="239">
        <v>3</v>
      </c>
      <c r="C22" s="239" t="s">
        <v>235</v>
      </c>
      <c r="D22" s="239" t="s">
        <v>620</v>
      </c>
      <c r="E22" s="38" t="s">
        <v>621</v>
      </c>
      <c r="F22" s="38" t="s">
        <v>622</v>
      </c>
      <c r="G22" s="42" t="s">
        <v>184</v>
      </c>
      <c r="H22" s="242" t="s">
        <v>161</v>
      </c>
      <c r="I22" s="240" t="s">
        <v>392</v>
      </c>
      <c r="J22" s="245"/>
      <c r="K22" s="243" t="s">
        <v>623</v>
      </c>
      <c r="L22" s="244" t="s">
        <v>393</v>
      </c>
      <c r="M22" s="240" t="s">
        <v>161</v>
      </c>
      <c r="N22" s="244" t="s">
        <v>164</v>
      </c>
      <c r="O22" s="240" t="s">
        <v>163</v>
      </c>
      <c r="P22" s="241" t="s">
        <v>184</v>
      </c>
      <c r="Q22" s="240" t="s">
        <v>624</v>
      </c>
      <c r="R22" s="241" t="s">
        <v>28</v>
      </c>
      <c r="S22" s="241" t="s">
        <v>28</v>
      </c>
      <c r="T22" s="240" t="s">
        <v>625</v>
      </c>
      <c r="U22" s="241" t="s">
        <v>28</v>
      </c>
      <c r="V22" s="248">
        <v>0.001</v>
      </c>
      <c r="W22" s="241" t="s">
        <v>28</v>
      </c>
      <c r="X22" s="241" t="s">
        <v>28</v>
      </c>
      <c r="Y22" s="241" t="s">
        <v>28</v>
      </c>
      <c r="Z22" s="242" t="s">
        <v>28</v>
      </c>
      <c r="AA22" s="266" t="s">
        <v>224</v>
      </c>
      <c r="AB22" s="266"/>
      <c r="AC22" s="264" t="s">
        <v>225</v>
      </c>
      <c r="AD22" s="264"/>
      <c r="AE22" s="264"/>
      <c r="AF22" s="265">
        <f>V22*1.02</f>
        <v>0.00102</v>
      </c>
      <c r="AG22" s="284">
        <f t="shared" ref="AG22:AG27" si="5">V22/AF22</f>
        <v>0.980392156862745</v>
      </c>
      <c r="AH22" s="285"/>
      <c r="AI22" s="285"/>
      <c r="AJ22" s="276" t="s">
        <v>551</v>
      </c>
      <c r="AK22" s="276" t="s">
        <v>552</v>
      </c>
      <c r="AL22" s="282"/>
      <c r="AM22" s="281"/>
      <c r="AN22" s="281"/>
      <c r="AO22" s="281"/>
      <c r="AP22" s="281"/>
      <c r="AQ22" s="281"/>
      <c r="AR22" s="281"/>
      <c r="AS22" s="281"/>
      <c r="AT22" s="281"/>
      <c r="AU22" s="293"/>
      <c r="AV22" s="293"/>
      <c r="AW22" s="293"/>
      <c r="AX22" s="293"/>
      <c r="AY22" s="243" t="s">
        <v>312</v>
      </c>
    </row>
    <row r="23" ht="30" customHeight="1" spans="1:51">
      <c r="A23" s="239">
        <f t="shared" si="0"/>
        <v>21</v>
      </c>
      <c r="B23" s="239">
        <v>3</v>
      </c>
      <c r="C23" s="239" t="s">
        <v>235</v>
      </c>
      <c r="D23" s="239" t="s">
        <v>626</v>
      </c>
      <c r="E23" s="38" t="s">
        <v>627</v>
      </c>
      <c r="F23" s="38" t="s">
        <v>628</v>
      </c>
      <c r="G23" s="241" t="s">
        <v>329</v>
      </c>
      <c r="H23" s="242" t="s">
        <v>161</v>
      </c>
      <c r="I23" s="240" t="s">
        <v>392</v>
      </c>
      <c r="J23" s="245"/>
      <c r="K23" s="243" t="s">
        <v>312</v>
      </c>
      <c r="L23" s="244" t="s">
        <v>393</v>
      </c>
      <c r="M23" s="240" t="s">
        <v>161</v>
      </c>
      <c r="N23" s="244" t="s">
        <v>164</v>
      </c>
      <c r="O23" s="240" t="s">
        <v>163</v>
      </c>
      <c r="P23" s="241" t="s">
        <v>561</v>
      </c>
      <c r="Q23" s="240" t="s">
        <v>166</v>
      </c>
      <c r="R23" s="241" t="s">
        <v>28</v>
      </c>
      <c r="S23" s="240" t="s">
        <v>476</v>
      </c>
      <c r="T23" s="240" t="s">
        <v>562</v>
      </c>
      <c r="U23" s="241" t="s">
        <v>28</v>
      </c>
      <c r="V23" s="248">
        <f>V24</f>
        <v>0.323</v>
      </c>
      <c r="W23" s="241" t="s">
        <v>28</v>
      </c>
      <c r="X23" s="241" t="s">
        <v>194</v>
      </c>
      <c r="Y23" s="241" t="s">
        <v>28</v>
      </c>
      <c r="Z23" s="242" t="s">
        <v>195</v>
      </c>
      <c r="AA23" s="261" t="s">
        <v>195</v>
      </c>
      <c r="AB23" s="261"/>
      <c r="AC23" s="256"/>
      <c r="AD23" s="256"/>
      <c r="AE23" s="256"/>
      <c r="AF23" s="267"/>
      <c r="AG23" s="286"/>
      <c r="AH23" s="255"/>
      <c r="AI23" s="265">
        <v>0.034</v>
      </c>
      <c r="AJ23" s="281" t="s">
        <v>196</v>
      </c>
      <c r="AK23" s="281" t="s">
        <v>197</v>
      </c>
      <c r="AL23" s="282"/>
      <c r="AM23" s="281"/>
      <c r="AN23" s="281"/>
      <c r="AO23" s="281"/>
      <c r="AP23" s="281"/>
      <c r="AQ23" s="281"/>
      <c r="AR23" s="281"/>
      <c r="AS23" s="281"/>
      <c r="AT23" s="281"/>
      <c r="AU23" s="293"/>
      <c r="AV23" s="293"/>
      <c r="AW23" s="293"/>
      <c r="AX23" s="293"/>
      <c r="AY23" s="243" t="s">
        <v>312</v>
      </c>
    </row>
    <row r="24" ht="30" customHeight="1" spans="1:51">
      <c r="A24" s="239">
        <f t="shared" si="0"/>
        <v>22</v>
      </c>
      <c r="B24" s="239">
        <v>3</v>
      </c>
      <c r="C24" s="239" t="s">
        <v>235</v>
      </c>
      <c r="D24" s="239"/>
      <c r="E24" s="65" t="s">
        <v>629</v>
      </c>
      <c r="F24" s="38" t="s">
        <v>630</v>
      </c>
      <c r="G24" s="241" t="s">
        <v>329</v>
      </c>
      <c r="H24" s="242" t="s">
        <v>161</v>
      </c>
      <c r="I24" s="240" t="s">
        <v>392</v>
      </c>
      <c r="J24" s="245"/>
      <c r="K24" s="243" t="s">
        <v>312</v>
      </c>
      <c r="L24" s="244" t="s">
        <v>393</v>
      </c>
      <c r="M24" s="240" t="s">
        <v>161</v>
      </c>
      <c r="N24" s="244" t="s">
        <v>164</v>
      </c>
      <c r="O24" s="240" t="s">
        <v>163</v>
      </c>
      <c r="P24" s="241" t="s">
        <v>193</v>
      </c>
      <c r="Q24" s="240" t="s">
        <v>166</v>
      </c>
      <c r="R24" s="241" t="s">
        <v>28</v>
      </c>
      <c r="S24" s="240" t="s">
        <v>476</v>
      </c>
      <c r="T24" s="240" t="s">
        <v>562</v>
      </c>
      <c r="U24" s="241" t="s">
        <v>28</v>
      </c>
      <c r="V24" s="248">
        <f>V27+V25+V26</f>
        <v>0.323</v>
      </c>
      <c r="W24" s="241" t="s">
        <v>28</v>
      </c>
      <c r="X24" s="241" t="s">
        <v>194</v>
      </c>
      <c r="Y24" s="241" t="s">
        <v>28</v>
      </c>
      <c r="Z24" s="242" t="s">
        <v>28</v>
      </c>
      <c r="AA24" s="261" t="s">
        <v>200</v>
      </c>
      <c r="AB24" s="261"/>
      <c r="AC24" s="256"/>
      <c r="AD24" s="256"/>
      <c r="AE24" s="256"/>
      <c r="AF24" s="267"/>
      <c r="AG24" s="286"/>
      <c r="AH24" s="256" t="s">
        <v>631</v>
      </c>
      <c r="AI24" s="265"/>
      <c r="AJ24" s="281" t="s">
        <v>196</v>
      </c>
      <c r="AK24" s="281" t="s">
        <v>201</v>
      </c>
      <c r="AL24" s="282"/>
      <c r="AM24" s="281"/>
      <c r="AN24" s="281"/>
      <c r="AO24" s="281"/>
      <c r="AP24" s="281"/>
      <c r="AQ24" s="281"/>
      <c r="AR24" s="281"/>
      <c r="AS24" s="281"/>
      <c r="AT24" s="281"/>
      <c r="AU24" s="293"/>
      <c r="AV24" s="293"/>
      <c r="AW24" s="293"/>
      <c r="AX24" s="293"/>
      <c r="AY24" s="243" t="s">
        <v>312</v>
      </c>
    </row>
    <row r="25" ht="30" customHeight="1" spans="1:51">
      <c r="A25" s="239">
        <f t="shared" si="0"/>
        <v>23</v>
      </c>
      <c r="B25" s="239">
        <v>3</v>
      </c>
      <c r="C25" s="239" t="s">
        <v>227</v>
      </c>
      <c r="D25" s="239"/>
      <c r="E25" s="65" t="s">
        <v>632</v>
      </c>
      <c r="F25" s="38" t="s">
        <v>633</v>
      </c>
      <c r="G25" s="241" t="s">
        <v>329</v>
      </c>
      <c r="H25" s="242" t="s">
        <v>192</v>
      </c>
      <c r="I25" s="240" t="s">
        <v>392</v>
      </c>
      <c r="J25" s="245"/>
      <c r="K25" s="243" t="s">
        <v>312</v>
      </c>
      <c r="L25" s="244" t="s">
        <v>393</v>
      </c>
      <c r="M25" s="240" t="s">
        <v>161</v>
      </c>
      <c r="N25" s="244" t="s">
        <v>164</v>
      </c>
      <c r="O25" s="240" t="s">
        <v>163</v>
      </c>
      <c r="P25" s="241" t="s">
        <v>212</v>
      </c>
      <c r="Q25" s="240" t="s">
        <v>567</v>
      </c>
      <c r="R25" s="240" t="s">
        <v>568</v>
      </c>
      <c r="S25" s="240" t="s">
        <v>634</v>
      </c>
      <c r="T25" s="240" t="s">
        <v>570</v>
      </c>
      <c r="U25" s="241" t="s">
        <v>28</v>
      </c>
      <c r="V25" s="248">
        <v>0.014</v>
      </c>
      <c r="W25" s="241" t="s">
        <v>28</v>
      </c>
      <c r="X25" s="241" t="s">
        <v>194</v>
      </c>
      <c r="Y25" s="241" t="s">
        <v>28</v>
      </c>
      <c r="Z25" s="242" t="s">
        <v>28</v>
      </c>
      <c r="AA25" s="261" t="s">
        <v>217</v>
      </c>
      <c r="AB25" s="261"/>
      <c r="AC25" s="259">
        <v>54</v>
      </c>
      <c r="AD25" s="259">
        <v>34</v>
      </c>
      <c r="AE25" s="259">
        <v>3</v>
      </c>
      <c r="AF25" s="257">
        <f t="shared" ref="AF25:AF27" si="6">AC25*AD25*AE25*7860/1000000000</f>
        <v>0.04329288</v>
      </c>
      <c r="AG25" s="280">
        <f t="shared" si="5"/>
        <v>0.323378809633362</v>
      </c>
      <c r="AH25" s="261"/>
      <c r="AI25" s="257"/>
      <c r="AJ25" s="276" t="s">
        <v>551</v>
      </c>
      <c r="AK25" s="276" t="s">
        <v>571</v>
      </c>
      <c r="AL25" s="282">
        <v>0.019</v>
      </c>
      <c r="AM25" s="281"/>
      <c r="AN25" s="281"/>
      <c r="AO25" s="281"/>
      <c r="AP25" s="281"/>
      <c r="AQ25" s="281"/>
      <c r="AR25" s="281"/>
      <c r="AS25" s="281"/>
      <c r="AT25" s="281"/>
      <c r="AU25" s="293"/>
      <c r="AV25" s="293"/>
      <c r="AW25" s="293"/>
      <c r="AX25" s="293"/>
      <c r="AY25" s="243" t="s">
        <v>312</v>
      </c>
    </row>
    <row r="26" ht="30" customHeight="1" spans="1:51">
      <c r="A26" s="239">
        <f t="shared" si="0"/>
        <v>24</v>
      </c>
      <c r="B26" s="239">
        <v>3</v>
      </c>
      <c r="C26" s="239" t="s">
        <v>227</v>
      </c>
      <c r="D26" s="239"/>
      <c r="E26" s="65" t="s">
        <v>572</v>
      </c>
      <c r="F26" s="38" t="s">
        <v>573</v>
      </c>
      <c r="G26" s="65" t="s">
        <v>329</v>
      </c>
      <c r="H26" s="242" t="s">
        <v>192</v>
      </c>
      <c r="I26" s="240" t="s">
        <v>392</v>
      </c>
      <c r="J26" s="245"/>
      <c r="K26" s="246" t="s">
        <v>312</v>
      </c>
      <c r="L26" s="247" t="s">
        <v>393</v>
      </c>
      <c r="M26" s="240" t="s">
        <v>161</v>
      </c>
      <c r="N26" s="244" t="s">
        <v>164</v>
      </c>
      <c r="O26" s="240" t="s">
        <v>163</v>
      </c>
      <c r="P26" s="241" t="s">
        <v>212</v>
      </c>
      <c r="Q26" s="50" t="s">
        <v>567</v>
      </c>
      <c r="R26" s="240" t="s">
        <v>330</v>
      </c>
      <c r="S26" s="241" t="s">
        <v>370</v>
      </c>
      <c r="T26" s="240" t="s">
        <v>574</v>
      </c>
      <c r="U26" s="241" t="s">
        <v>28</v>
      </c>
      <c r="V26" s="249">
        <v>0.009</v>
      </c>
      <c r="W26" s="241" t="s">
        <v>28</v>
      </c>
      <c r="X26" s="241" t="s">
        <v>194</v>
      </c>
      <c r="Y26" s="241" t="s">
        <v>28</v>
      </c>
      <c r="Z26" s="242" t="s">
        <v>28</v>
      </c>
      <c r="AA26" s="261" t="s">
        <v>217</v>
      </c>
      <c r="AB26" s="261"/>
      <c r="AC26" s="259">
        <v>31</v>
      </c>
      <c r="AD26" s="259">
        <v>28</v>
      </c>
      <c r="AE26" s="259">
        <v>2</v>
      </c>
      <c r="AF26" s="257">
        <f t="shared" si="6"/>
        <v>0.01364496</v>
      </c>
      <c r="AG26" s="280">
        <f t="shared" si="5"/>
        <v>0.659584198121504</v>
      </c>
      <c r="AH26" s="261"/>
      <c r="AI26" s="257"/>
      <c r="AJ26" s="276" t="s">
        <v>551</v>
      </c>
      <c r="AK26" s="276" t="s">
        <v>575</v>
      </c>
      <c r="AL26" s="282">
        <v>0.0085</v>
      </c>
      <c r="AM26" s="281"/>
      <c r="AN26" s="281"/>
      <c r="AO26" s="281"/>
      <c r="AP26" s="281"/>
      <c r="AQ26" s="281"/>
      <c r="AR26" s="281"/>
      <c r="AS26" s="281"/>
      <c r="AT26" s="281"/>
      <c r="AU26" s="293"/>
      <c r="AV26" s="293"/>
      <c r="AW26" s="293"/>
      <c r="AX26" s="293"/>
      <c r="AY26" s="246">
        <v>1</v>
      </c>
    </row>
    <row r="27" ht="30" customHeight="1" spans="1:51">
      <c r="A27" s="239">
        <f t="shared" si="0"/>
        <v>25</v>
      </c>
      <c r="B27" s="239">
        <v>3</v>
      </c>
      <c r="C27" s="239" t="s">
        <v>235</v>
      </c>
      <c r="D27" s="239"/>
      <c r="E27" s="65" t="s">
        <v>629</v>
      </c>
      <c r="F27" s="38" t="s">
        <v>635</v>
      </c>
      <c r="G27" s="241" t="s">
        <v>329</v>
      </c>
      <c r="H27" s="242" t="s">
        <v>161</v>
      </c>
      <c r="I27" s="240" t="s">
        <v>392</v>
      </c>
      <c r="J27" s="245"/>
      <c r="K27" s="243" t="s">
        <v>312</v>
      </c>
      <c r="L27" s="244" t="s">
        <v>393</v>
      </c>
      <c r="M27" s="240" t="s">
        <v>161</v>
      </c>
      <c r="N27" s="244" t="s">
        <v>164</v>
      </c>
      <c r="O27" s="240" t="s">
        <v>163</v>
      </c>
      <c r="P27" s="241" t="s">
        <v>212</v>
      </c>
      <c r="Q27" s="240" t="s">
        <v>577</v>
      </c>
      <c r="R27" s="240" t="s">
        <v>568</v>
      </c>
      <c r="S27" s="240" t="s">
        <v>476</v>
      </c>
      <c r="T27" s="240" t="s">
        <v>562</v>
      </c>
      <c r="U27" s="241" t="s">
        <v>28</v>
      </c>
      <c r="V27" s="248">
        <v>0.3</v>
      </c>
      <c r="W27" s="241" t="s">
        <v>28</v>
      </c>
      <c r="X27" s="241" t="s">
        <v>194</v>
      </c>
      <c r="Y27" s="241" t="s">
        <v>28</v>
      </c>
      <c r="Z27" s="242" t="s">
        <v>28</v>
      </c>
      <c r="AA27" s="261" t="s">
        <v>217</v>
      </c>
      <c r="AB27" s="261"/>
      <c r="AC27" s="259">
        <v>150</v>
      </c>
      <c r="AD27" s="259">
        <v>140</v>
      </c>
      <c r="AE27" s="259">
        <v>3</v>
      </c>
      <c r="AF27" s="257">
        <f t="shared" si="6"/>
        <v>0.49518</v>
      </c>
      <c r="AG27" s="280">
        <f t="shared" si="5"/>
        <v>0.605840300496789</v>
      </c>
      <c r="AH27" s="261"/>
      <c r="AI27" s="257"/>
      <c r="AJ27" s="276" t="s">
        <v>551</v>
      </c>
      <c r="AK27" s="276" t="s">
        <v>578</v>
      </c>
      <c r="AL27" s="282">
        <v>0.3255</v>
      </c>
      <c r="AM27" s="281"/>
      <c r="AN27" s="281"/>
      <c r="AO27" s="281"/>
      <c r="AP27" s="281"/>
      <c r="AQ27" s="281"/>
      <c r="AR27" s="281"/>
      <c r="AS27" s="281"/>
      <c r="AT27" s="281"/>
      <c r="AU27" s="293"/>
      <c r="AV27" s="293"/>
      <c r="AW27" s="293"/>
      <c r="AX27" s="293"/>
      <c r="AY27" s="243" t="s">
        <v>312</v>
      </c>
    </row>
    <row r="28" ht="30" customHeight="1" spans="1:51">
      <c r="A28" s="239">
        <f t="shared" si="0"/>
        <v>26</v>
      </c>
      <c r="B28" s="239">
        <v>3</v>
      </c>
      <c r="C28" s="239" t="s">
        <v>235</v>
      </c>
      <c r="D28" s="239" t="s">
        <v>636</v>
      </c>
      <c r="E28" s="38" t="s">
        <v>637</v>
      </c>
      <c r="F28" s="38" t="s">
        <v>638</v>
      </c>
      <c r="G28" s="65" t="s">
        <v>173</v>
      </c>
      <c r="H28" s="242" t="s">
        <v>161</v>
      </c>
      <c r="I28" s="240" t="s">
        <v>392</v>
      </c>
      <c r="J28" s="245"/>
      <c r="K28" s="246" t="s">
        <v>312</v>
      </c>
      <c r="L28" s="247" t="s">
        <v>393</v>
      </c>
      <c r="M28" s="240" t="s">
        <v>161</v>
      </c>
      <c r="N28" s="244" t="s">
        <v>164</v>
      </c>
      <c r="O28" s="240" t="s">
        <v>163</v>
      </c>
      <c r="P28" s="241" t="s">
        <v>561</v>
      </c>
      <c r="Q28" s="240" t="s">
        <v>166</v>
      </c>
      <c r="R28" s="241" t="s">
        <v>28</v>
      </c>
      <c r="S28" s="240" t="s">
        <v>28</v>
      </c>
      <c r="T28" s="240" t="s">
        <v>28</v>
      </c>
      <c r="U28" s="241" t="s">
        <v>28</v>
      </c>
      <c r="V28" s="248">
        <v>0.267</v>
      </c>
      <c r="W28" s="241" t="s">
        <v>28</v>
      </c>
      <c r="X28" s="241" t="s">
        <v>194</v>
      </c>
      <c r="Y28" s="241" t="s">
        <v>28</v>
      </c>
      <c r="Z28" s="242" t="s">
        <v>195</v>
      </c>
      <c r="AA28" s="261" t="s">
        <v>195</v>
      </c>
      <c r="AB28" s="261"/>
      <c r="AC28" s="256"/>
      <c r="AD28" s="256"/>
      <c r="AE28" s="256"/>
      <c r="AF28" s="267"/>
      <c r="AG28" s="286"/>
      <c r="AH28" s="255"/>
      <c r="AI28" s="265">
        <v>0.028</v>
      </c>
      <c r="AJ28" s="281" t="s">
        <v>196</v>
      </c>
      <c r="AK28" s="281" t="s">
        <v>197</v>
      </c>
      <c r="AL28" s="282"/>
      <c r="AM28" s="281"/>
      <c r="AN28" s="281"/>
      <c r="AO28" s="281"/>
      <c r="AP28" s="281"/>
      <c r="AQ28" s="281"/>
      <c r="AR28" s="281"/>
      <c r="AS28" s="281"/>
      <c r="AT28" s="281"/>
      <c r="AU28" s="293"/>
      <c r="AV28" s="293"/>
      <c r="AW28" s="293"/>
      <c r="AX28" s="293"/>
      <c r="AY28" s="246">
        <v>1</v>
      </c>
    </row>
    <row r="29" ht="30" customHeight="1" spans="1:51">
      <c r="A29" s="239">
        <f t="shared" si="0"/>
        <v>27</v>
      </c>
      <c r="B29" s="239">
        <v>4</v>
      </c>
      <c r="C29" s="239" t="s">
        <v>235</v>
      </c>
      <c r="D29" s="239"/>
      <c r="E29" s="65" t="s">
        <v>639</v>
      </c>
      <c r="F29" s="38" t="s">
        <v>640</v>
      </c>
      <c r="G29" s="65" t="s">
        <v>173</v>
      </c>
      <c r="H29" s="242" t="s">
        <v>161</v>
      </c>
      <c r="I29" s="240" t="s">
        <v>392</v>
      </c>
      <c r="J29" s="245"/>
      <c r="K29" s="246" t="s">
        <v>312</v>
      </c>
      <c r="L29" s="247" t="s">
        <v>393</v>
      </c>
      <c r="M29" s="240" t="s">
        <v>161</v>
      </c>
      <c r="N29" s="244" t="s">
        <v>164</v>
      </c>
      <c r="O29" s="240" t="s">
        <v>163</v>
      </c>
      <c r="P29" s="241" t="s">
        <v>193</v>
      </c>
      <c r="Q29" s="240" t="s">
        <v>166</v>
      </c>
      <c r="R29" s="241" t="s">
        <v>28</v>
      </c>
      <c r="S29" s="240" t="s">
        <v>28</v>
      </c>
      <c r="T29" s="240" t="s">
        <v>28</v>
      </c>
      <c r="U29" s="241" t="s">
        <v>28</v>
      </c>
      <c r="V29" s="248">
        <v>0.267</v>
      </c>
      <c r="W29" s="241" t="s">
        <v>28</v>
      </c>
      <c r="X29" s="241" t="s">
        <v>194</v>
      </c>
      <c r="Y29" s="241" t="s">
        <v>28</v>
      </c>
      <c r="Z29" s="242" t="s">
        <v>28</v>
      </c>
      <c r="AA29" s="261" t="s">
        <v>200</v>
      </c>
      <c r="AB29" s="261"/>
      <c r="AC29" s="256"/>
      <c r="AD29" s="256"/>
      <c r="AE29" s="256"/>
      <c r="AF29" s="267"/>
      <c r="AG29" s="286"/>
      <c r="AH29" s="256" t="s">
        <v>641</v>
      </c>
      <c r="AI29" s="265"/>
      <c r="AJ29" s="281" t="s">
        <v>196</v>
      </c>
      <c r="AK29" s="281" t="s">
        <v>201</v>
      </c>
      <c r="AL29" s="282"/>
      <c r="AM29" s="281"/>
      <c r="AN29" s="281"/>
      <c r="AO29" s="281"/>
      <c r="AP29" s="281"/>
      <c r="AQ29" s="281"/>
      <c r="AR29" s="281"/>
      <c r="AS29" s="281"/>
      <c r="AT29" s="281"/>
      <c r="AU29" s="293"/>
      <c r="AV29" s="293"/>
      <c r="AW29" s="293"/>
      <c r="AX29" s="293"/>
      <c r="AY29" s="246">
        <v>1</v>
      </c>
    </row>
    <row r="30" ht="30" customHeight="1" spans="1:51">
      <c r="A30" s="239">
        <f t="shared" si="0"/>
        <v>28</v>
      </c>
      <c r="B30" s="239">
        <v>5</v>
      </c>
      <c r="C30" s="239" t="s">
        <v>235</v>
      </c>
      <c r="D30" s="239"/>
      <c r="E30" s="65" t="s">
        <v>642</v>
      </c>
      <c r="F30" s="38" t="s">
        <v>643</v>
      </c>
      <c r="G30" s="241" t="s">
        <v>329</v>
      </c>
      <c r="H30" s="242" t="s">
        <v>161</v>
      </c>
      <c r="I30" s="240" t="s">
        <v>392</v>
      </c>
      <c r="J30" s="65"/>
      <c r="K30" s="243" t="s">
        <v>312</v>
      </c>
      <c r="L30" s="244" t="s">
        <v>393</v>
      </c>
      <c r="M30" s="240" t="s">
        <v>161</v>
      </c>
      <c r="N30" s="244" t="s">
        <v>164</v>
      </c>
      <c r="O30" s="240" t="s">
        <v>163</v>
      </c>
      <c r="P30" s="241" t="s">
        <v>212</v>
      </c>
      <c r="Q30" s="240" t="s">
        <v>577</v>
      </c>
      <c r="R30" s="240" t="s">
        <v>568</v>
      </c>
      <c r="S30" s="240" t="s">
        <v>476</v>
      </c>
      <c r="T30" s="240" t="s">
        <v>586</v>
      </c>
      <c r="U30" s="241" t="s">
        <v>28</v>
      </c>
      <c r="V30" s="248">
        <v>0.24</v>
      </c>
      <c r="W30" s="241" t="s">
        <v>28</v>
      </c>
      <c r="X30" s="241" t="s">
        <v>28</v>
      </c>
      <c r="Y30" s="241" t="s">
        <v>28</v>
      </c>
      <c r="Z30" s="242" t="s">
        <v>28</v>
      </c>
      <c r="AA30" s="261" t="s">
        <v>217</v>
      </c>
      <c r="AB30" s="261"/>
      <c r="AC30" s="259">
        <v>145</v>
      </c>
      <c r="AD30" s="259">
        <v>100</v>
      </c>
      <c r="AE30" s="259">
        <v>3</v>
      </c>
      <c r="AF30" s="257">
        <f t="shared" ref="AF30:AF32" si="7">AC30*AD30*AE30*7860/1000000000</f>
        <v>0.34191</v>
      </c>
      <c r="AG30" s="280">
        <f t="shared" ref="AG30:AG33" si="8">V30/AF30</f>
        <v>0.701939106782487</v>
      </c>
      <c r="AH30" s="261"/>
      <c r="AI30" s="257"/>
      <c r="AJ30" s="276" t="s">
        <v>551</v>
      </c>
      <c r="AK30" s="276" t="s">
        <v>578</v>
      </c>
      <c r="AL30" s="282">
        <v>0.2305</v>
      </c>
      <c r="AM30" s="281"/>
      <c r="AN30" s="281"/>
      <c r="AO30" s="281"/>
      <c r="AP30" s="281"/>
      <c r="AQ30" s="281"/>
      <c r="AR30" s="281"/>
      <c r="AS30" s="281"/>
      <c r="AT30" s="281"/>
      <c r="AU30" s="293"/>
      <c r="AV30" s="293"/>
      <c r="AW30" s="293"/>
      <c r="AX30" s="293"/>
      <c r="AY30" s="243" t="s">
        <v>312</v>
      </c>
    </row>
    <row r="31" ht="30" customHeight="1" spans="1:51">
      <c r="A31" s="239">
        <f t="shared" si="0"/>
        <v>29</v>
      </c>
      <c r="B31" s="239">
        <v>5</v>
      </c>
      <c r="C31" s="239" t="s">
        <v>227</v>
      </c>
      <c r="D31" s="239"/>
      <c r="E31" s="65" t="s">
        <v>644</v>
      </c>
      <c r="F31" s="38" t="s">
        <v>588</v>
      </c>
      <c r="G31" s="241" t="s">
        <v>329</v>
      </c>
      <c r="H31" s="242" t="s">
        <v>172</v>
      </c>
      <c r="I31" s="240" t="s">
        <v>392</v>
      </c>
      <c r="J31" s="245"/>
      <c r="K31" s="243" t="s">
        <v>623</v>
      </c>
      <c r="L31" s="244" t="s">
        <v>393</v>
      </c>
      <c r="M31" s="240" t="s">
        <v>161</v>
      </c>
      <c r="N31" s="244" t="s">
        <v>164</v>
      </c>
      <c r="O31" s="240" t="s">
        <v>163</v>
      </c>
      <c r="P31" s="241" t="s">
        <v>212</v>
      </c>
      <c r="Q31" s="240" t="s">
        <v>589</v>
      </c>
      <c r="R31" s="240" t="s">
        <v>568</v>
      </c>
      <c r="S31" s="240" t="s">
        <v>476</v>
      </c>
      <c r="T31" s="240" t="s">
        <v>590</v>
      </c>
      <c r="U31" s="241" t="s">
        <v>28</v>
      </c>
      <c r="V31" s="248">
        <v>0.01</v>
      </c>
      <c r="W31" s="241" t="s">
        <v>28</v>
      </c>
      <c r="X31" s="241" t="s">
        <v>28</v>
      </c>
      <c r="Y31" s="241" t="s">
        <v>28</v>
      </c>
      <c r="Z31" s="242" t="s">
        <v>28</v>
      </c>
      <c r="AA31" s="261" t="s">
        <v>217</v>
      </c>
      <c r="AB31" s="261"/>
      <c r="AC31" s="259">
        <v>64</v>
      </c>
      <c r="AD31" s="259">
        <v>29</v>
      </c>
      <c r="AE31" s="259">
        <v>3</v>
      </c>
      <c r="AF31" s="257">
        <f t="shared" si="7"/>
        <v>0.04376448</v>
      </c>
      <c r="AG31" s="280">
        <f t="shared" si="8"/>
        <v>0.228495802989091</v>
      </c>
      <c r="AH31" s="261"/>
      <c r="AI31" s="257"/>
      <c r="AJ31" s="276" t="s">
        <v>551</v>
      </c>
      <c r="AK31" s="276" t="s">
        <v>578</v>
      </c>
      <c r="AL31" s="282">
        <v>0.0245</v>
      </c>
      <c r="AM31" s="281"/>
      <c r="AN31" s="281"/>
      <c r="AO31" s="281"/>
      <c r="AP31" s="281"/>
      <c r="AQ31" s="281"/>
      <c r="AR31" s="281"/>
      <c r="AS31" s="281"/>
      <c r="AT31" s="281"/>
      <c r="AU31" s="293"/>
      <c r="AV31" s="293"/>
      <c r="AW31" s="293"/>
      <c r="AX31" s="293"/>
      <c r="AY31" s="243" t="s">
        <v>312</v>
      </c>
    </row>
    <row r="32" ht="30" customHeight="1" spans="1:51">
      <c r="A32" s="239">
        <f t="shared" si="0"/>
        <v>30</v>
      </c>
      <c r="B32" s="239">
        <v>5</v>
      </c>
      <c r="C32" s="239" t="s">
        <v>591</v>
      </c>
      <c r="D32" s="239"/>
      <c r="E32" s="65" t="s">
        <v>592</v>
      </c>
      <c r="F32" s="38" t="s">
        <v>593</v>
      </c>
      <c r="G32" s="241" t="s">
        <v>329</v>
      </c>
      <c r="H32" s="242" t="s">
        <v>192</v>
      </c>
      <c r="I32" s="240" t="s">
        <v>392</v>
      </c>
      <c r="J32" s="245"/>
      <c r="K32" s="243" t="s">
        <v>312</v>
      </c>
      <c r="L32" s="244" t="s">
        <v>393</v>
      </c>
      <c r="M32" s="240" t="s">
        <v>161</v>
      </c>
      <c r="N32" s="244" t="s">
        <v>164</v>
      </c>
      <c r="O32" s="240" t="s">
        <v>163</v>
      </c>
      <c r="P32" s="241" t="s">
        <v>212</v>
      </c>
      <c r="Q32" s="240" t="s">
        <v>567</v>
      </c>
      <c r="R32" s="240" t="s">
        <v>568</v>
      </c>
      <c r="S32" s="240" t="s">
        <v>634</v>
      </c>
      <c r="T32" s="240" t="s">
        <v>594</v>
      </c>
      <c r="U32" s="241" t="s">
        <v>28</v>
      </c>
      <c r="V32" s="248">
        <v>0.023</v>
      </c>
      <c r="W32" s="241" t="s">
        <v>28</v>
      </c>
      <c r="X32" s="241" t="s">
        <v>194</v>
      </c>
      <c r="Y32" s="241" t="s">
        <v>28</v>
      </c>
      <c r="Z32" s="242" t="s">
        <v>28</v>
      </c>
      <c r="AA32" s="261" t="s">
        <v>217</v>
      </c>
      <c r="AB32" s="261"/>
      <c r="AC32" s="259">
        <v>62.5</v>
      </c>
      <c r="AD32" s="259">
        <v>37</v>
      </c>
      <c r="AE32" s="259">
        <v>3</v>
      </c>
      <c r="AF32" s="257">
        <f t="shared" si="7"/>
        <v>0.05452875</v>
      </c>
      <c r="AG32" s="280">
        <f t="shared" si="8"/>
        <v>0.42179584164317</v>
      </c>
      <c r="AH32" s="261"/>
      <c r="AI32" s="257"/>
      <c r="AJ32" s="276" t="s">
        <v>551</v>
      </c>
      <c r="AK32" s="276" t="s">
        <v>595</v>
      </c>
      <c r="AL32" s="282">
        <v>0.024</v>
      </c>
      <c r="AM32" s="281"/>
      <c r="AN32" s="281"/>
      <c r="AO32" s="281"/>
      <c r="AP32" s="281"/>
      <c r="AQ32" s="281"/>
      <c r="AR32" s="281"/>
      <c r="AS32" s="281"/>
      <c r="AT32" s="281"/>
      <c r="AU32" s="293"/>
      <c r="AV32" s="293"/>
      <c r="AW32" s="293"/>
      <c r="AX32" s="293"/>
      <c r="AY32" s="243" t="s">
        <v>312</v>
      </c>
    </row>
    <row r="33" ht="30" customHeight="1" spans="1:51">
      <c r="A33" s="239">
        <f t="shared" si="0"/>
        <v>31</v>
      </c>
      <c r="B33" s="239">
        <v>3</v>
      </c>
      <c r="C33" s="239" t="s">
        <v>227</v>
      </c>
      <c r="D33" s="239" t="s">
        <v>596</v>
      </c>
      <c r="E33" s="65" t="s">
        <v>597</v>
      </c>
      <c r="F33" s="38" t="s">
        <v>598</v>
      </c>
      <c r="G33" s="241" t="s">
        <v>329</v>
      </c>
      <c r="H33" s="242" t="s">
        <v>161</v>
      </c>
      <c r="I33" s="240" t="s">
        <v>392</v>
      </c>
      <c r="J33" s="245"/>
      <c r="K33" s="243" t="s">
        <v>312</v>
      </c>
      <c r="L33" s="244" t="s">
        <v>393</v>
      </c>
      <c r="M33" s="240" t="s">
        <v>161</v>
      </c>
      <c r="N33" s="244" t="s">
        <v>164</v>
      </c>
      <c r="O33" s="240" t="s">
        <v>163</v>
      </c>
      <c r="P33" s="241" t="s">
        <v>599</v>
      </c>
      <c r="Q33" s="250" t="s">
        <v>600</v>
      </c>
      <c r="R33" s="240" t="s">
        <v>330</v>
      </c>
      <c r="S33" s="240" t="s">
        <v>215</v>
      </c>
      <c r="T33" s="240" t="s">
        <v>601</v>
      </c>
      <c r="U33" s="241" t="s">
        <v>28</v>
      </c>
      <c r="V33" s="248">
        <v>0.25</v>
      </c>
      <c r="W33" s="241" t="s">
        <v>28</v>
      </c>
      <c r="X33" s="241" t="s">
        <v>602</v>
      </c>
      <c r="Y33" s="241" t="s">
        <v>28</v>
      </c>
      <c r="Z33" s="242" t="s">
        <v>603</v>
      </c>
      <c r="AA33" s="261"/>
      <c r="AB33" s="261"/>
      <c r="AC33" s="256"/>
      <c r="AD33" s="256"/>
      <c r="AE33" s="256"/>
      <c r="AF33" s="257">
        <f>V33</f>
        <v>0.25</v>
      </c>
      <c r="AG33" s="280">
        <f t="shared" si="8"/>
        <v>1</v>
      </c>
      <c r="AH33" s="261"/>
      <c r="AI33" s="265"/>
      <c r="AJ33" s="276" t="s">
        <v>551</v>
      </c>
      <c r="AK33" s="276" t="s">
        <v>604</v>
      </c>
      <c r="AL33" s="282">
        <v>0.25</v>
      </c>
      <c r="AM33" s="281"/>
      <c r="AN33" s="281"/>
      <c r="AO33" s="281"/>
      <c r="AP33" s="281"/>
      <c r="AQ33" s="281"/>
      <c r="AR33" s="281"/>
      <c r="AS33" s="281"/>
      <c r="AT33" s="281"/>
      <c r="AU33" s="293"/>
      <c r="AV33" s="293"/>
      <c r="AW33" s="293"/>
      <c r="AX33" s="293"/>
      <c r="AY33" s="243" t="s">
        <v>312</v>
      </c>
    </row>
  </sheetData>
  <mergeCells count="47">
    <mergeCell ref="AC1:AE1"/>
    <mergeCell ref="AV1:AX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Y1:AY2"/>
  </mergeCells>
  <conditionalFormatting sqref="E5">
    <cfRule type="duplicateValues" dxfId="14" priority="32"/>
  </conditionalFormatting>
  <conditionalFormatting sqref="E7:F7">
    <cfRule type="duplicateValues" dxfId="13" priority="17"/>
  </conditionalFormatting>
  <conditionalFormatting sqref="E8:F8">
    <cfRule type="duplicateValues" dxfId="13" priority="18"/>
  </conditionalFormatting>
  <conditionalFormatting sqref="E10">
    <cfRule type="duplicateValues" dxfId="4" priority="31"/>
    <cfRule type="duplicateValues" dxfId="4" priority="30"/>
  </conditionalFormatting>
  <conditionalFormatting sqref="E12">
    <cfRule type="duplicateValues" dxfId="13" priority="16"/>
  </conditionalFormatting>
  <conditionalFormatting sqref="E13">
    <cfRule type="duplicateValues" dxfId="13" priority="25"/>
  </conditionalFormatting>
  <conditionalFormatting sqref="E18">
    <cfRule type="duplicateValues" dxfId="4" priority="15"/>
  </conditionalFormatting>
  <conditionalFormatting sqref="G18">
    <cfRule type="duplicateValues" dxfId="4" priority="14"/>
    <cfRule type="duplicateValues" dxfId="4" priority="13"/>
    <cfRule type="duplicateValues" dxfId="4" priority="12"/>
    <cfRule type="duplicateValues" dxfId="4" priority="11"/>
  </conditionalFormatting>
  <conditionalFormatting sqref="E19">
    <cfRule type="duplicateValues" dxfId="4" priority="48"/>
  </conditionalFormatting>
  <conditionalFormatting sqref="E23">
    <cfRule type="duplicateValues" dxfId="13" priority="2"/>
    <cfRule type="duplicateValues" dxfId="14" priority="1"/>
  </conditionalFormatting>
  <conditionalFormatting sqref="E24">
    <cfRule type="duplicateValues" dxfId="13" priority="4"/>
    <cfRule type="duplicateValues" dxfId="14" priority="3"/>
  </conditionalFormatting>
  <conditionalFormatting sqref="E26">
    <cfRule type="duplicateValues" dxfId="4" priority="29"/>
    <cfRule type="duplicateValues" dxfId="4" priority="28"/>
  </conditionalFormatting>
  <conditionalFormatting sqref="G26">
    <cfRule type="duplicateValues" dxfId="4" priority="43"/>
    <cfRule type="duplicateValues" dxfId="4" priority="42"/>
    <cfRule type="duplicateValues" dxfId="4" priority="41"/>
    <cfRule type="duplicateValues" dxfId="4" priority="40"/>
  </conditionalFormatting>
  <conditionalFormatting sqref="E28">
    <cfRule type="duplicateValues" dxfId="14" priority="6"/>
  </conditionalFormatting>
  <conditionalFormatting sqref="G28">
    <cfRule type="duplicateValues" dxfId="4" priority="10"/>
    <cfRule type="duplicateValues" dxfId="4" priority="9"/>
    <cfRule type="duplicateValues" dxfId="4" priority="8"/>
    <cfRule type="duplicateValues" dxfId="4" priority="7"/>
    <cfRule type="duplicateValues" dxfId="4" priority="5"/>
  </conditionalFormatting>
  <conditionalFormatting sqref="E29">
    <cfRule type="duplicateValues" dxfId="14" priority="20"/>
  </conditionalFormatting>
  <conditionalFormatting sqref="G29">
    <cfRule type="duplicateValues" dxfId="4" priority="24"/>
    <cfRule type="duplicateValues" dxfId="4" priority="23"/>
    <cfRule type="duplicateValues" dxfId="4" priority="22"/>
    <cfRule type="duplicateValues" dxfId="4" priority="21"/>
    <cfRule type="duplicateValues" dxfId="4" priority="19"/>
  </conditionalFormatting>
  <conditionalFormatting sqref="E31">
    <cfRule type="duplicateValues" dxfId="13" priority="38"/>
    <cfRule type="duplicateValues" dxfId="4" priority="37"/>
    <cfRule type="duplicateValues" dxfId="4" priority="36"/>
    <cfRule type="duplicateValues" dxfId="4" priority="35"/>
    <cfRule type="duplicateValues" dxfId="4" priority="34"/>
  </conditionalFormatting>
  <conditionalFormatting sqref="E31:E33">
    <cfRule type="duplicateValues" dxfId="14" priority="27"/>
  </conditionalFormatting>
  <conditionalFormatting sqref="E3:E4 E9 E20:E21 E30:E33 E27 E25">
    <cfRule type="duplicateValues" dxfId="13" priority="39"/>
  </conditionalFormatting>
  <conditionalFormatting sqref="E6:F6 E14:F17 E11:F11">
    <cfRule type="duplicateValues" dxfId="13" priority="26"/>
  </conditionalFormatting>
  <conditionalFormatting sqref="G10 G19">
    <cfRule type="duplicateValues" dxfId="4" priority="47"/>
    <cfRule type="duplicateValues" dxfId="4" priority="46"/>
    <cfRule type="duplicateValues" dxfId="4" priority="45"/>
    <cfRule type="duplicateValues" dxfId="4" priority="44"/>
  </conditionalFormatting>
  <conditionalFormatting sqref="E30 E27">
    <cfRule type="duplicateValues" dxfId="14" priority="33"/>
  </conditionalFormatting>
  <pageMargins left="0.7" right="0.7" top="0.75" bottom="0.75" header="0.3" footer="0.3"/>
  <headerFooter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Q1123"/>
  <sheetViews>
    <sheetView zoomScale="55" zoomScaleNormal="55" workbookViewId="0">
      <pane ySplit="11" topLeftCell="A12" activePane="bottomLeft" state="frozen"/>
      <selection/>
      <selection pane="bottomLeft" activeCell="AF12" sqref="AF12"/>
    </sheetView>
  </sheetViews>
  <sheetFormatPr defaultColWidth="9" defaultRowHeight="14"/>
  <cols>
    <col min="1" max="1" width="4.25" style="150" customWidth="1"/>
    <col min="2" max="7" width="2.5" style="150" customWidth="1"/>
    <col min="8" max="8" width="14.625" style="151" customWidth="1"/>
    <col min="9" max="9" width="12.25" style="152" customWidth="1"/>
    <col min="10" max="10" width="15.25" style="150" customWidth="1"/>
    <col min="11" max="11" width="11.75" style="152" customWidth="1"/>
    <col min="12" max="12" width="6.5" style="151" customWidth="1"/>
    <col min="13" max="13" width="15.25" style="150" customWidth="1"/>
    <col min="14" max="14" width="6.75" style="153" customWidth="1"/>
    <col min="15" max="16" width="5.5" style="150" customWidth="1"/>
    <col min="17" max="17" width="4.75" style="150" customWidth="1"/>
    <col min="18" max="18" width="6.75" style="150" customWidth="1"/>
    <col min="19" max="19" width="5.125" style="150" hidden="1" customWidth="1"/>
    <col min="20" max="20" width="6.5" style="153" customWidth="1"/>
    <col min="21" max="23" width="5.5" style="153" customWidth="1"/>
    <col min="24" max="26" width="5.5" style="153" hidden="1" customWidth="1"/>
    <col min="27" max="27" width="7.625" style="150" customWidth="1"/>
    <col min="28" max="28" width="5.5" style="153" customWidth="1"/>
    <col min="29" max="29" width="15.125" style="150" customWidth="1"/>
    <col min="30" max="30" width="11.5" style="150" customWidth="1"/>
    <col min="31" max="31" width="15.75" style="154" customWidth="1"/>
    <col min="32" max="16383" width="9" style="150"/>
  </cols>
  <sheetData>
    <row r="1" ht="22.5" customHeight="1" spans="30:31">
      <c r="AD1" s="147"/>
      <c r="AE1" s="198"/>
    </row>
    <row r="2" ht="21.75" customHeight="1" spans="30:31">
      <c r="AD2" s="199"/>
      <c r="AE2" s="198"/>
    </row>
    <row r="3" ht="21" customHeight="1" spans="1:31">
      <c r="A3" s="155" t="s">
        <v>645</v>
      </c>
      <c r="B3" s="155"/>
      <c r="C3" s="155"/>
      <c r="D3" s="155"/>
      <c r="E3" s="155"/>
      <c r="F3" s="155"/>
      <c r="G3" s="155"/>
      <c r="H3" s="155"/>
      <c r="I3" s="155"/>
      <c r="J3" s="169" t="s">
        <v>646</v>
      </c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200"/>
      <c r="AD3" s="164" t="s">
        <v>67</v>
      </c>
      <c r="AE3" s="201" t="s">
        <v>647</v>
      </c>
    </row>
    <row r="4" ht="44.25" customHeight="1" spans="1:31">
      <c r="A4" s="155"/>
      <c r="B4" s="155"/>
      <c r="C4" s="155"/>
      <c r="D4" s="155"/>
      <c r="E4" s="155"/>
      <c r="F4" s="155"/>
      <c r="G4" s="155"/>
      <c r="H4" s="155"/>
      <c r="I4" s="155"/>
      <c r="J4" s="169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200"/>
      <c r="AD4" s="164" t="s">
        <v>105</v>
      </c>
      <c r="AE4" s="202" t="s">
        <v>648</v>
      </c>
    </row>
    <row r="5" ht="35" spans="1:31">
      <c r="A5" s="155"/>
      <c r="B5" s="155"/>
      <c r="C5" s="155"/>
      <c r="D5" s="155"/>
      <c r="E5" s="155"/>
      <c r="F5" s="155"/>
      <c r="G5" s="155"/>
      <c r="H5" s="155"/>
      <c r="I5" s="155"/>
      <c r="J5" s="169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200"/>
      <c r="AD5" s="164" t="s">
        <v>649</v>
      </c>
      <c r="AE5" s="204" t="s">
        <v>161</v>
      </c>
    </row>
    <row r="6" ht="17.5" spans="1:31">
      <c r="A6" s="156" t="s">
        <v>650</v>
      </c>
      <c r="B6" s="156"/>
      <c r="C6" s="156"/>
      <c r="D6" s="157" t="s">
        <v>651</v>
      </c>
      <c r="E6" s="158"/>
      <c r="F6" s="158"/>
      <c r="G6" s="158"/>
      <c r="H6" s="158"/>
      <c r="I6" s="171"/>
      <c r="J6" s="169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200"/>
      <c r="AD6" s="164" t="s">
        <v>107</v>
      </c>
      <c r="AE6" s="204" t="s">
        <v>181</v>
      </c>
    </row>
    <row r="7" ht="17.5" spans="1:31">
      <c r="A7" s="156" t="s">
        <v>652</v>
      </c>
      <c r="B7" s="156"/>
      <c r="C7" s="156"/>
      <c r="D7" s="159"/>
      <c r="E7" s="159"/>
      <c r="F7" s="159"/>
      <c r="G7" s="159"/>
      <c r="H7" s="159"/>
      <c r="I7" s="159"/>
      <c r="J7" s="169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200"/>
      <c r="AD7" s="164" t="s">
        <v>57</v>
      </c>
      <c r="AE7" s="204"/>
    </row>
    <row r="8" ht="17.5" spans="1:31">
      <c r="A8" s="156" t="s">
        <v>653</v>
      </c>
      <c r="B8" s="156"/>
      <c r="C8" s="156"/>
      <c r="D8" s="159"/>
      <c r="E8" s="159"/>
      <c r="F8" s="159"/>
      <c r="G8" s="159"/>
      <c r="H8" s="159"/>
      <c r="I8" s="159"/>
      <c r="J8" s="169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200"/>
      <c r="AD8" s="163" t="s">
        <v>654</v>
      </c>
      <c r="AE8" s="204" t="s">
        <v>655</v>
      </c>
    </row>
    <row r="9" ht="41.25" customHeight="1" spans="1:31">
      <c r="A9" s="156"/>
      <c r="B9" s="156"/>
      <c r="C9" s="156"/>
      <c r="D9" s="159"/>
      <c r="E9" s="159"/>
      <c r="F9" s="159"/>
      <c r="G9" s="159"/>
      <c r="H9" s="159"/>
      <c r="I9" s="159"/>
      <c r="J9" s="172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205"/>
      <c r="AD9" s="163" t="s">
        <v>656</v>
      </c>
      <c r="AE9" s="227" t="s">
        <v>657</v>
      </c>
    </row>
    <row r="10" s="145" customFormat="1" ht="33.75" customHeight="1" spans="1:31">
      <c r="A10" s="160" t="s">
        <v>0</v>
      </c>
      <c r="B10" s="161" t="s">
        <v>114</v>
      </c>
      <c r="C10" s="161"/>
      <c r="D10" s="161"/>
      <c r="E10" s="161"/>
      <c r="F10" s="161"/>
      <c r="G10" s="161"/>
      <c r="H10" s="162" t="s">
        <v>67</v>
      </c>
      <c r="I10" s="174" t="s">
        <v>105</v>
      </c>
      <c r="J10" s="175" t="s">
        <v>51</v>
      </c>
      <c r="K10" s="161" t="s">
        <v>658</v>
      </c>
      <c r="L10" s="175" t="s">
        <v>649</v>
      </c>
      <c r="M10" s="161" t="s">
        <v>129</v>
      </c>
      <c r="N10" s="175" t="s">
        <v>126</v>
      </c>
      <c r="O10" s="161" t="s">
        <v>131</v>
      </c>
      <c r="P10" s="161"/>
      <c r="Q10" s="161" t="s">
        <v>118</v>
      </c>
      <c r="R10" s="161" t="s">
        <v>119</v>
      </c>
      <c r="S10" s="161" t="s">
        <v>659</v>
      </c>
      <c r="T10" s="175" t="s">
        <v>125</v>
      </c>
      <c r="U10" s="175" t="s">
        <v>660</v>
      </c>
      <c r="V10" s="175" t="s">
        <v>661</v>
      </c>
      <c r="W10" s="175" t="s">
        <v>662</v>
      </c>
      <c r="X10" s="166" t="s">
        <v>663</v>
      </c>
      <c r="Y10" s="166" t="s">
        <v>664</v>
      </c>
      <c r="Z10" s="166" t="s">
        <v>665</v>
      </c>
      <c r="AA10" s="161" t="s">
        <v>135</v>
      </c>
      <c r="AB10" s="175" t="s">
        <v>128</v>
      </c>
      <c r="AC10" s="207" t="s">
        <v>666</v>
      </c>
      <c r="AD10" s="208" t="s">
        <v>9</v>
      </c>
      <c r="AE10" s="228" t="s">
        <v>157</v>
      </c>
    </row>
    <row r="11" s="146" customFormat="1" ht="64.5" customHeight="1" spans="1:31">
      <c r="A11" s="160"/>
      <c r="B11" s="163">
        <v>0</v>
      </c>
      <c r="C11" s="163">
        <v>1</v>
      </c>
      <c r="D11" s="163">
        <v>2</v>
      </c>
      <c r="E11" s="163">
        <v>3</v>
      </c>
      <c r="F11" s="163">
        <v>4</v>
      </c>
      <c r="G11" s="163">
        <v>5</v>
      </c>
      <c r="H11" s="162"/>
      <c r="I11" s="174"/>
      <c r="J11" s="175"/>
      <c r="K11" s="161"/>
      <c r="L11" s="175"/>
      <c r="M11" s="161"/>
      <c r="N11" s="175"/>
      <c r="O11" s="161" t="s">
        <v>667</v>
      </c>
      <c r="P11" s="161" t="s">
        <v>668</v>
      </c>
      <c r="Q11" s="161"/>
      <c r="R11" s="161"/>
      <c r="S11" s="161"/>
      <c r="T11" s="175"/>
      <c r="U11" s="175"/>
      <c r="V11" s="175"/>
      <c r="W11" s="175"/>
      <c r="X11" s="166"/>
      <c r="Y11" s="166"/>
      <c r="Z11" s="166"/>
      <c r="AA11" s="161"/>
      <c r="AB11" s="175"/>
      <c r="AC11" s="207"/>
      <c r="AD11" s="208"/>
      <c r="AE11" s="228"/>
    </row>
    <row r="12" s="147" customFormat="1" ht="69" customHeight="1" spans="1:31">
      <c r="A12" s="163">
        <v>1</v>
      </c>
      <c r="B12" s="163"/>
      <c r="C12" s="163"/>
      <c r="D12" s="163"/>
      <c r="E12" s="163"/>
      <c r="F12" s="163">
        <v>4</v>
      </c>
      <c r="G12" s="164"/>
      <c r="H12" s="165" t="s">
        <v>669</v>
      </c>
      <c r="I12" s="165" t="s">
        <v>670</v>
      </c>
      <c r="J12" s="176"/>
      <c r="K12" s="165" t="s">
        <v>671</v>
      </c>
      <c r="L12" s="176" t="s">
        <v>657</v>
      </c>
      <c r="M12" s="176" t="s">
        <v>672</v>
      </c>
      <c r="N12" s="177" t="s">
        <v>673</v>
      </c>
      <c r="O12" s="176" t="s">
        <v>657</v>
      </c>
      <c r="P12" s="176" t="s">
        <v>657</v>
      </c>
      <c r="Q12" s="185" t="s">
        <v>161</v>
      </c>
      <c r="R12" s="186" t="s">
        <v>674</v>
      </c>
      <c r="S12" s="187" t="s">
        <v>657</v>
      </c>
      <c r="T12" s="177" t="s">
        <v>20</v>
      </c>
      <c r="U12" s="176" t="s">
        <v>164</v>
      </c>
      <c r="V12" s="188" t="s">
        <v>164</v>
      </c>
      <c r="W12" s="188" t="s">
        <v>675</v>
      </c>
      <c r="X12" s="187" t="s">
        <v>657</v>
      </c>
      <c r="Y12" s="187" t="s">
        <v>657</v>
      </c>
      <c r="Z12" s="187" t="s">
        <v>657</v>
      </c>
      <c r="AA12" s="177" t="s">
        <v>657</v>
      </c>
      <c r="AB12" s="176" t="s">
        <v>657</v>
      </c>
      <c r="AC12" s="183" t="s">
        <v>676</v>
      </c>
      <c r="AD12" s="183" t="s">
        <v>677</v>
      </c>
      <c r="AE12" s="211">
        <v>1.274</v>
      </c>
    </row>
    <row r="13" s="147" customFormat="1" ht="71.25" customHeight="1" spans="1:31">
      <c r="A13" s="163">
        <v>2</v>
      </c>
      <c r="B13" s="163"/>
      <c r="C13" s="163"/>
      <c r="D13" s="163"/>
      <c r="E13" s="163"/>
      <c r="F13" s="163">
        <v>4</v>
      </c>
      <c r="G13" s="164"/>
      <c r="H13" s="165" t="s">
        <v>678</v>
      </c>
      <c r="I13" s="165" t="s">
        <v>679</v>
      </c>
      <c r="J13" s="176"/>
      <c r="K13" s="165" t="s">
        <v>671</v>
      </c>
      <c r="L13" s="176" t="s">
        <v>657</v>
      </c>
      <c r="M13" s="176" t="s">
        <v>680</v>
      </c>
      <c r="N13" s="177" t="s">
        <v>673</v>
      </c>
      <c r="O13" s="176" t="s">
        <v>657</v>
      </c>
      <c r="P13" s="176" t="s">
        <v>657</v>
      </c>
      <c r="Q13" s="185" t="s">
        <v>161</v>
      </c>
      <c r="R13" s="186" t="s">
        <v>681</v>
      </c>
      <c r="S13" s="187" t="s">
        <v>657</v>
      </c>
      <c r="T13" s="177" t="s">
        <v>20</v>
      </c>
      <c r="U13" s="176" t="s">
        <v>164</v>
      </c>
      <c r="V13" s="188" t="s">
        <v>164</v>
      </c>
      <c r="W13" s="188" t="s">
        <v>682</v>
      </c>
      <c r="X13" s="187" t="s">
        <v>657</v>
      </c>
      <c r="Y13" s="187" t="s">
        <v>657</v>
      </c>
      <c r="Z13" s="187" t="s">
        <v>657</v>
      </c>
      <c r="AA13" s="177" t="s">
        <v>657</v>
      </c>
      <c r="AB13" s="176" t="s">
        <v>657</v>
      </c>
      <c r="AC13" s="183" t="s">
        <v>683</v>
      </c>
      <c r="AD13" s="183" t="s">
        <v>684</v>
      </c>
      <c r="AE13" s="212">
        <v>1</v>
      </c>
    </row>
    <row r="14" s="147" customFormat="1" ht="71.25" customHeight="1" spans="1:31">
      <c r="A14" s="163">
        <v>3</v>
      </c>
      <c r="B14" s="163"/>
      <c r="C14" s="163"/>
      <c r="D14" s="163"/>
      <c r="E14" s="163"/>
      <c r="F14" s="163">
        <v>4</v>
      </c>
      <c r="G14" s="164"/>
      <c r="H14" s="165" t="s">
        <v>685</v>
      </c>
      <c r="I14" s="165" t="s">
        <v>686</v>
      </c>
      <c r="J14" s="176"/>
      <c r="K14" s="165" t="s">
        <v>671</v>
      </c>
      <c r="L14" s="176" t="s">
        <v>657</v>
      </c>
      <c r="M14" s="176" t="s">
        <v>680</v>
      </c>
      <c r="N14" s="177" t="s">
        <v>673</v>
      </c>
      <c r="O14" s="176" t="s">
        <v>657</v>
      </c>
      <c r="P14" s="176" t="s">
        <v>657</v>
      </c>
      <c r="Q14" s="185" t="s">
        <v>161</v>
      </c>
      <c r="R14" s="186" t="s">
        <v>681</v>
      </c>
      <c r="S14" s="187" t="s">
        <v>657</v>
      </c>
      <c r="T14" s="177" t="s">
        <v>20</v>
      </c>
      <c r="U14" s="176" t="s">
        <v>164</v>
      </c>
      <c r="V14" s="188" t="s">
        <v>164</v>
      </c>
      <c r="W14" s="188" t="s">
        <v>682</v>
      </c>
      <c r="X14" s="187" t="s">
        <v>657</v>
      </c>
      <c r="Y14" s="187" t="s">
        <v>657</v>
      </c>
      <c r="Z14" s="187" t="s">
        <v>657</v>
      </c>
      <c r="AA14" s="177" t="s">
        <v>657</v>
      </c>
      <c r="AB14" s="176" t="s">
        <v>657</v>
      </c>
      <c r="AC14" s="183" t="s">
        <v>683</v>
      </c>
      <c r="AD14" s="183" t="s">
        <v>684</v>
      </c>
      <c r="AE14" s="212">
        <v>1</v>
      </c>
    </row>
    <row r="15" s="147" customFormat="1" ht="76.5" customHeight="1" spans="1:31">
      <c r="A15" s="163">
        <v>5</v>
      </c>
      <c r="B15" s="163"/>
      <c r="C15" s="163"/>
      <c r="D15" s="163"/>
      <c r="E15" s="163"/>
      <c r="F15" s="163">
        <v>4</v>
      </c>
      <c r="G15" s="164"/>
      <c r="H15" s="166" t="s">
        <v>687</v>
      </c>
      <c r="I15" s="178" t="s">
        <v>688</v>
      </c>
      <c r="J15" s="179"/>
      <c r="K15" s="178" t="s">
        <v>689</v>
      </c>
      <c r="L15" s="179" t="s">
        <v>657</v>
      </c>
      <c r="M15" s="179" t="s">
        <v>690</v>
      </c>
      <c r="N15" s="179" t="s">
        <v>691</v>
      </c>
      <c r="O15" s="179" t="s">
        <v>657</v>
      </c>
      <c r="P15" s="179" t="s">
        <v>657</v>
      </c>
      <c r="Q15" s="189" t="s">
        <v>192</v>
      </c>
      <c r="R15" s="190" t="s">
        <v>674</v>
      </c>
      <c r="S15" s="191" t="s">
        <v>657</v>
      </c>
      <c r="T15" s="192" t="s">
        <v>688</v>
      </c>
      <c r="U15" s="179" t="s">
        <v>163</v>
      </c>
      <c r="V15" s="193" t="s">
        <v>164</v>
      </c>
      <c r="W15" s="193" t="s">
        <v>657</v>
      </c>
      <c r="X15" s="191" t="s">
        <v>657</v>
      </c>
      <c r="Y15" s="191" t="s">
        <v>657</v>
      </c>
      <c r="Z15" s="191" t="s">
        <v>657</v>
      </c>
      <c r="AA15" s="184" t="s">
        <v>657</v>
      </c>
      <c r="AB15" s="179" t="s">
        <v>657</v>
      </c>
      <c r="AC15" s="213" t="s">
        <v>692</v>
      </c>
      <c r="AD15" s="213" t="s">
        <v>693</v>
      </c>
      <c r="AE15" s="214">
        <v>0.11</v>
      </c>
    </row>
    <row r="16" s="149" customFormat="1" ht="52.5" spans="1:31">
      <c r="A16" s="163">
        <v>6</v>
      </c>
      <c r="B16" s="167"/>
      <c r="C16" s="167"/>
      <c r="D16" s="167"/>
      <c r="E16" s="167"/>
      <c r="F16" s="167">
        <v>4</v>
      </c>
      <c r="G16" s="167"/>
      <c r="H16" s="165" t="s">
        <v>694</v>
      </c>
      <c r="I16" s="165" t="s">
        <v>695</v>
      </c>
      <c r="J16" s="224"/>
      <c r="K16" s="165" t="s">
        <v>696</v>
      </c>
      <c r="L16" s="176" t="s">
        <v>161</v>
      </c>
      <c r="M16" s="176" t="s">
        <v>697</v>
      </c>
      <c r="N16" s="176" t="s">
        <v>698</v>
      </c>
      <c r="O16" s="176" t="s">
        <v>657</v>
      </c>
      <c r="P16" s="176" t="s">
        <v>657</v>
      </c>
      <c r="Q16" s="185" t="s">
        <v>192</v>
      </c>
      <c r="R16" s="186" t="s">
        <v>699</v>
      </c>
      <c r="S16" s="187" t="s">
        <v>657</v>
      </c>
      <c r="T16" s="165" t="s">
        <v>695</v>
      </c>
      <c r="U16" s="188" t="s">
        <v>164</v>
      </c>
      <c r="V16" s="188" t="s">
        <v>164</v>
      </c>
      <c r="W16" s="188" t="s">
        <v>657</v>
      </c>
      <c r="X16" s="187" t="s">
        <v>657</v>
      </c>
      <c r="Y16" s="187" t="s">
        <v>657</v>
      </c>
      <c r="Z16" s="187" t="s">
        <v>657</v>
      </c>
      <c r="AA16" s="177" t="s">
        <v>657</v>
      </c>
      <c r="AB16" s="176" t="s">
        <v>657</v>
      </c>
      <c r="AC16" s="183" t="s">
        <v>700</v>
      </c>
      <c r="AD16" s="183" t="s">
        <v>657</v>
      </c>
      <c r="AE16" s="229">
        <v>2</v>
      </c>
    </row>
    <row r="17" s="148" customFormat="1" ht="52.5" spans="1:31">
      <c r="A17" s="163">
        <v>7</v>
      </c>
      <c r="B17" s="167"/>
      <c r="C17" s="167"/>
      <c r="D17" s="167"/>
      <c r="E17" s="167"/>
      <c r="F17" s="167">
        <v>4</v>
      </c>
      <c r="G17" s="168"/>
      <c r="H17" s="165" t="s">
        <v>701</v>
      </c>
      <c r="I17" s="165" t="s">
        <v>695</v>
      </c>
      <c r="J17" s="180"/>
      <c r="K17" s="165" t="s">
        <v>702</v>
      </c>
      <c r="L17" s="176" t="s">
        <v>161</v>
      </c>
      <c r="M17" s="176" t="s">
        <v>703</v>
      </c>
      <c r="N17" s="176" t="s">
        <v>698</v>
      </c>
      <c r="O17" s="176" t="s">
        <v>657</v>
      </c>
      <c r="P17" s="176" t="s">
        <v>657</v>
      </c>
      <c r="Q17" s="185" t="s">
        <v>192</v>
      </c>
      <c r="R17" s="186" t="s">
        <v>699</v>
      </c>
      <c r="S17" s="187" t="s">
        <v>657</v>
      </c>
      <c r="T17" s="165" t="s">
        <v>695</v>
      </c>
      <c r="U17" s="188" t="s">
        <v>164</v>
      </c>
      <c r="V17" s="188" t="s">
        <v>164</v>
      </c>
      <c r="W17" s="188" t="s">
        <v>657</v>
      </c>
      <c r="X17" s="187" t="s">
        <v>657</v>
      </c>
      <c r="Y17" s="187" t="s">
        <v>657</v>
      </c>
      <c r="Z17" s="187" t="s">
        <v>657</v>
      </c>
      <c r="AA17" s="177" t="s">
        <v>657</v>
      </c>
      <c r="AB17" s="176" t="s">
        <v>657</v>
      </c>
      <c r="AC17" s="183" t="s">
        <v>700</v>
      </c>
      <c r="AD17" s="176" t="s">
        <v>657</v>
      </c>
      <c r="AE17" s="229">
        <v>3</v>
      </c>
    </row>
    <row r="18" s="148" customFormat="1" ht="52.5" spans="1:31">
      <c r="A18" s="163">
        <v>8</v>
      </c>
      <c r="B18" s="167"/>
      <c r="C18" s="167"/>
      <c r="D18" s="167"/>
      <c r="E18" s="167"/>
      <c r="F18" s="167">
        <v>4</v>
      </c>
      <c r="G18" s="167"/>
      <c r="H18" s="165" t="s">
        <v>704</v>
      </c>
      <c r="I18" s="165" t="s">
        <v>695</v>
      </c>
      <c r="J18" s="180"/>
      <c r="K18" s="165" t="s">
        <v>705</v>
      </c>
      <c r="L18" s="176" t="s">
        <v>161</v>
      </c>
      <c r="M18" s="176" t="s">
        <v>706</v>
      </c>
      <c r="N18" s="176" t="s">
        <v>698</v>
      </c>
      <c r="O18" s="176" t="s">
        <v>657</v>
      </c>
      <c r="P18" s="176" t="s">
        <v>657</v>
      </c>
      <c r="Q18" s="185" t="s">
        <v>192</v>
      </c>
      <c r="R18" s="186" t="s">
        <v>699</v>
      </c>
      <c r="S18" s="187" t="s">
        <v>657</v>
      </c>
      <c r="T18" s="165" t="s">
        <v>695</v>
      </c>
      <c r="U18" s="188" t="s">
        <v>164</v>
      </c>
      <c r="V18" s="188" t="s">
        <v>164</v>
      </c>
      <c r="W18" s="188" t="s">
        <v>657</v>
      </c>
      <c r="X18" s="187" t="s">
        <v>657</v>
      </c>
      <c r="Y18" s="187" t="s">
        <v>657</v>
      </c>
      <c r="Z18" s="187" t="s">
        <v>657</v>
      </c>
      <c r="AA18" s="177" t="s">
        <v>657</v>
      </c>
      <c r="AB18" s="176" t="s">
        <v>657</v>
      </c>
      <c r="AC18" s="183" t="s">
        <v>700</v>
      </c>
      <c r="AD18" s="176" t="s">
        <v>657</v>
      </c>
      <c r="AE18" s="229">
        <v>2</v>
      </c>
    </row>
    <row r="19" s="148" customFormat="1" ht="52.5" spans="1:31">
      <c r="A19" s="163">
        <v>9</v>
      </c>
      <c r="B19" s="167"/>
      <c r="C19" s="167"/>
      <c r="D19" s="167"/>
      <c r="E19" s="167"/>
      <c r="F19" s="167">
        <v>4</v>
      </c>
      <c r="G19" s="168"/>
      <c r="H19" s="165" t="s">
        <v>707</v>
      </c>
      <c r="I19" s="165" t="s">
        <v>695</v>
      </c>
      <c r="J19" s="180"/>
      <c r="K19" s="165" t="s">
        <v>708</v>
      </c>
      <c r="L19" s="176" t="s">
        <v>161</v>
      </c>
      <c r="M19" s="176" t="s">
        <v>709</v>
      </c>
      <c r="N19" s="176" t="s">
        <v>698</v>
      </c>
      <c r="O19" s="176" t="s">
        <v>657</v>
      </c>
      <c r="P19" s="176" t="s">
        <v>657</v>
      </c>
      <c r="Q19" s="185" t="s">
        <v>192</v>
      </c>
      <c r="R19" s="186" t="s">
        <v>699</v>
      </c>
      <c r="S19" s="187" t="s">
        <v>657</v>
      </c>
      <c r="T19" s="165" t="s">
        <v>695</v>
      </c>
      <c r="U19" s="188" t="s">
        <v>164</v>
      </c>
      <c r="V19" s="188" t="s">
        <v>164</v>
      </c>
      <c r="W19" s="188" t="s">
        <v>657</v>
      </c>
      <c r="X19" s="187" t="s">
        <v>657</v>
      </c>
      <c r="Y19" s="187" t="s">
        <v>657</v>
      </c>
      <c r="Z19" s="187" t="s">
        <v>657</v>
      </c>
      <c r="AA19" s="177" t="s">
        <v>657</v>
      </c>
      <c r="AB19" s="176" t="s">
        <v>657</v>
      </c>
      <c r="AC19" s="183" t="s">
        <v>700</v>
      </c>
      <c r="AD19" s="176" t="s">
        <v>657</v>
      </c>
      <c r="AE19" s="212">
        <v>2</v>
      </c>
    </row>
    <row r="20" s="148" customFormat="1" ht="68.25" customHeight="1" spans="1:95">
      <c r="A20" s="163">
        <v>12</v>
      </c>
      <c r="B20" s="163"/>
      <c r="C20" s="163"/>
      <c r="D20" s="163"/>
      <c r="E20" s="163"/>
      <c r="F20" s="163">
        <v>4</v>
      </c>
      <c r="G20" s="163"/>
      <c r="H20" s="166" t="s">
        <v>710</v>
      </c>
      <c r="I20" s="166" t="s">
        <v>711</v>
      </c>
      <c r="J20" s="175"/>
      <c r="K20" s="166" t="s">
        <v>712</v>
      </c>
      <c r="L20" s="175" t="s">
        <v>657</v>
      </c>
      <c r="M20" s="175" t="s">
        <v>713</v>
      </c>
      <c r="N20" s="182" t="s">
        <v>714</v>
      </c>
      <c r="O20" s="175" t="s">
        <v>657</v>
      </c>
      <c r="P20" s="175" t="s">
        <v>657</v>
      </c>
      <c r="Q20" s="166" t="s">
        <v>172</v>
      </c>
      <c r="R20" s="194" t="s">
        <v>715</v>
      </c>
      <c r="S20" s="161" t="s">
        <v>657</v>
      </c>
      <c r="T20" s="166" t="s">
        <v>711</v>
      </c>
      <c r="U20" s="162" t="s">
        <v>163</v>
      </c>
      <c r="V20" s="162" t="s">
        <v>164</v>
      </c>
      <c r="W20" s="161" t="s">
        <v>657</v>
      </c>
      <c r="X20" s="161" t="s">
        <v>657</v>
      </c>
      <c r="Y20" s="161" t="s">
        <v>657</v>
      </c>
      <c r="Z20" s="161" t="s">
        <v>657</v>
      </c>
      <c r="AA20" s="163" t="s">
        <v>657</v>
      </c>
      <c r="AB20" s="175" t="s">
        <v>657</v>
      </c>
      <c r="AC20" s="182" t="s">
        <v>716</v>
      </c>
      <c r="AD20" s="175" t="s">
        <v>657</v>
      </c>
      <c r="AE20" s="215">
        <v>43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</row>
    <row r="21" s="148" customFormat="1" ht="79.5" customHeight="1" spans="1:95">
      <c r="A21" s="163">
        <v>13</v>
      </c>
      <c r="B21" s="163"/>
      <c r="C21" s="163"/>
      <c r="D21" s="163"/>
      <c r="E21" s="163"/>
      <c r="F21" s="163">
        <v>4</v>
      </c>
      <c r="G21" s="163"/>
      <c r="H21" s="165" t="s">
        <v>717</v>
      </c>
      <c r="I21" s="165" t="s">
        <v>711</v>
      </c>
      <c r="J21" s="176"/>
      <c r="K21" s="165" t="s">
        <v>718</v>
      </c>
      <c r="L21" s="176" t="s">
        <v>657</v>
      </c>
      <c r="M21" s="176" t="s">
        <v>719</v>
      </c>
      <c r="N21" s="183" t="s">
        <v>714</v>
      </c>
      <c r="O21" s="176" t="s">
        <v>657</v>
      </c>
      <c r="P21" s="176" t="s">
        <v>657</v>
      </c>
      <c r="Q21" s="165" t="s">
        <v>192</v>
      </c>
      <c r="R21" s="195" t="s">
        <v>715</v>
      </c>
      <c r="S21" s="187" t="s">
        <v>657</v>
      </c>
      <c r="T21" s="165" t="s">
        <v>711</v>
      </c>
      <c r="U21" s="188" t="s">
        <v>164</v>
      </c>
      <c r="V21" s="188" t="s">
        <v>164</v>
      </c>
      <c r="W21" s="187" t="s">
        <v>657</v>
      </c>
      <c r="X21" s="187" t="s">
        <v>657</v>
      </c>
      <c r="Y21" s="187" t="s">
        <v>657</v>
      </c>
      <c r="Z21" s="187" t="s">
        <v>657</v>
      </c>
      <c r="AA21" s="177" t="s">
        <v>657</v>
      </c>
      <c r="AB21" s="176" t="s">
        <v>657</v>
      </c>
      <c r="AC21" s="183" t="s">
        <v>716</v>
      </c>
      <c r="AD21" s="176" t="s">
        <v>720</v>
      </c>
      <c r="AE21" s="230">
        <v>22</v>
      </c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</row>
    <row r="22" s="149" customFormat="1" ht="70.5" customHeight="1" spans="1:95">
      <c r="A22" s="163">
        <v>14</v>
      </c>
      <c r="B22" s="163"/>
      <c r="C22" s="163"/>
      <c r="D22" s="163"/>
      <c r="E22" s="163"/>
      <c r="F22" s="163">
        <v>4</v>
      </c>
      <c r="G22" s="163"/>
      <c r="H22" s="166" t="s">
        <v>721</v>
      </c>
      <c r="I22" s="166" t="s">
        <v>722</v>
      </c>
      <c r="J22" s="175"/>
      <c r="K22" s="166" t="s">
        <v>722</v>
      </c>
      <c r="L22" s="175" t="s">
        <v>657</v>
      </c>
      <c r="M22" s="175" t="s">
        <v>723</v>
      </c>
      <c r="N22" s="182" t="s">
        <v>724</v>
      </c>
      <c r="O22" s="175" t="s">
        <v>657</v>
      </c>
      <c r="P22" s="175" t="s">
        <v>657</v>
      </c>
      <c r="Q22" s="161" t="s">
        <v>172</v>
      </c>
      <c r="R22" s="161" t="s">
        <v>699</v>
      </c>
      <c r="S22" s="161" t="s">
        <v>657</v>
      </c>
      <c r="T22" s="166" t="s">
        <v>725</v>
      </c>
      <c r="U22" s="162" t="s">
        <v>163</v>
      </c>
      <c r="V22" s="162" t="s">
        <v>164</v>
      </c>
      <c r="W22" s="161" t="s">
        <v>657</v>
      </c>
      <c r="X22" s="161" t="s">
        <v>657</v>
      </c>
      <c r="Y22" s="161" t="s">
        <v>657</v>
      </c>
      <c r="Z22" s="161" t="s">
        <v>657</v>
      </c>
      <c r="AA22" s="163" t="s">
        <v>657</v>
      </c>
      <c r="AB22" s="175" t="s">
        <v>657</v>
      </c>
      <c r="AC22" s="182" t="s">
        <v>726</v>
      </c>
      <c r="AD22" s="175" t="s">
        <v>727</v>
      </c>
      <c r="AE22" s="218">
        <v>1</v>
      </c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</row>
    <row r="23" ht="52.5" spans="1:31">
      <c r="A23" s="163">
        <v>22</v>
      </c>
      <c r="B23" s="163"/>
      <c r="C23" s="163"/>
      <c r="D23" s="163"/>
      <c r="E23" s="163"/>
      <c r="F23" s="163">
        <v>4</v>
      </c>
      <c r="G23" s="163"/>
      <c r="H23" s="223" t="s">
        <v>728</v>
      </c>
      <c r="I23" s="166" t="s">
        <v>729</v>
      </c>
      <c r="J23" s="175"/>
      <c r="K23" s="225" t="s">
        <v>730</v>
      </c>
      <c r="L23" s="175" t="s">
        <v>657</v>
      </c>
      <c r="M23" s="163" t="s">
        <v>731</v>
      </c>
      <c r="N23" s="163" t="s">
        <v>732</v>
      </c>
      <c r="O23" s="175" t="s">
        <v>657</v>
      </c>
      <c r="P23" s="175" t="s">
        <v>657</v>
      </c>
      <c r="Q23" s="166" t="s">
        <v>192</v>
      </c>
      <c r="R23" s="196" t="s">
        <v>733</v>
      </c>
      <c r="S23" s="161" t="s">
        <v>657</v>
      </c>
      <c r="T23" s="166" t="s">
        <v>729</v>
      </c>
      <c r="U23" s="162" t="s">
        <v>164</v>
      </c>
      <c r="V23" s="162" t="s">
        <v>164</v>
      </c>
      <c r="W23" s="161" t="s">
        <v>657</v>
      </c>
      <c r="X23" s="161" t="s">
        <v>657</v>
      </c>
      <c r="Y23" s="161" t="s">
        <v>657</v>
      </c>
      <c r="Z23" s="161" t="s">
        <v>657</v>
      </c>
      <c r="AA23" s="175" t="s">
        <v>657</v>
      </c>
      <c r="AB23" s="175" t="s">
        <v>657</v>
      </c>
      <c r="AC23" s="182" t="s">
        <v>700</v>
      </c>
      <c r="AD23" s="175" t="s">
        <v>734</v>
      </c>
      <c r="AE23" s="231">
        <v>2</v>
      </c>
    </row>
    <row r="24" ht="69" customHeight="1" spans="1:31">
      <c r="A24" s="163">
        <v>23</v>
      </c>
      <c r="B24" s="163"/>
      <c r="C24" s="163"/>
      <c r="D24" s="163"/>
      <c r="E24" s="163"/>
      <c r="F24" s="163">
        <v>4</v>
      </c>
      <c r="G24" s="163"/>
      <c r="H24" s="165" t="s">
        <v>735</v>
      </c>
      <c r="I24" s="165" t="s">
        <v>736</v>
      </c>
      <c r="J24" s="176"/>
      <c r="K24" s="165" t="s">
        <v>737</v>
      </c>
      <c r="L24" s="176" t="s">
        <v>657</v>
      </c>
      <c r="M24" s="177" t="s">
        <v>738</v>
      </c>
      <c r="N24" s="177" t="s">
        <v>739</v>
      </c>
      <c r="O24" s="176" t="s">
        <v>657</v>
      </c>
      <c r="P24" s="176" t="s">
        <v>657</v>
      </c>
      <c r="Q24" s="165" t="s">
        <v>192</v>
      </c>
      <c r="R24" s="226" t="s">
        <v>733</v>
      </c>
      <c r="S24" s="187" t="s">
        <v>657</v>
      </c>
      <c r="T24" s="165" t="s">
        <v>725</v>
      </c>
      <c r="U24" s="188" t="s">
        <v>164</v>
      </c>
      <c r="V24" s="188" t="s">
        <v>164</v>
      </c>
      <c r="W24" s="187" t="s">
        <v>657</v>
      </c>
      <c r="X24" s="187" t="s">
        <v>657</v>
      </c>
      <c r="Y24" s="187" t="s">
        <v>657</v>
      </c>
      <c r="Z24" s="187" t="s">
        <v>657</v>
      </c>
      <c r="AA24" s="176" t="s">
        <v>657</v>
      </c>
      <c r="AB24" s="176" t="s">
        <v>657</v>
      </c>
      <c r="AC24" s="183" t="s">
        <v>740</v>
      </c>
      <c r="AD24" s="176" t="s">
        <v>741</v>
      </c>
      <c r="AE24" s="230">
        <v>1</v>
      </c>
    </row>
    <row r="25" spans="8:31">
      <c r="H25" s="150"/>
      <c r="I25" s="150"/>
      <c r="K25" s="150"/>
      <c r="N25" s="150"/>
      <c r="T25" s="150"/>
      <c r="U25" s="150"/>
      <c r="V25" s="150"/>
      <c r="W25" s="150"/>
      <c r="X25" s="150"/>
      <c r="Y25" s="150"/>
      <c r="Z25" s="150"/>
      <c r="AB25" s="150"/>
      <c r="AE25" s="222"/>
    </row>
    <row r="26" spans="8:31">
      <c r="H26" s="150"/>
      <c r="I26" s="150"/>
      <c r="K26" s="150"/>
      <c r="N26" s="150"/>
      <c r="T26" s="150"/>
      <c r="U26" s="150"/>
      <c r="V26" s="150"/>
      <c r="W26" s="150"/>
      <c r="X26" s="150"/>
      <c r="Y26" s="150"/>
      <c r="Z26" s="150"/>
      <c r="AB26" s="150"/>
      <c r="AE26" s="222"/>
    </row>
    <row r="27" spans="8:31">
      <c r="H27" s="150"/>
      <c r="I27" s="150"/>
      <c r="K27" s="150"/>
      <c r="N27" s="150"/>
      <c r="T27" s="150"/>
      <c r="U27" s="150"/>
      <c r="V27" s="150"/>
      <c r="W27" s="150"/>
      <c r="X27" s="150"/>
      <c r="Y27" s="150"/>
      <c r="Z27" s="150"/>
      <c r="AB27" s="150"/>
      <c r="AE27" s="222"/>
    </row>
    <row r="28" spans="8:31">
      <c r="H28" s="150"/>
      <c r="I28" s="150"/>
      <c r="K28" s="150"/>
      <c r="N28" s="150"/>
      <c r="T28" s="150"/>
      <c r="U28" s="150"/>
      <c r="V28" s="150"/>
      <c r="W28" s="150"/>
      <c r="X28" s="150"/>
      <c r="Y28" s="150"/>
      <c r="Z28" s="150"/>
      <c r="AB28" s="150"/>
      <c r="AE28" s="222"/>
    </row>
    <row r="29" spans="8:31">
      <c r="H29" s="150"/>
      <c r="I29" s="150"/>
      <c r="K29" s="150"/>
      <c r="N29" s="150"/>
      <c r="T29" s="150"/>
      <c r="U29" s="150"/>
      <c r="V29" s="150"/>
      <c r="W29" s="150"/>
      <c r="X29" s="150"/>
      <c r="Y29" s="150"/>
      <c r="Z29" s="150"/>
      <c r="AB29" s="150"/>
      <c r="AE29" s="222"/>
    </row>
    <row r="30" spans="8:31">
      <c r="H30" s="150"/>
      <c r="I30" s="150"/>
      <c r="K30" s="150"/>
      <c r="N30" s="150"/>
      <c r="T30" s="150"/>
      <c r="U30" s="150"/>
      <c r="V30" s="150"/>
      <c r="W30" s="150"/>
      <c r="X30" s="150"/>
      <c r="Y30" s="150"/>
      <c r="Z30" s="150"/>
      <c r="AB30" s="150"/>
      <c r="AE30" s="222"/>
    </row>
    <row r="31" spans="8:31">
      <c r="H31" s="150"/>
      <c r="I31" s="150"/>
      <c r="K31" s="150"/>
      <c r="N31" s="150"/>
      <c r="T31" s="150"/>
      <c r="U31" s="150"/>
      <c r="V31" s="150"/>
      <c r="W31" s="150"/>
      <c r="X31" s="150"/>
      <c r="Y31" s="150"/>
      <c r="Z31" s="150"/>
      <c r="AB31" s="150"/>
      <c r="AE31" s="222"/>
    </row>
    <row r="32" spans="8:31">
      <c r="H32" s="150"/>
      <c r="I32" s="150"/>
      <c r="K32" s="150"/>
      <c r="N32" s="150"/>
      <c r="T32" s="150"/>
      <c r="U32" s="150"/>
      <c r="V32" s="150"/>
      <c r="W32" s="150"/>
      <c r="X32" s="150"/>
      <c r="Y32" s="150"/>
      <c r="Z32" s="150"/>
      <c r="AB32" s="150"/>
      <c r="AE32" s="222"/>
    </row>
    <row r="33" spans="8:31">
      <c r="H33" s="150"/>
      <c r="I33" s="150"/>
      <c r="K33" s="150"/>
      <c r="N33" s="150"/>
      <c r="T33" s="150"/>
      <c r="U33" s="150"/>
      <c r="V33" s="150"/>
      <c r="W33" s="150"/>
      <c r="X33" s="150"/>
      <c r="Y33" s="150"/>
      <c r="Z33" s="150"/>
      <c r="AB33" s="150"/>
      <c r="AE33" s="222"/>
    </row>
    <row r="34" spans="8:31">
      <c r="H34" s="150"/>
      <c r="I34" s="150"/>
      <c r="K34" s="150"/>
      <c r="N34" s="150"/>
      <c r="T34" s="150"/>
      <c r="U34" s="150"/>
      <c r="V34" s="150"/>
      <c r="W34" s="150"/>
      <c r="X34" s="150"/>
      <c r="Y34" s="150"/>
      <c r="Z34" s="150"/>
      <c r="AB34" s="150"/>
      <c r="AE34" s="222"/>
    </row>
    <row r="35" spans="8:31">
      <c r="H35" s="150"/>
      <c r="I35" s="150"/>
      <c r="K35" s="150"/>
      <c r="N35" s="150"/>
      <c r="T35" s="150"/>
      <c r="U35" s="150"/>
      <c r="V35" s="150"/>
      <c r="W35" s="150"/>
      <c r="X35" s="150"/>
      <c r="Y35" s="150"/>
      <c r="Z35" s="150"/>
      <c r="AB35" s="150"/>
      <c r="AE35" s="222"/>
    </row>
    <row r="36" spans="8:31">
      <c r="H36" s="150"/>
      <c r="I36" s="150"/>
      <c r="K36" s="150"/>
      <c r="N36" s="150"/>
      <c r="T36" s="150"/>
      <c r="U36" s="150"/>
      <c r="V36" s="150"/>
      <c r="W36" s="150"/>
      <c r="X36" s="150"/>
      <c r="Y36" s="150"/>
      <c r="Z36" s="150"/>
      <c r="AB36" s="150"/>
      <c r="AE36" s="222"/>
    </row>
    <row r="37" spans="8:31">
      <c r="H37" s="150"/>
      <c r="I37" s="150"/>
      <c r="K37" s="150"/>
      <c r="N37" s="150"/>
      <c r="T37" s="150"/>
      <c r="U37" s="150"/>
      <c r="V37" s="150"/>
      <c r="W37" s="150"/>
      <c r="X37" s="150"/>
      <c r="Y37" s="150"/>
      <c r="Z37" s="150"/>
      <c r="AB37" s="150"/>
      <c r="AE37" s="222"/>
    </row>
    <row r="38" spans="8:31">
      <c r="H38" s="150"/>
      <c r="I38" s="150"/>
      <c r="K38" s="150"/>
      <c r="N38" s="150"/>
      <c r="T38" s="150"/>
      <c r="U38" s="150"/>
      <c r="V38" s="150"/>
      <c r="W38" s="150"/>
      <c r="X38" s="150"/>
      <c r="Y38" s="150"/>
      <c r="Z38" s="150"/>
      <c r="AB38" s="150"/>
      <c r="AE38" s="222"/>
    </row>
    <row r="39" spans="8:31">
      <c r="H39" s="150"/>
      <c r="I39" s="150"/>
      <c r="K39" s="150"/>
      <c r="N39" s="150"/>
      <c r="T39" s="150"/>
      <c r="U39" s="150"/>
      <c r="V39" s="150"/>
      <c r="W39" s="150"/>
      <c r="X39" s="150"/>
      <c r="Y39" s="150"/>
      <c r="Z39" s="150"/>
      <c r="AB39" s="150"/>
      <c r="AE39" s="222"/>
    </row>
    <row r="40" spans="8:31">
      <c r="H40" s="150"/>
      <c r="I40" s="150"/>
      <c r="K40" s="150"/>
      <c r="N40" s="150"/>
      <c r="T40" s="150"/>
      <c r="U40" s="150"/>
      <c r="V40" s="150"/>
      <c r="W40" s="150"/>
      <c r="X40" s="150"/>
      <c r="Y40" s="150"/>
      <c r="Z40" s="150"/>
      <c r="AB40" s="150"/>
      <c r="AE40" s="222"/>
    </row>
    <row r="41" spans="8:31">
      <c r="H41" s="150"/>
      <c r="I41" s="150"/>
      <c r="K41" s="150"/>
      <c r="N41" s="150"/>
      <c r="T41" s="150"/>
      <c r="U41" s="150"/>
      <c r="V41" s="150"/>
      <c r="W41" s="150"/>
      <c r="X41" s="150"/>
      <c r="Y41" s="150"/>
      <c r="Z41" s="150"/>
      <c r="AB41" s="150"/>
      <c r="AE41" s="222"/>
    </row>
    <row r="42" spans="8:31">
      <c r="H42" s="150"/>
      <c r="I42" s="150"/>
      <c r="K42" s="150"/>
      <c r="N42" s="150"/>
      <c r="T42" s="150"/>
      <c r="U42" s="150"/>
      <c r="V42" s="150"/>
      <c r="W42" s="150"/>
      <c r="X42" s="150"/>
      <c r="Y42" s="150"/>
      <c r="Z42" s="150"/>
      <c r="AB42" s="150"/>
      <c r="AE42" s="222"/>
    </row>
    <row r="43" spans="8:31">
      <c r="H43" s="150"/>
      <c r="I43" s="150"/>
      <c r="K43" s="150"/>
      <c r="N43" s="150"/>
      <c r="T43" s="150"/>
      <c r="U43" s="150"/>
      <c r="V43" s="150"/>
      <c r="W43" s="150"/>
      <c r="X43" s="150"/>
      <c r="Y43" s="150"/>
      <c r="Z43" s="150"/>
      <c r="AB43" s="150"/>
      <c r="AE43" s="222"/>
    </row>
    <row r="44" spans="8:31">
      <c r="H44" s="150"/>
      <c r="I44" s="150"/>
      <c r="K44" s="150"/>
      <c r="N44" s="150"/>
      <c r="T44" s="150"/>
      <c r="U44" s="150"/>
      <c r="V44" s="150"/>
      <c r="W44" s="150"/>
      <c r="X44" s="150"/>
      <c r="Y44" s="150"/>
      <c r="Z44" s="150"/>
      <c r="AB44" s="150"/>
      <c r="AE44" s="222"/>
    </row>
    <row r="45" spans="8:31">
      <c r="H45" s="150"/>
      <c r="I45" s="150"/>
      <c r="K45" s="150"/>
      <c r="N45" s="150"/>
      <c r="T45" s="150"/>
      <c r="U45" s="150"/>
      <c r="V45" s="150"/>
      <c r="W45" s="150"/>
      <c r="X45" s="150"/>
      <c r="Y45" s="150"/>
      <c r="Z45" s="150"/>
      <c r="AB45" s="150"/>
      <c r="AE45" s="222"/>
    </row>
    <row r="46" spans="8:31">
      <c r="H46" s="150"/>
      <c r="I46" s="150"/>
      <c r="K46" s="150"/>
      <c r="N46" s="150"/>
      <c r="T46" s="150"/>
      <c r="U46" s="150"/>
      <c r="V46" s="150"/>
      <c r="W46" s="150"/>
      <c r="X46" s="150"/>
      <c r="Y46" s="150"/>
      <c r="Z46" s="150"/>
      <c r="AB46" s="150"/>
      <c r="AE46" s="222"/>
    </row>
    <row r="47" spans="8:31">
      <c r="H47" s="150"/>
      <c r="I47" s="150"/>
      <c r="K47" s="150"/>
      <c r="N47" s="150"/>
      <c r="T47" s="150"/>
      <c r="U47" s="150"/>
      <c r="V47" s="150"/>
      <c r="W47" s="150"/>
      <c r="X47" s="150"/>
      <c r="Y47" s="150"/>
      <c r="Z47" s="150"/>
      <c r="AB47" s="150"/>
      <c r="AE47" s="222"/>
    </row>
    <row r="48" spans="8:31">
      <c r="H48" s="150"/>
      <c r="I48" s="150"/>
      <c r="K48" s="150"/>
      <c r="N48" s="150"/>
      <c r="T48" s="150"/>
      <c r="U48" s="150"/>
      <c r="V48" s="150"/>
      <c r="W48" s="150"/>
      <c r="X48" s="150"/>
      <c r="Y48" s="150"/>
      <c r="Z48" s="150"/>
      <c r="AB48" s="150"/>
      <c r="AE48" s="222"/>
    </row>
    <row r="49" spans="31:31">
      <c r="AE49" s="222"/>
    </row>
    <row r="50" spans="31:31">
      <c r="AE50" s="222"/>
    </row>
    <row r="51" spans="31:31">
      <c r="AE51" s="222"/>
    </row>
    <row r="52" spans="31:31">
      <c r="AE52" s="222"/>
    </row>
    <row r="53" spans="31:31">
      <c r="AE53" s="222"/>
    </row>
    <row r="54" spans="31:31">
      <c r="AE54" s="222"/>
    </row>
    <row r="55" spans="31:31">
      <c r="AE55" s="222"/>
    </row>
    <row r="56" spans="31:31">
      <c r="AE56" s="222"/>
    </row>
    <row r="57" spans="31:31">
      <c r="AE57" s="222"/>
    </row>
    <row r="58" spans="31:31">
      <c r="AE58" s="222"/>
    </row>
    <row r="59" spans="31:31">
      <c r="AE59" s="222"/>
    </row>
    <row r="60" spans="31:31">
      <c r="AE60" s="222"/>
    </row>
    <row r="61" spans="31:31">
      <c r="AE61" s="222"/>
    </row>
    <row r="62" spans="31:31">
      <c r="AE62" s="222"/>
    </row>
    <row r="63" spans="31:31">
      <c r="AE63" s="222"/>
    </row>
    <row r="64" spans="31:31">
      <c r="AE64" s="222"/>
    </row>
    <row r="65" spans="31:31">
      <c r="AE65" s="222"/>
    </row>
    <row r="66" spans="31:31">
      <c r="AE66" s="222"/>
    </row>
    <row r="67" spans="31:31">
      <c r="AE67" s="222"/>
    </row>
    <row r="68" spans="31:31">
      <c r="AE68" s="222"/>
    </row>
    <row r="69" spans="31:31">
      <c r="AE69" s="222"/>
    </row>
    <row r="70" spans="31:31">
      <c r="AE70" s="222"/>
    </row>
    <row r="71" spans="31:31">
      <c r="AE71" s="222"/>
    </row>
    <row r="72" spans="31:31">
      <c r="AE72" s="222"/>
    </row>
    <row r="73" spans="31:31">
      <c r="AE73" s="222"/>
    </row>
    <row r="74" spans="31:31">
      <c r="AE74" s="222"/>
    </row>
    <row r="75" spans="31:31">
      <c r="AE75" s="222"/>
    </row>
    <row r="76" spans="31:31">
      <c r="AE76" s="222"/>
    </row>
    <row r="77" spans="31:31">
      <c r="AE77" s="222"/>
    </row>
    <row r="78" spans="31:31">
      <c r="AE78" s="222"/>
    </row>
    <row r="79" spans="31:31">
      <c r="AE79" s="222"/>
    </row>
    <row r="80" spans="31:31">
      <c r="AE80" s="222"/>
    </row>
    <row r="81" spans="31:31">
      <c r="AE81" s="222"/>
    </row>
    <row r="82" spans="31:31">
      <c r="AE82" s="222"/>
    </row>
    <row r="83" spans="31:31">
      <c r="AE83" s="222"/>
    </row>
    <row r="84" spans="31:31">
      <c r="AE84" s="222"/>
    </row>
    <row r="85" spans="31:31">
      <c r="AE85" s="222"/>
    </row>
    <row r="86" spans="31:31">
      <c r="AE86" s="222"/>
    </row>
    <row r="87" spans="31:31">
      <c r="AE87" s="222"/>
    </row>
    <row r="88" spans="31:31">
      <c r="AE88" s="222"/>
    </row>
    <row r="89" spans="31:31">
      <c r="AE89" s="222"/>
    </row>
    <row r="90" spans="31:31">
      <c r="AE90" s="222"/>
    </row>
    <row r="91" spans="31:31">
      <c r="AE91" s="222"/>
    </row>
    <row r="92" spans="31:31">
      <c r="AE92" s="222"/>
    </row>
    <row r="93" spans="31:31">
      <c r="AE93" s="222"/>
    </row>
    <row r="94" spans="31:31">
      <c r="AE94" s="222"/>
    </row>
    <row r="95" spans="31:31">
      <c r="AE95" s="222"/>
    </row>
    <row r="96" spans="31:31">
      <c r="AE96" s="222"/>
    </row>
    <row r="97" spans="31:31">
      <c r="AE97" s="222"/>
    </row>
    <row r="98" spans="31:31">
      <c r="AE98" s="222"/>
    </row>
    <row r="99" spans="31:31">
      <c r="AE99" s="222"/>
    </row>
    <row r="100" spans="31:31">
      <c r="AE100" s="222"/>
    </row>
    <row r="101" spans="31:31">
      <c r="AE101" s="222"/>
    </row>
    <row r="102" spans="31:31">
      <c r="AE102" s="222"/>
    </row>
    <row r="103" spans="31:31">
      <c r="AE103" s="222"/>
    </row>
    <row r="104" spans="31:31">
      <c r="AE104" s="222"/>
    </row>
    <row r="105" spans="31:31">
      <c r="AE105" s="222"/>
    </row>
    <row r="106" spans="31:31">
      <c r="AE106" s="222"/>
    </row>
    <row r="107" spans="31:31">
      <c r="AE107" s="222"/>
    </row>
    <row r="108" spans="31:31">
      <c r="AE108" s="222"/>
    </row>
    <row r="109" spans="31:31">
      <c r="AE109" s="222"/>
    </row>
    <row r="110" spans="31:31">
      <c r="AE110" s="222"/>
    </row>
    <row r="111" spans="31:31">
      <c r="AE111" s="222"/>
    </row>
    <row r="112" spans="31:31">
      <c r="AE112" s="222"/>
    </row>
    <row r="113" spans="31:31">
      <c r="AE113" s="222"/>
    </row>
    <row r="114" spans="31:31">
      <c r="AE114" s="222"/>
    </row>
    <row r="115" spans="31:31">
      <c r="AE115" s="222"/>
    </row>
    <row r="116" spans="31:31">
      <c r="AE116" s="222"/>
    </row>
    <row r="117" spans="31:31">
      <c r="AE117" s="222"/>
    </row>
    <row r="118" spans="31:31">
      <c r="AE118" s="222"/>
    </row>
    <row r="119" spans="31:31">
      <c r="AE119" s="222"/>
    </row>
    <row r="120" spans="31:31">
      <c r="AE120" s="222"/>
    </row>
    <row r="121" spans="31:31">
      <c r="AE121" s="222"/>
    </row>
    <row r="122" spans="31:31">
      <c r="AE122" s="222"/>
    </row>
    <row r="123" spans="31:31">
      <c r="AE123" s="222"/>
    </row>
    <row r="124" spans="31:31">
      <c r="AE124" s="222"/>
    </row>
    <row r="125" spans="31:31">
      <c r="AE125" s="222"/>
    </row>
    <row r="126" spans="31:31">
      <c r="AE126" s="222"/>
    </row>
    <row r="127" spans="31:31">
      <c r="AE127" s="222"/>
    </row>
    <row r="128" spans="31:31">
      <c r="AE128" s="222"/>
    </row>
    <row r="129" spans="31:31">
      <c r="AE129" s="222"/>
    </row>
    <row r="130" spans="31:31">
      <c r="AE130" s="222"/>
    </row>
    <row r="131" spans="31:31">
      <c r="AE131" s="222"/>
    </row>
    <row r="132" spans="31:31">
      <c r="AE132" s="222"/>
    </row>
    <row r="133" spans="31:31">
      <c r="AE133" s="222"/>
    </row>
    <row r="134" spans="31:31">
      <c r="AE134" s="222"/>
    </row>
    <row r="135" spans="31:31">
      <c r="AE135" s="222"/>
    </row>
    <row r="136" spans="31:31">
      <c r="AE136" s="222"/>
    </row>
    <row r="137" spans="31:31">
      <c r="AE137" s="222"/>
    </row>
    <row r="138" spans="31:31">
      <c r="AE138" s="222"/>
    </row>
    <row r="139" spans="31:31">
      <c r="AE139" s="222"/>
    </row>
    <row r="140" spans="31:31">
      <c r="AE140" s="222"/>
    </row>
    <row r="141" spans="31:31">
      <c r="AE141" s="222"/>
    </row>
    <row r="142" spans="31:31">
      <c r="AE142" s="222"/>
    </row>
    <row r="143" spans="31:31">
      <c r="AE143" s="222"/>
    </row>
    <row r="144" spans="31:31">
      <c r="AE144" s="222"/>
    </row>
    <row r="145" spans="31:31">
      <c r="AE145" s="222"/>
    </row>
    <row r="146" spans="31:31">
      <c r="AE146" s="222"/>
    </row>
    <row r="147" spans="31:31">
      <c r="AE147" s="222"/>
    </row>
    <row r="148" spans="31:31">
      <c r="AE148" s="222"/>
    </row>
    <row r="149" spans="31:31">
      <c r="AE149" s="222"/>
    </row>
    <row r="150" spans="31:31">
      <c r="AE150" s="222"/>
    </row>
    <row r="151" spans="31:31">
      <c r="AE151" s="222"/>
    </row>
    <row r="152" spans="31:31">
      <c r="AE152" s="222"/>
    </row>
    <row r="153" spans="31:31">
      <c r="AE153" s="222"/>
    </row>
    <row r="154" spans="31:31">
      <c r="AE154" s="222"/>
    </row>
    <row r="155" spans="31:31">
      <c r="AE155" s="222"/>
    </row>
    <row r="156" spans="31:31">
      <c r="AE156" s="222"/>
    </row>
    <row r="157" spans="31:31">
      <c r="AE157" s="222"/>
    </row>
    <row r="158" spans="31:31">
      <c r="AE158" s="222"/>
    </row>
    <row r="159" spans="31:31">
      <c r="AE159" s="222"/>
    </row>
    <row r="160" spans="31:31">
      <c r="AE160" s="222"/>
    </row>
    <row r="161" spans="31:31">
      <c r="AE161" s="222"/>
    </row>
    <row r="162" spans="31:31">
      <c r="AE162" s="222"/>
    </row>
    <row r="163" spans="31:31">
      <c r="AE163" s="222"/>
    </row>
    <row r="164" spans="31:31">
      <c r="AE164" s="222"/>
    </row>
    <row r="165" spans="31:31">
      <c r="AE165" s="222"/>
    </row>
    <row r="166" spans="31:31">
      <c r="AE166" s="222"/>
    </row>
    <row r="167" spans="31:31">
      <c r="AE167" s="222"/>
    </row>
    <row r="168" spans="31:31">
      <c r="AE168" s="222"/>
    </row>
    <row r="169" spans="31:31">
      <c r="AE169" s="222"/>
    </row>
    <row r="170" spans="31:31">
      <c r="AE170" s="222"/>
    </row>
    <row r="171" spans="31:31">
      <c r="AE171" s="222"/>
    </row>
    <row r="172" spans="31:31">
      <c r="AE172" s="222"/>
    </row>
    <row r="173" spans="31:31">
      <c r="AE173" s="222"/>
    </row>
    <row r="174" spans="31:31">
      <c r="AE174" s="222"/>
    </row>
    <row r="175" spans="31:31">
      <c r="AE175" s="222"/>
    </row>
    <row r="176" spans="31:31">
      <c r="AE176" s="222"/>
    </row>
    <row r="177" spans="31:31">
      <c r="AE177" s="222"/>
    </row>
    <row r="178" spans="31:31">
      <c r="AE178" s="222"/>
    </row>
    <row r="179" spans="31:31">
      <c r="AE179" s="222"/>
    </row>
    <row r="180" spans="31:31">
      <c r="AE180" s="222"/>
    </row>
    <row r="181" spans="31:31">
      <c r="AE181" s="222"/>
    </row>
    <row r="182" spans="31:31">
      <c r="AE182" s="222"/>
    </row>
    <row r="183" spans="31:31">
      <c r="AE183" s="222"/>
    </row>
    <row r="184" spans="31:31">
      <c r="AE184" s="222"/>
    </row>
    <row r="185" spans="31:31">
      <c r="AE185" s="222"/>
    </row>
    <row r="186" spans="31:31">
      <c r="AE186" s="222"/>
    </row>
    <row r="187" spans="31:31">
      <c r="AE187" s="222"/>
    </row>
    <row r="188" spans="31:31">
      <c r="AE188" s="222"/>
    </row>
    <row r="189" spans="31:31">
      <c r="AE189" s="222"/>
    </row>
    <row r="190" spans="31:31">
      <c r="AE190" s="222"/>
    </row>
    <row r="191" spans="31:31">
      <c r="AE191" s="222"/>
    </row>
    <row r="192" spans="31:31">
      <c r="AE192" s="222"/>
    </row>
    <row r="193" spans="31:31">
      <c r="AE193" s="222"/>
    </row>
    <row r="194" spans="31:31">
      <c r="AE194" s="222"/>
    </row>
    <row r="195" spans="31:31">
      <c r="AE195" s="222"/>
    </row>
    <row r="196" spans="31:31">
      <c r="AE196" s="222"/>
    </row>
    <row r="197" spans="31:31">
      <c r="AE197" s="222"/>
    </row>
    <row r="198" spans="31:31">
      <c r="AE198" s="222"/>
    </row>
    <row r="199" spans="31:31">
      <c r="AE199" s="222"/>
    </row>
    <row r="200" spans="31:31">
      <c r="AE200" s="222"/>
    </row>
    <row r="201" spans="31:31">
      <c r="AE201" s="222"/>
    </row>
    <row r="202" spans="31:31">
      <c r="AE202" s="222"/>
    </row>
    <row r="203" spans="31:31">
      <c r="AE203" s="222"/>
    </row>
    <row r="204" spans="31:31">
      <c r="AE204" s="222"/>
    </row>
    <row r="205" spans="31:31">
      <c r="AE205" s="222"/>
    </row>
    <row r="206" spans="31:31">
      <c r="AE206" s="222"/>
    </row>
    <row r="207" spans="31:31">
      <c r="AE207" s="222"/>
    </row>
    <row r="208" spans="31:31">
      <c r="AE208" s="222"/>
    </row>
    <row r="209" spans="31:31">
      <c r="AE209" s="222"/>
    </row>
    <row r="210" spans="31:31">
      <c r="AE210" s="222"/>
    </row>
    <row r="211" spans="31:31">
      <c r="AE211" s="222"/>
    </row>
    <row r="212" spans="31:31">
      <c r="AE212" s="222"/>
    </row>
    <row r="213" spans="31:31">
      <c r="AE213" s="222"/>
    </row>
    <row r="214" spans="31:31">
      <c r="AE214" s="222"/>
    </row>
    <row r="215" spans="31:31">
      <c r="AE215" s="222"/>
    </row>
    <row r="216" spans="31:31">
      <c r="AE216" s="222"/>
    </row>
    <row r="217" spans="31:31">
      <c r="AE217" s="222"/>
    </row>
    <row r="218" spans="31:31">
      <c r="AE218" s="222"/>
    </row>
    <row r="219" spans="31:31">
      <c r="AE219" s="222"/>
    </row>
    <row r="220" spans="31:31">
      <c r="AE220" s="222"/>
    </row>
    <row r="221" spans="31:31">
      <c r="AE221" s="222"/>
    </row>
    <row r="222" spans="31:31">
      <c r="AE222" s="222"/>
    </row>
    <row r="223" spans="31:31">
      <c r="AE223" s="222"/>
    </row>
    <row r="224" spans="31:31">
      <c r="AE224" s="222"/>
    </row>
    <row r="225" spans="31:31">
      <c r="AE225" s="222"/>
    </row>
    <row r="226" spans="31:31">
      <c r="AE226" s="222"/>
    </row>
    <row r="227" spans="31:31">
      <c r="AE227" s="222"/>
    </row>
    <row r="228" spans="31:31">
      <c r="AE228" s="222"/>
    </row>
    <row r="229" spans="31:31">
      <c r="AE229" s="222"/>
    </row>
    <row r="230" spans="31:31">
      <c r="AE230" s="222"/>
    </row>
    <row r="231" spans="31:31">
      <c r="AE231" s="222"/>
    </row>
    <row r="232" spans="31:31">
      <c r="AE232" s="222"/>
    </row>
    <row r="233" spans="31:31">
      <c r="AE233" s="222"/>
    </row>
    <row r="234" spans="31:31">
      <c r="AE234" s="222"/>
    </row>
    <row r="235" spans="31:31">
      <c r="AE235" s="222"/>
    </row>
    <row r="236" spans="31:31">
      <c r="AE236" s="222"/>
    </row>
    <row r="237" spans="31:31">
      <c r="AE237" s="222"/>
    </row>
    <row r="238" spans="31:31">
      <c r="AE238" s="222"/>
    </row>
    <row r="239" spans="31:31">
      <c r="AE239" s="222"/>
    </row>
    <row r="240" spans="31:31">
      <c r="AE240" s="222"/>
    </row>
    <row r="241" spans="31:31">
      <c r="AE241" s="222"/>
    </row>
    <row r="242" spans="31:31">
      <c r="AE242" s="222"/>
    </row>
    <row r="243" spans="31:31">
      <c r="AE243" s="222"/>
    </row>
    <row r="244" spans="31:31">
      <c r="AE244" s="222"/>
    </row>
    <row r="245" spans="31:31">
      <c r="AE245" s="222"/>
    </row>
    <row r="246" spans="31:31">
      <c r="AE246" s="222"/>
    </row>
    <row r="247" spans="31:31">
      <c r="AE247" s="222"/>
    </row>
    <row r="248" spans="31:31">
      <c r="AE248" s="222"/>
    </row>
    <row r="249" spans="31:31">
      <c r="AE249" s="222"/>
    </row>
    <row r="250" spans="31:31">
      <c r="AE250" s="222"/>
    </row>
    <row r="251" spans="31:31">
      <c r="AE251" s="222"/>
    </row>
    <row r="252" spans="31:31">
      <c r="AE252" s="222"/>
    </row>
    <row r="253" spans="31:31">
      <c r="AE253" s="222"/>
    </row>
    <row r="254" spans="31:31">
      <c r="AE254" s="222"/>
    </row>
    <row r="255" spans="31:31">
      <c r="AE255" s="222"/>
    </row>
    <row r="256" spans="31:31">
      <c r="AE256" s="222"/>
    </row>
    <row r="257" spans="31:31">
      <c r="AE257" s="222"/>
    </row>
    <row r="258" spans="31:31">
      <c r="AE258" s="222"/>
    </row>
    <row r="259" spans="31:31">
      <c r="AE259" s="222"/>
    </row>
    <row r="260" spans="31:31">
      <c r="AE260" s="222"/>
    </row>
    <row r="261" spans="31:31">
      <c r="AE261" s="222"/>
    </row>
    <row r="262" spans="31:31">
      <c r="AE262" s="222"/>
    </row>
    <row r="263" spans="31:31">
      <c r="AE263" s="222"/>
    </row>
    <row r="264" spans="31:31">
      <c r="AE264" s="222"/>
    </row>
    <row r="265" spans="31:31">
      <c r="AE265" s="222"/>
    </row>
    <row r="266" spans="31:31">
      <c r="AE266" s="222"/>
    </row>
    <row r="267" spans="31:31">
      <c r="AE267" s="222"/>
    </row>
    <row r="268" spans="31:31">
      <c r="AE268" s="222"/>
    </row>
    <row r="269" spans="31:31">
      <c r="AE269" s="222"/>
    </row>
    <row r="270" spans="31:31">
      <c r="AE270" s="222"/>
    </row>
    <row r="271" spans="31:31">
      <c r="AE271" s="222"/>
    </row>
    <row r="272" spans="31:31">
      <c r="AE272" s="222"/>
    </row>
    <row r="273" spans="31:31">
      <c r="AE273" s="222"/>
    </row>
    <row r="274" spans="31:31">
      <c r="AE274" s="222"/>
    </row>
    <row r="275" spans="31:31">
      <c r="AE275" s="222"/>
    </row>
    <row r="276" spans="31:31">
      <c r="AE276" s="222"/>
    </row>
    <row r="277" spans="31:31">
      <c r="AE277" s="222"/>
    </row>
    <row r="278" spans="31:31">
      <c r="AE278" s="222"/>
    </row>
    <row r="279" spans="31:31">
      <c r="AE279" s="222"/>
    </row>
    <row r="280" spans="31:31">
      <c r="AE280" s="222"/>
    </row>
    <row r="281" spans="31:31">
      <c r="AE281" s="222"/>
    </row>
    <row r="282" spans="31:31">
      <c r="AE282" s="222"/>
    </row>
    <row r="283" spans="31:31">
      <c r="AE283" s="222"/>
    </row>
    <row r="284" spans="31:31">
      <c r="AE284" s="222"/>
    </row>
    <row r="285" spans="31:31">
      <c r="AE285" s="222"/>
    </row>
    <row r="286" spans="31:31">
      <c r="AE286" s="222"/>
    </row>
    <row r="287" spans="31:31">
      <c r="AE287" s="222"/>
    </row>
    <row r="288" spans="31:31">
      <c r="AE288" s="222"/>
    </row>
    <row r="289" spans="31:31">
      <c r="AE289" s="222"/>
    </row>
    <row r="290" spans="31:31">
      <c r="AE290" s="222"/>
    </row>
    <row r="291" spans="31:31">
      <c r="AE291" s="222"/>
    </row>
    <row r="292" spans="31:31">
      <c r="AE292" s="222"/>
    </row>
    <row r="293" spans="31:31">
      <c r="AE293" s="222"/>
    </row>
    <row r="294" spans="31:31">
      <c r="AE294" s="222"/>
    </row>
    <row r="295" spans="31:31">
      <c r="AE295" s="222"/>
    </row>
    <row r="296" spans="31:31">
      <c r="AE296" s="222"/>
    </row>
    <row r="297" spans="31:31">
      <c r="AE297" s="222"/>
    </row>
    <row r="298" spans="31:31">
      <c r="AE298" s="222"/>
    </row>
    <row r="299" spans="31:31">
      <c r="AE299" s="222"/>
    </row>
    <row r="300" spans="31:31">
      <c r="AE300" s="222"/>
    </row>
    <row r="301" spans="31:31">
      <c r="AE301" s="222"/>
    </row>
    <row r="302" spans="31:31">
      <c r="AE302" s="222"/>
    </row>
    <row r="303" spans="31:31">
      <c r="AE303" s="222"/>
    </row>
    <row r="304" spans="31:31">
      <c r="AE304" s="222"/>
    </row>
    <row r="305" spans="31:31">
      <c r="AE305" s="222"/>
    </row>
    <row r="306" spans="31:31">
      <c r="AE306" s="222"/>
    </row>
    <row r="307" spans="31:31">
      <c r="AE307" s="222"/>
    </row>
    <row r="308" spans="31:31">
      <c r="AE308" s="222"/>
    </row>
    <row r="309" spans="31:31">
      <c r="AE309" s="222"/>
    </row>
    <row r="310" spans="31:31">
      <c r="AE310" s="222"/>
    </row>
    <row r="311" spans="31:31">
      <c r="AE311" s="222"/>
    </row>
    <row r="312" spans="31:31">
      <c r="AE312" s="222"/>
    </row>
    <row r="313" spans="31:31">
      <c r="AE313" s="222"/>
    </row>
    <row r="314" spans="31:31">
      <c r="AE314" s="222"/>
    </row>
    <row r="315" spans="31:31">
      <c r="AE315" s="222"/>
    </row>
    <row r="316" spans="31:31">
      <c r="AE316" s="222"/>
    </row>
    <row r="317" spans="31:31">
      <c r="AE317" s="222"/>
    </row>
    <row r="318" spans="31:31">
      <c r="AE318" s="222"/>
    </row>
    <row r="319" spans="31:31">
      <c r="AE319" s="222"/>
    </row>
    <row r="320" spans="31:31">
      <c r="AE320" s="222"/>
    </row>
    <row r="321" spans="31:31">
      <c r="AE321" s="222"/>
    </row>
    <row r="322" spans="31:31">
      <c r="AE322" s="222"/>
    </row>
    <row r="323" spans="31:31">
      <c r="AE323" s="222"/>
    </row>
    <row r="324" spans="31:31">
      <c r="AE324" s="222"/>
    </row>
    <row r="325" spans="31:31">
      <c r="AE325" s="222"/>
    </row>
    <row r="326" spans="31:31">
      <c r="AE326" s="222"/>
    </row>
    <row r="327" spans="31:31">
      <c r="AE327" s="222"/>
    </row>
    <row r="328" spans="31:31">
      <c r="AE328" s="222"/>
    </row>
    <row r="329" spans="31:31">
      <c r="AE329" s="222"/>
    </row>
    <row r="330" spans="31:31">
      <c r="AE330" s="222"/>
    </row>
    <row r="331" spans="31:31">
      <c r="AE331" s="222"/>
    </row>
    <row r="332" spans="31:31">
      <c r="AE332" s="222"/>
    </row>
    <row r="333" spans="31:31">
      <c r="AE333" s="222"/>
    </row>
    <row r="334" spans="31:31">
      <c r="AE334" s="222"/>
    </row>
    <row r="335" spans="31:31">
      <c r="AE335" s="222"/>
    </row>
    <row r="336" spans="31:31">
      <c r="AE336" s="222"/>
    </row>
    <row r="337" spans="31:31">
      <c r="AE337" s="222"/>
    </row>
    <row r="338" spans="31:31">
      <c r="AE338" s="222"/>
    </row>
    <row r="339" spans="31:31">
      <c r="AE339" s="222"/>
    </row>
    <row r="340" spans="31:31">
      <c r="AE340" s="222"/>
    </row>
    <row r="341" spans="31:31">
      <c r="AE341" s="222"/>
    </row>
    <row r="342" spans="31:31">
      <c r="AE342" s="222"/>
    </row>
    <row r="343" spans="31:31">
      <c r="AE343" s="222"/>
    </row>
    <row r="344" spans="31:31">
      <c r="AE344" s="222"/>
    </row>
    <row r="345" spans="31:31">
      <c r="AE345" s="222"/>
    </row>
    <row r="346" spans="31:31">
      <c r="AE346" s="222"/>
    </row>
    <row r="347" spans="31:31">
      <c r="AE347" s="222"/>
    </row>
    <row r="348" spans="31:31">
      <c r="AE348" s="222"/>
    </row>
    <row r="349" spans="31:31">
      <c r="AE349" s="222"/>
    </row>
    <row r="350" spans="31:31">
      <c r="AE350" s="222"/>
    </row>
    <row r="351" spans="31:31">
      <c r="AE351" s="222"/>
    </row>
    <row r="352" spans="31:31">
      <c r="AE352" s="222"/>
    </row>
    <row r="353" spans="31:31">
      <c r="AE353" s="222"/>
    </row>
    <row r="354" spans="31:31">
      <c r="AE354" s="222"/>
    </row>
    <row r="355" spans="31:31">
      <c r="AE355" s="222"/>
    </row>
    <row r="356" spans="31:31">
      <c r="AE356" s="222"/>
    </row>
    <row r="357" spans="31:31">
      <c r="AE357" s="222"/>
    </row>
    <row r="358" spans="31:31">
      <c r="AE358" s="222"/>
    </row>
    <row r="359" spans="31:31">
      <c r="AE359" s="222"/>
    </row>
    <row r="360" spans="31:31">
      <c r="AE360" s="222"/>
    </row>
    <row r="361" spans="31:31">
      <c r="AE361" s="222"/>
    </row>
    <row r="362" spans="31:31">
      <c r="AE362" s="222"/>
    </row>
    <row r="363" spans="31:31">
      <c r="AE363" s="222"/>
    </row>
    <row r="364" spans="31:31">
      <c r="AE364" s="222"/>
    </row>
    <row r="365" spans="31:31">
      <c r="AE365" s="222"/>
    </row>
    <row r="366" spans="31:31">
      <c r="AE366" s="222"/>
    </row>
    <row r="367" spans="31:31">
      <c r="AE367" s="222"/>
    </row>
    <row r="368" spans="31:31">
      <c r="AE368" s="222"/>
    </row>
    <row r="369" spans="31:31">
      <c r="AE369" s="222"/>
    </row>
    <row r="370" spans="31:31">
      <c r="AE370" s="222"/>
    </row>
    <row r="371" spans="31:31">
      <c r="AE371" s="222"/>
    </row>
    <row r="372" spans="31:31">
      <c r="AE372" s="222"/>
    </row>
    <row r="373" spans="31:31">
      <c r="AE373" s="222"/>
    </row>
    <row r="374" spans="31:31">
      <c r="AE374" s="222"/>
    </row>
    <row r="375" spans="31:31">
      <c r="AE375" s="222"/>
    </row>
    <row r="376" spans="31:31">
      <c r="AE376" s="222"/>
    </row>
    <row r="377" spans="31:31">
      <c r="AE377" s="222"/>
    </row>
    <row r="378" spans="31:31">
      <c r="AE378" s="222"/>
    </row>
    <row r="379" spans="31:31">
      <c r="AE379" s="222"/>
    </row>
    <row r="380" spans="31:31">
      <c r="AE380" s="222"/>
    </row>
    <row r="381" spans="31:31">
      <c r="AE381" s="222"/>
    </row>
    <row r="382" spans="31:31">
      <c r="AE382" s="222"/>
    </row>
    <row r="383" spans="31:31">
      <c r="AE383" s="222"/>
    </row>
    <row r="384" spans="31:31">
      <c r="AE384" s="222"/>
    </row>
    <row r="385" spans="31:31">
      <c r="AE385" s="222"/>
    </row>
    <row r="386" spans="31:31">
      <c r="AE386" s="222"/>
    </row>
    <row r="387" spans="31:31">
      <c r="AE387" s="222"/>
    </row>
    <row r="388" spans="31:31">
      <c r="AE388" s="222"/>
    </row>
    <row r="389" spans="31:31">
      <c r="AE389" s="222"/>
    </row>
    <row r="390" spans="31:31">
      <c r="AE390" s="222"/>
    </row>
    <row r="391" spans="31:31">
      <c r="AE391" s="222"/>
    </row>
    <row r="392" spans="31:31">
      <c r="AE392" s="222"/>
    </row>
    <row r="393" spans="31:31">
      <c r="AE393" s="222"/>
    </row>
    <row r="394" spans="31:31">
      <c r="AE394" s="222"/>
    </row>
    <row r="395" spans="31:31">
      <c r="AE395" s="222"/>
    </row>
    <row r="396" spans="31:31">
      <c r="AE396" s="222"/>
    </row>
    <row r="397" spans="31:31">
      <c r="AE397" s="222"/>
    </row>
    <row r="398" spans="31:31">
      <c r="AE398" s="222"/>
    </row>
    <row r="399" spans="31:31">
      <c r="AE399" s="222"/>
    </row>
    <row r="400" spans="31:31">
      <c r="AE400" s="222"/>
    </row>
    <row r="401" spans="31:31">
      <c r="AE401" s="222"/>
    </row>
    <row r="402" spans="31:31">
      <c r="AE402" s="222"/>
    </row>
    <row r="403" spans="31:31">
      <c r="AE403" s="222"/>
    </row>
    <row r="404" spans="31:31">
      <c r="AE404" s="222"/>
    </row>
    <row r="405" spans="31:31">
      <c r="AE405" s="222"/>
    </row>
    <row r="406" spans="31:31">
      <c r="AE406" s="222"/>
    </row>
    <row r="407" spans="31:31">
      <c r="AE407" s="222"/>
    </row>
    <row r="408" spans="31:31">
      <c r="AE408" s="222"/>
    </row>
    <row r="409" spans="31:31">
      <c r="AE409" s="222"/>
    </row>
    <row r="410" spans="31:31">
      <c r="AE410" s="222"/>
    </row>
    <row r="411" spans="31:31">
      <c r="AE411" s="222"/>
    </row>
    <row r="412" spans="31:31">
      <c r="AE412" s="222"/>
    </row>
    <row r="413" spans="31:31">
      <c r="AE413" s="222"/>
    </row>
    <row r="414" spans="31:31">
      <c r="AE414" s="222"/>
    </row>
    <row r="415" spans="31:31">
      <c r="AE415" s="222"/>
    </row>
    <row r="416" spans="31:31">
      <c r="AE416" s="222"/>
    </row>
    <row r="417" spans="31:31">
      <c r="AE417" s="222"/>
    </row>
    <row r="418" spans="31:31">
      <c r="AE418" s="222"/>
    </row>
    <row r="419" spans="31:31">
      <c r="AE419" s="222"/>
    </row>
    <row r="420" spans="31:31">
      <c r="AE420" s="222"/>
    </row>
    <row r="421" spans="31:31">
      <c r="AE421" s="222"/>
    </row>
    <row r="422" spans="31:31">
      <c r="AE422" s="222"/>
    </row>
    <row r="423" spans="31:31">
      <c r="AE423" s="222"/>
    </row>
    <row r="424" spans="31:31">
      <c r="AE424" s="222"/>
    </row>
    <row r="425" spans="31:31">
      <c r="AE425" s="222"/>
    </row>
    <row r="426" spans="31:31">
      <c r="AE426" s="222"/>
    </row>
    <row r="427" spans="31:31">
      <c r="AE427" s="222"/>
    </row>
    <row r="428" spans="31:31">
      <c r="AE428" s="222"/>
    </row>
    <row r="429" spans="31:31">
      <c r="AE429" s="222"/>
    </row>
    <row r="430" spans="31:31">
      <c r="AE430" s="222"/>
    </row>
    <row r="431" spans="31:31">
      <c r="AE431" s="222"/>
    </row>
    <row r="432" spans="31:31">
      <c r="AE432" s="222"/>
    </row>
    <row r="433" spans="31:31">
      <c r="AE433" s="222"/>
    </row>
    <row r="434" spans="31:31">
      <c r="AE434" s="222"/>
    </row>
    <row r="435" spans="31:31">
      <c r="AE435" s="222"/>
    </row>
    <row r="436" spans="31:31">
      <c r="AE436" s="222"/>
    </row>
    <row r="437" spans="31:31">
      <c r="AE437" s="222"/>
    </row>
    <row r="438" spans="31:31">
      <c r="AE438" s="222"/>
    </row>
    <row r="439" spans="31:31">
      <c r="AE439" s="222"/>
    </row>
    <row r="440" spans="31:31">
      <c r="AE440" s="222"/>
    </row>
    <row r="441" spans="31:31">
      <c r="AE441" s="222"/>
    </row>
    <row r="442" spans="31:31">
      <c r="AE442" s="222"/>
    </row>
    <row r="443" spans="31:31">
      <c r="AE443" s="222"/>
    </row>
    <row r="444" spans="31:31">
      <c r="AE444" s="222"/>
    </row>
    <row r="445" spans="31:31">
      <c r="AE445" s="222"/>
    </row>
    <row r="446" spans="31:31">
      <c r="AE446" s="222"/>
    </row>
    <row r="447" spans="31:31">
      <c r="AE447" s="222"/>
    </row>
    <row r="448" spans="31:31">
      <c r="AE448" s="222"/>
    </row>
    <row r="449" spans="31:31">
      <c r="AE449" s="222"/>
    </row>
    <row r="450" spans="31:31">
      <c r="AE450" s="222"/>
    </row>
    <row r="451" spans="31:31">
      <c r="AE451" s="222"/>
    </row>
    <row r="452" spans="31:31">
      <c r="AE452" s="222"/>
    </row>
    <row r="453" spans="31:31">
      <c r="AE453" s="222"/>
    </row>
    <row r="454" spans="31:31">
      <c r="AE454" s="222"/>
    </row>
    <row r="455" spans="31:31">
      <c r="AE455" s="222"/>
    </row>
    <row r="456" spans="31:31">
      <c r="AE456" s="222"/>
    </row>
    <row r="457" spans="31:31">
      <c r="AE457" s="222"/>
    </row>
    <row r="458" spans="31:31">
      <c r="AE458" s="222"/>
    </row>
    <row r="459" spans="31:31">
      <c r="AE459" s="222"/>
    </row>
    <row r="460" spans="31:31">
      <c r="AE460" s="222"/>
    </row>
    <row r="461" spans="31:31">
      <c r="AE461" s="222"/>
    </row>
    <row r="462" spans="31:31">
      <c r="AE462" s="222"/>
    </row>
    <row r="463" spans="31:31">
      <c r="AE463" s="222"/>
    </row>
    <row r="464" spans="31:31">
      <c r="AE464" s="222"/>
    </row>
    <row r="465" spans="31:31">
      <c r="AE465" s="222"/>
    </row>
    <row r="466" spans="31:31">
      <c r="AE466" s="222"/>
    </row>
    <row r="467" spans="31:31">
      <c r="AE467" s="222"/>
    </row>
    <row r="468" spans="31:31">
      <c r="AE468" s="222"/>
    </row>
    <row r="469" spans="31:31">
      <c r="AE469" s="222"/>
    </row>
    <row r="470" spans="31:31">
      <c r="AE470" s="222"/>
    </row>
    <row r="471" spans="31:31">
      <c r="AE471" s="222"/>
    </row>
    <row r="472" spans="31:31">
      <c r="AE472" s="222"/>
    </row>
    <row r="473" spans="31:31">
      <c r="AE473" s="222"/>
    </row>
    <row r="474" spans="31:31">
      <c r="AE474" s="222"/>
    </row>
    <row r="475" spans="31:31">
      <c r="AE475" s="222"/>
    </row>
    <row r="476" spans="31:31">
      <c r="AE476" s="222"/>
    </row>
    <row r="477" spans="31:31">
      <c r="AE477" s="222"/>
    </row>
    <row r="478" spans="31:31">
      <c r="AE478" s="222"/>
    </row>
    <row r="479" spans="31:31">
      <c r="AE479" s="222"/>
    </row>
    <row r="480" spans="31:31">
      <c r="AE480" s="222"/>
    </row>
    <row r="481" spans="31:31">
      <c r="AE481" s="222"/>
    </row>
    <row r="482" spans="31:31">
      <c r="AE482" s="222"/>
    </row>
    <row r="483" spans="31:31">
      <c r="AE483" s="222"/>
    </row>
    <row r="484" spans="31:31">
      <c r="AE484" s="222"/>
    </row>
    <row r="485" spans="31:31">
      <c r="AE485" s="222"/>
    </row>
    <row r="486" spans="31:31">
      <c r="AE486" s="222"/>
    </row>
    <row r="487" spans="31:31">
      <c r="AE487" s="222"/>
    </row>
    <row r="488" spans="31:31">
      <c r="AE488" s="222"/>
    </row>
    <row r="489" spans="31:31">
      <c r="AE489" s="222"/>
    </row>
    <row r="490" spans="31:31">
      <c r="AE490" s="222"/>
    </row>
    <row r="491" spans="31:31">
      <c r="AE491" s="222"/>
    </row>
    <row r="492" spans="31:31">
      <c r="AE492" s="222"/>
    </row>
    <row r="493" spans="31:31">
      <c r="AE493" s="222"/>
    </row>
    <row r="494" spans="31:31">
      <c r="AE494" s="222"/>
    </row>
    <row r="495" spans="31:31">
      <c r="AE495" s="222"/>
    </row>
    <row r="496" spans="31:31">
      <c r="AE496" s="222"/>
    </row>
    <row r="497" spans="31:31">
      <c r="AE497" s="222"/>
    </row>
    <row r="498" spans="31:31">
      <c r="AE498" s="222"/>
    </row>
    <row r="499" spans="31:31">
      <c r="AE499" s="222"/>
    </row>
    <row r="500" spans="31:31">
      <c r="AE500" s="222"/>
    </row>
    <row r="501" spans="31:31">
      <c r="AE501" s="222"/>
    </row>
    <row r="502" spans="31:31">
      <c r="AE502" s="222"/>
    </row>
    <row r="503" spans="31:31">
      <c r="AE503" s="222"/>
    </row>
    <row r="504" spans="31:31">
      <c r="AE504" s="222"/>
    </row>
    <row r="505" spans="31:31">
      <c r="AE505" s="222"/>
    </row>
    <row r="506" spans="31:31">
      <c r="AE506" s="222"/>
    </row>
    <row r="507" spans="31:31">
      <c r="AE507" s="222"/>
    </row>
    <row r="508" spans="31:31">
      <c r="AE508" s="222"/>
    </row>
    <row r="509" spans="31:31">
      <c r="AE509" s="222"/>
    </row>
    <row r="510" spans="31:31">
      <c r="AE510" s="222"/>
    </row>
    <row r="511" spans="31:31">
      <c r="AE511" s="222"/>
    </row>
    <row r="512" spans="31:31">
      <c r="AE512" s="222"/>
    </row>
    <row r="513" spans="31:31">
      <c r="AE513" s="222"/>
    </row>
    <row r="514" spans="31:31">
      <c r="AE514" s="222"/>
    </row>
    <row r="515" spans="31:31">
      <c r="AE515" s="222"/>
    </row>
    <row r="516" spans="31:31">
      <c r="AE516" s="222"/>
    </row>
    <row r="517" spans="31:31">
      <c r="AE517" s="222"/>
    </row>
    <row r="518" spans="31:31">
      <c r="AE518" s="222"/>
    </row>
    <row r="519" spans="31:31">
      <c r="AE519" s="222"/>
    </row>
    <row r="520" spans="31:31">
      <c r="AE520" s="222"/>
    </row>
    <row r="521" spans="31:31">
      <c r="AE521" s="222"/>
    </row>
    <row r="522" spans="31:31">
      <c r="AE522" s="222"/>
    </row>
    <row r="523" spans="31:31">
      <c r="AE523" s="222"/>
    </row>
    <row r="524" spans="31:31">
      <c r="AE524" s="222"/>
    </row>
    <row r="525" spans="31:31">
      <c r="AE525" s="222"/>
    </row>
    <row r="526" spans="31:31">
      <c r="AE526" s="222"/>
    </row>
    <row r="527" spans="31:31">
      <c r="AE527" s="222"/>
    </row>
    <row r="528" spans="31:31">
      <c r="AE528" s="222"/>
    </row>
    <row r="529" spans="31:31">
      <c r="AE529" s="222"/>
    </row>
    <row r="530" spans="31:31">
      <c r="AE530" s="222"/>
    </row>
    <row r="531" spans="31:31">
      <c r="AE531" s="222"/>
    </row>
    <row r="532" spans="31:31">
      <c r="AE532" s="222"/>
    </row>
    <row r="533" spans="31:31">
      <c r="AE533" s="222"/>
    </row>
    <row r="534" spans="31:31">
      <c r="AE534" s="222"/>
    </row>
    <row r="535" spans="31:31">
      <c r="AE535" s="222"/>
    </row>
    <row r="536" spans="31:31">
      <c r="AE536" s="222"/>
    </row>
    <row r="537" spans="31:31">
      <c r="AE537" s="222"/>
    </row>
    <row r="538" spans="31:31">
      <c r="AE538" s="222"/>
    </row>
    <row r="539" spans="31:31">
      <c r="AE539" s="222"/>
    </row>
    <row r="540" spans="31:31">
      <c r="AE540" s="222"/>
    </row>
    <row r="541" spans="31:31">
      <c r="AE541" s="222"/>
    </row>
    <row r="542" spans="31:31">
      <c r="AE542" s="222"/>
    </row>
    <row r="543" spans="31:31">
      <c r="AE543" s="222"/>
    </row>
    <row r="544" spans="31:31">
      <c r="AE544" s="222"/>
    </row>
    <row r="545" spans="31:31">
      <c r="AE545" s="222"/>
    </row>
    <row r="546" spans="31:31">
      <c r="AE546" s="222"/>
    </row>
    <row r="547" spans="31:31">
      <c r="AE547" s="222"/>
    </row>
    <row r="548" spans="31:31">
      <c r="AE548" s="222"/>
    </row>
    <row r="549" spans="31:31">
      <c r="AE549" s="222"/>
    </row>
    <row r="550" spans="31:31">
      <c r="AE550" s="222"/>
    </row>
    <row r="551" spans="31:31">
      <c r="AE551" s="222"/>
    </row>
    <row r="552" spans="31:31">
      <c r="AE552" s="222"/>
    </row>
    <row r="553" spans="31:31">
      <c r="AE553" s="222"/>
    </row>
    <row r="554" spans="31:31">
      <c r="AE554" s="222"/>
    </row>
    <row r="555" spans="31:31">
      <c r="AE555" s="222"/>
    </row>
    <row r="556" spans="31:31">
      <c r="AE556" s="222"/>
    </row>
    <row r="557" spans="31:31">
      <c r="AE557" s="222"/>
    </row>
    <row r="558" spans="31:31">
      <c r="AE558" s="222"/>
    </row>
    <row r="559" spans="31:31">
      <c r="AE559" s="222"/>
    </row>
    <row r="560" spans="31:31">
      <c r="AE560" s="222"/>
    </row>
    <row r="561" spans="31:31">
      <c r="AE561" s="222"/>
    </row>
    <row r="562" spans="31:31">
      <c r="AE562" s="222"/>
    </row>
    <row r="563" spans="31:31">
      <c r="AE563" s="222"/>
    </row>
    <row r="564" spans="31:31">
      <c r="AE564" s="222"/>
    </row>
    <row r="565" spans="31:31">
      <c r="AE565" s="222"/>
    </row>
    <row r="566" spans="31:31">
      <c r="AE566" s="222"/>
    </row>
    <row r="567" spans="31:31">
      <c r="AE567" s="222"/>
    </row>
    <row r="568" spans="31:31">
      <c r="AE568" s="222"/>
    </row>
    <row r="569" spans="31:31">
      <c r="AE569" s="222"/>
    </row>
    <row r="570" spans="31:31">
      <c r="AE570" s="222"/>
    </row>
    <row r="571" spans="31:31">
      <c r="AE571" s="222"/>
    </row>
    <row r="572" spans="31:31">
      <c r="AE572" s="222"/>
    </row>
    <row r="573" spans="31:31">
      <c r="AE573" s="222"/>
    </row>
    <row r="574" spans="31:31">
      <c r="AE574" s="222"/>
    </row>
    <row r="575" spans="31:31">
      <c r="AE575" s="222"/>
    </row>
    <row r="576" spans="31:31">
      <c r="AE576" s="222"/>
    </row>
    <row r="577" spans="31:31">
      <c r="AE577" s="222"/>
    </row>
    <row r="578" spans="31:31">
      <c r="AE578" s="222"/>
    </row>
    <row r="579" spans="31:31">
      <c r="AE579" s="222"/>
    </row>
    <row r="580" spans="31:31">
      <c r="AE580" s="222"/>
    </row>
    <row r="581" spans="31:31">
      <c r="AE581" s="222"/>
    </row>
    <row r="582" spans="31:31">
      <c r="AE582" s="222"/>
    </row>
    <row r="583" spans="31:31">
      <c r="AE583" s="222"/>
    </row>
    <row r="584" spans="31:31">
      <c r="AE584" s="222"/>
    </row>
    <row r="585" spans="31:31">
      <c r="AE585" s="222"/>
    </row>
    <row r="586" spans="31:31">
      <c r="AE586" s="222"/>
    </row>
    <row r="587" spans="31:31">
      <c r="AE587" s="222"/>
    </row>
    <row r="588" spans="31:31">
      <c r="AE588" s="222"/>
    </row>
    <row r="589" spans="31:31">
      <c r="AE589" s="222"/>
    </row>
    <row r="590" spans="31:31">
      <c r="AE590" s="222"/>
    </row>
    <row r="591" spans="31:31">
      <c r="AE591" s="222"/>
    </row>
    <row r="592" spans="31:31">
      <c r="AE592" s="222"/>
    </row>
    <row r="593" spans="31:31">
      <c r="AE593" s="222"/>
    </row>
    <row r="594" spans="31:31">
      <c r="AE594" s="222"/>
    </row>
    <row r="595" spans="31:31">
      <c r="AE595" s="222"/>
    </row>
    <row r="596" spans="31:31">
      <c r="AE596" s="222"/>
    </row>
    <row r="597" spans="31:31">
      <c r="AE597" s="222"/>
    </row>
    <row r="598" spans="31:31">
      <c r="AE598" s="222"/>
    </row>
    <row r="599" spans="31:31">
      <c r="AE599" s="222"/>
    </row>
    <row r="600" spans="31:31">
      <c r="AE600" s="222"/>
    </row>
    <row r="601" spans="31:31">
      <c r="AE601" s="222"/>
    </row>
    <row r="602" spans="31:31">
      <c r="AE602" s="222"/>
    </row>
    <row r="603" spans="31:31">
      <c r="AE603" s="222"/>
    </row>
    <row r="604" spans="31:31">
      <c r="AE604" s="222"/>
    </row>
    <row r="605" spans="31:31">
      <c r="AE605" s="222"/>
    </row>
    <row r="606" spans="31:31">
      <c r="AE606" s="222"/>
    </row>
    <row r="607" spans="31:31">
      <c r="AE607" s="222"/>
    </row>
    <row r="608" spans="31:31">
      <c r="AE608" s="222"/>
    </row>
    <row r="609" spans="31:31">
      <c r="AE609" s="222"/>
    </row>
    <row r="610" spans="31:31">
      <c r="AE610" s="222"/>
    </row>
    <row r="611" spans="31:31">
      <c r="AE611" s="222"/>
    </row>
    <row r="612" spans="31:31">
      <c r="AE612" s="222"/>
    </row>
    <row r="613" spans="31:31">
      <c r="AE613" s="222"/>
    </row>
    <row r="614" spans="31:31">
      <c r="AE614" s="222"/>
    </row>
    <row r="615" spans="31:31">
      <c r="AE615" s="222"/>
    </row>
    <row r="616" spans="31:31">
      <c r="AE616" s="222"/>
    </row>
    <row r="617" spans="31:31">
      <c r="AE617" s="222"/>
    </row>
    <row r="618" spans="31:31">
      <c r="AE618" s="222"/>
    </row>
    <row r="619" spans="31:31">
      <c r="AE619" s="222"/>
    </row>
    <row r="620" spans="31:31">
      <c r="AE620" s="222"/>
    </row>
    <row r="621" spans="31:31">
      <c r="AE621" s="222"/>
    </row>
    <row r="622" spans="31:31">
      <c r="AE622" s="222"/>
    </row>
    <row r="623" spans="31:31">
      <c r="AE623" s="222"/>
    </row>
    <row r="624" spans="31:31">
      <c r="AE624" s="222"/>
    </row>
    <row r="625" spans="31:31">
      <c r="AE625" s="222"/>
    </row>
    <row r="626" spans="31:31">
      <c r="AE626" s="222"/>
    </row>
    <row r="627" spans="31:31">
      <c r="AE627" s="222"/>
    </row>
    <row r="628" spans="31:31">
      <c r="AE628" s="222"/>
    </row>
    <row r="629" spans="31:31">
      <c r="AE629" s="222"/>
    </row>
    <row r="630" spans="31:31">
      <c r="AE630" s="222"/>
    </row>
    <row r="631" spans="31:31">
      <c r="AE631" s="222"/>
    </row>
    <row r="632" spans="31:31">
      <c r="AE632" s="222"/>
    </row>
    <row r="633" spans="31:31">
      <c r="AE633" s="222"/>
    </row>
    <row r="634" spans="31:31">
      <c r="AE634" s="222"/>
    </row>
    <row r="635" spans="31:31">
      <c r="AE635" s="222"/>
    </row>
    <row r="636" spans="31:31">
      <c r="AE636" s="222"/>
    </row>
    <row r="637" spans="31:31">
      <c r="AE637" s="222"/>
    </row>
    <row r="638" spans="31:31">
      <c r="AE638" s="222"/>
    </row>
    <row r="639" spans="31:31">
      <c r="AE639" s="222"/>
    </row>
    <row r="640" spans="31:31">
      <c r="AE640" s="222"/>
    </row>
    <row r="641" spans="31:31">
      <c r="AE641" s="222"/>
    </row>
    <row r="642" spans="31:31">
      <c r="AE642" s="222"/>
    </row>
    <row r="643" spans="31:31">
      <c r="AE643" s="222"/>
    </row>
    <row r="644" spans="31:31">
      <c r="AE644" s="222"/>
    </row>
    <row r="645" spans="31:31">
      <c r="AE645" s="222"/>
    </row>
    <row r="646" spans="31:31">
      <c r="AE646" s="222"/>
    </row>
    <row r="647" spans="31:31">
      <c r="AE647" s="222"/>
    </row>
    <row r="648" spans="31:31">
      <c r="AE648" s="222"/>
    </row>
    <row r="649" spans="31:31">
      <c r="AE649" s="222"/>
    </row>
    <row r="650" spans="31:31">
      <c r="AE650" s="222"/>
    </row>
    <row r="651" spans="31:31">
      <c r="AE651" s="222"/>
    </row>
    <row r="652" spans="31:31">
      <c r="AE652" s="222"/>
    </row>
    <row r="653" spans="31:31">
      <c r="AE653" s="222"/>
    </row>
    <row r="654" spans="31:31">
      <c r="AE654" s="222"/>
    </row>
    <row r="655" spans="31:31">
      <c r="AE655" s="222"/>
    </row>
    <row r="656" spans="31:31">
      <c r="AE656" s="222"/>
    </row>
    <row r="657" spans="31:31">
      <c r="AE657" s="222"/>
    </row>
    <row r="658" spans="31:31">
      <c r="AE658" s="222"/>
    </row>
    <row r="659" spans="31:31">
      <c r="AE659" s="222"/>
    </row>
    <row r="660" spans="31:31">
      <c r="AE660" s="222"/>
    </row>
    <row r="661" spans="31:31">
      <c r="AE661" s="222"/>
    </row>
    <row r="662" spans="31:31">
      <c r="AE662" s="222"/>
    </row>
    <row r="663" spans="31:31">
      <c r="AE663" s="222"/>
    </row>
    <row r="664" spans="31:31">
      <c r="AE664" s="222"/>
    </row>
    <row r="665" spans="31:31">
      <c r="AE665" s="222"/>
    </row>
    <row r="666" spans="31:31">
      <c r="AE666" s="222"/>
    </row>
    <row r="667" spans="31:31">
      <c r="AE667" s="222"/>
    </row>
    <row r="668" spans="31:31">
      <c r="AE668" s="222"/>
    </row>
    <row r="669" spans="31:31">
      <c r="AE669" s="222"/>
    </row>
    <row r="670" spans="31:31">
      <c r="AE670" s="222"/>
    </row>
    <row r="671" spans="31:31">
      <c r="AE671" s="222"/>
    </row>
    <row r="672" spans="31:31">
      <c r="AE672" s="222"/>
    </row>
    <row r="673" spans="31:31">
      <c r="AE673" s="222"/>
    </row>
    <row r="674" spans="31:31">
      <c r="AE674" s="222"/>
    </row>
    <row r="675" spans="31:31">
      <c r="AE675" s="222"/>
    </row>
    <row r="676" spans="31:31">
      <c r="AE676" s="222"/>
    </row>
    <row r="677" spans="31:31">
      <c r="AE677" s="222"/>
    </row>
    <row r="678" spans="31:31">
      <c r="AE678" s="222"/>
    </row>
    <row r="679" spans="31:31">
      <c r="AE679" s="222"/>
    </row>
    <row r="680" spans="31:31">
      <c r="AE680" s="222"/>
    </row>
    <row r="681" spans="31:31">
      <c r="AE681" s="222"/>
    </row>
    <row r="682" spans="31:31">
      <c r="AE682" s="222"/>
    </row>
    <row r="683" spans="31:31">
      <c r="AE683" s="222"/>
    </row>
    <row r="684" spans="31:31">
      <c r="AE684" s="222"/>
    </row>
    <row r="685" spans="31:31">
      <c r="AE685" s="222"/>
    </row>
    <row r="686" spans="31:31">
      <c r="AE686" s="222"/>
    </row>
    <row r="687" spans="31:31">
      <c r="AE687" s="222"/>
    </row>
    <row r="688" spans="31:31">
      <c r="AE688" s="222"/>
    </row>
    <row r="689" spans="31:31">
      <c r="AE689" s="222"/>
    </row>
    <row r="690" spans="31:31">
      <c r="AE690" s="222"/>
    </row>
    <row r="691" spans="31:31">
      <c r="AE691" s="222"/>
    </row>
    <row r="692" spans="31:31">
      <c r="AE692" s="222"/>
    </row>
    <row r="693" spans="31:31">
      <c r="AE693" s="222"/>
    </row>
    <row r="694" spans="31:31">
      <c r="AE694" s="222"/>
    </row>
    <row r="695" spans="31:31">
      <c r="AE695" s="222"/>
    </row>
    <row r="696" spans="31:31">
      <c r="AE696" s="222"/>
    </row>
    <row r="697" spans="31:31">
      <c r="AE697" s="222"/>
    </row>
    <row r="698" spans="31:31">
      <c r="AE698" s="222"/>
    </row>
    <row r="699" spans="31:31">
      <c r="AE699" s="222"/>
    </row>
    <row r="700" spans="31:31">
      <c r="AE700" s="222"/>
    </row>
    <row r="701" spans="31:31">
      <c r="AE701" s="222"/>
    </row>
    <row r="702" spans="31:31">
      <c r="AE702" s="222"/>
    </row>
    <row r="703" spans="31:31">
      <c r="AE703" s="222"/>
    </row>
    <row r="704" spans="31:31">
      <c r="AE704" s="222"/>
    </row>
    <row r="705" spans="31:31">
      <c r="AE705" s="222"/>
    </row>
    <row r="706" spans="31:31">
      <c r="AE706" s="222"/>
    </row>
    <row r="707" spans="31:31">
      <c r="AE707" s="222"/>
    </row>
    <row r="708" spans="31:31">
      <c r="AE708" s="222"/>
    </row>
    <row r="709" spans="31:31">
      <c r="AE709" s="222"/>
    </row>
    <row r="710" spans="31:31">
      <c r="AE710" s="222"/>
    </row>
    <row r="711" spans="31:31">
      <c r="AE711" s="222"/>
    </row>
    <row r="712" spans="31:31">
      <c r="AE712" s="222"/>
    </row>
    <row r="713" spans="31:31">
      <c r="AE713" s="222"/>
    </row>
    <row r="714" spans="31:31">
      <c r="AE714" s="222"/>
    </row>
    <row r="715" spans="31:31">
      <c r="AE715" s="222"/>
    </row>
    <row r="716" spans="31:31">
      <c r="AE716" s="222"/>
    </row>
    <row r="717" spans="31:31">
      <c r="AE717" s="222"/>
    </row>
    <row r="718" spans="31:31">
      <c r="AE718" s="222"/>
    </row>
    <row r="719" spans="31:31">
      <c r="AE719" s="222"/>
    </row>
    <row r="720" spans="31:31">
      <c r="AE720" s="222"/>
    </row>
    <row r="721" spans="31:31">
      <c r="AE721" s="222"/>
    </row>
    <row r="722" spans="31:31">
      <c r="AE722" s="222"/>
    </row>
    <row r="723" spans="31:31">
      <c r="AE723" s="222"/>
    </row>
    <row r="724" spans="31:31">
      <c r="AE724" s="222"/>
    </row>
    <row r="725" spans="31:31">
      <c r="AE725" s="222"/>
    </row>
    <row r="726" spans="31:31">
      <c r="AE726" s="222"/>
    </row>
    <row r="727" spans="31:31">
      <c r="AE727" s="222"/>
    </row>
    <row r="728" spans="31:31">
      <c r="AE728" s="222"/>
    </row>
    <row r="729" spans="31:31">
      <c r="AE729" s="222"/>
    </row>
    <row r="730" spans="31:31">
      <c r="AE730" s="222"/>
    </row>
    <row r="731" spans="31:31">
      <c r="AE731" s="222"/>
    </row>
    <row r="732" spans="31:31">
      <c r="AE732" s="222"/>
    </row>
    <row r="733" spans="31:31">
      <c r="AE733" s="222"/>
    </row>
    <row r="734" spans="31:31">
      <c r="AE734" s="222"/>
    </row>
    <row r="735" spans="31:31">
      <c r="AE735" s="222"/>
    </row>
    <row r="736" spans="31:31">
      <c r="AE736" s="222"/>
    </row>
    <row r="737" spans="31:31">
      <c r="AE737" s="222"/>
    </row>
    <row r="738" spans="31:31">
      <c r="AE738" s="222"/>
    </row>
    <row r="739" spans="31:31">
      <c r="AE739" s="222"/>
    </row>
    <row r="740" spans="31:31">
      <c r="AE740" s="222"/>
    </row>
    <row r="741" spans="31:31">
      <c r="AE741" s="222"/>
    </row>
    <row r="742" spans="31:31">
      <c r="AE742" s="222"/>
    </row>
    <row r="743" spans="31:31">
      <c r="AE743" s="222"/>
    </row>
    <row r="744" spans="31:31">
      <c r="AE744" s="222"/>
    </row>
    <row r="745" spans="31:31">
      <c r="AE745" s="222"/>
    </row>
    <row r="746" spans="31:31">
      <c r="AE746" s="222"/>
    </row>
    <row r="747" spans="31:31">
      <c r="AE747" s="222"/>
    </row>
    <row r="748" spans="31:31">
      <c r="AE748" s="222"/>
    </row>
    <row r="749" spans="31:31">
      <c r="AE749" s="222"/>
    </row>
    <row r="750" spans="31:31">
      <c r="AE750" s="222"/>
    </row>
    <row r="751" spans="31:31">
      <c r="AE751" s="222"/>
    </row>
    <row r="752" spans="31:31">
      <c r="AE752" s="222"/>
    </row>
    <row r="753" spans="31:31">
      <c r="AE753" s="222"/>
    </row>
    <row r="754" spans="31:31">
      <c r="AE754" s="222"/>
    </row>
    <row r="755" spans="31:31">
      <c r="AE755" s="222"/>
    </row>
    <row r="756" spans="31:31">
      <c r="AE756" s="222"/>
    </row>
    <row r="757" spans="31:31">
      <c r="AE757" s="222"/>
    </row>
    <row r="758" spans="31:31">
      <c r="AE758" s="222"/>
    </row>
    <row r="759" spans="31:31">
      <c r="AE759" s="222"/>
    </row>
    <row r="760" spans="31:31">
      <c r="AE760" s="222"/>
    </row>
    <row r="761" spans="31:31">
      <c r="AE761" s="222"/>
    </row>
    <row r="762" spans="31:31">
      <c r="AE762" s="222"/>
    </row>
    <row r="763" spans="31:31">
      <c r="AE763" s="222"/>
    </row>
    <row r="764" spans="31:31">
      <c r="AE764" s="222"/>
    </row>
    <row r="765" spans="31:31">
      <c r="AE765" s="222"/>
    </row>
    <row r="766" spans="31:31">
      <c r="AE766" s="222"/>
    </row>
    <row r="767" spans="31:31">
      <c r="AE767" s="222"/>
    </row>
    <row r="768" spans="31:31">
      <c r="AE768" s="222"/>
    </row>
    <row r="769" spans="31:31">
      <c r="AE769" s="222"/>
    </row>
    <row r="770" spans="31:31">
      <c r="AE770" s="222"/>
    </row>
    <row r="771" spans="31:31">
      <c r="AE771" s="222"/>
    </row>
    <row r="772" spans="31:31">
      <c r="AE772" s="222"/>
    </row>
    <row r="773" spans="31:31">
      <c r="AE773" s="222"/>
    </row>
    <row r="774" spans="31:31">
      <c r="AE774" s="222"/>
    </row>
    <row r="775" spans="31:31">
      <c r="AE775" s="222"/>
    </row>
    <row r="776" spans="31:31">
      <c r="AE776" s="222"/>
    </row>
    <row r="777" spans="31:31">
      <c r="AE777" s="222"/>
    </row>
    <row r="778" spans="31:31">
      <c r="AE778" s="222"/>
    </row>
    <row r="779" spans="31:31">
      <c r="AE779" s="222"/>
    </row>
    <row r="780" spans="31:31">
      <c r="AE780" s="222"/>
    </row>
    <row r="781" spans="31:31">
      <c r="AE781" s="222"/>
    </row>
    <row r="782" spans="31:31">
      <c r="AE782" s="222"/>
    </row>
    <row r="783" spans="31:31">
      <c r="AE783" s="222"/>
    </row>
    <row r="784" spans="31:31">
      <c r="AE784" s="222"/>
    </row>
    <row r="785" spans="31:31">
      <c r="AE785" s="222"/>
    </row>
    <row r="786" spans="31:31">
      <c r="AE786" s="222"/>
    </row>
    <row r="787" spans="31:31">
      <c r="AE787" s="222"/>
    </row>
    <row r="788" spans="31:31">
      <c r="AE788" s="222"/>
    </row>
    <row r="789" spans="31:31">
      <c r="AE789" s="222"/>
    </row>
    <row r="790" spans="31:31">
      <c r="AE790" s="222"/>
    </row>
    <row r="791" spans="31:31">
      <c r="AE791" s="222"/>
    </row>
    <row r="792" spans="31:31">
      <c r="AE792" s="222"/>
    </row>
    <row r="793" spans="31:31">
      <c r="AE793" s="222"/>
    </row>
    <row r="794" spans="31:31">
      <c r="AE794" s="222"/>
    </row>
    <row r="795" spans="31:31">
      <c r="AE795" s="222"/>
    </row>
    <row r="796" spans="31:31">
      <c r="AE796" s="222"/>
    </row>
    <row r="797" spans="31:31">
      <c r="AE797" s="222"/>
    </row>
    <row r="798" spans="31:31">
      <c r="AE798" s="222"/>
    </row>
    <row r="799" spans="31:31">
      <c r="AE799" s="222"/>
    </row>
    <row r="800" spans="31:31">
      <c r="AE800" s="222"/>
    </row>
    <row r="801" spans="31:31">
      <c r="AE801" s="222"/>
    </row>
    <row r="802" spans="31:31">
      <c r="AE802" s="222"/>
    </row>
    <row r="803" spans="31:31">
      <c r="AE803" s="222"/>
    </row>
    <row r="804" spans="31:31">
      <c r="AE804" s="222"/>
    </row>
    <row r="805" spans="31:31">
      <c r="AE805" s="222"/>
    </row>
    <row r="806" spans="31:31">
      <c r="AE806" s="222"/>
    </row>
    <row r="807" spans="31:31">
      <c r="AE807" s="222"/>
    </row>
    <row r="808" spans="31:31">
      <c r="AE808" s="222"/>
    </row>
    <row r="809" spans="31:31">
      <c r="AE809" s="222"/>
    </row>
    <row r="810" spans="31:31">
      <c r="AE810" s="222"/>
    </row>
    <row r="811" spans="31:31">
      <c r="AE811" s="222"/>
    </row>
    <row r="812" spans="31:31">
      <c r="AE812" s="222"/>
    </row>
    <row r="813" spans="31:31">
      <c r="AE813" s="222"/>
    </row>
    <row r="814" spans="31:31">
      <c r="AE814" s="222"/>
    </row>
    <row r="815" spans="31:31">
      <c r="AE815" s="222"/>
    </row>
    <row r="816" spans="31:31">
      <c r="AE816" s="222"/>
    </row>
    <row r="817" spans="31:31">
      <c r="AE817" s="222"/>
    </row>
    <row r="818" spans="31:31">
      <c r="AE818" s="222"/>
    </row>
    <row r="819" spans="31:31">
      <c r="AE819" s="222"/>
    </row>
    <row r="820" spans="31:31">
      <c r="AE820" s="222"/>
    </row>
    <row r="821" spans="31:31">
      <c r="AE821" s="222"/>
    </row>
    <row r="822" spans="31:31">
      <c r="AE822" s="222"/>
    </row>
    <row r="823" spans="31:31">
      <c r="AE823" s="222"/>
    </row>
    <row r="824" spans="31:31">
      <c r="AE824" s="222"/>
    </row>
    <row r="825" spans="31:31">
      <c r="AE825" s="222"/>
    </row>
    <row r="826" spans="31:31">
      <c r="AE826" s="222"/>
    </row>
    <row r="827" spans="31:31">
      <c r="AE827" s="222"/>
    </row>
    <row r="828" spans="31:31">
      <c r="AE828" s="222"/>
    </row>
    <row r="829" spans="31:31">
      <c r="AE829" s="222"/>
    </row>
    <row r="830" spans="31:31">
      <c r="AE830" s="222"/>
    </row>
    <row r="831" spans="31:31">
      <c r="AE831" s="222"/>
    </row>
    <row r="832" spans="31:31">
      <c r="AE832" s="222"/>
    </row>
    <row r="833" spans="31:31">
      <c r="AE833" s="222"/>
    </row>
    <row r="834" spans="31:31">
      <c r="AE834" s="222"/>
    </row>
    <row r="835" spans="31:31">
      <c r="AE835" s="222"/>
    </row>
    <row r="836" spans="31:31">
      <c r="AE836" s="222"/>
    </row>
    <row r="837" spans="31:31">
      <c r="AE837" s="222"/>
    </row>
    <row r="838" spans="31:31">
      <c r="AE838" s="222"/>
    </row>
    <row r="839" spans="31:31">
      <c r="AE839" s="222"/>
    </row>
    <row r="840" spans="31:31">
      <c r="AE840" s="222"/>
    </row>
    <row r="841" spans="31:31">
      <c r="AE841" s="222"/>
    </row>
    <row r="842" spans="31:31">
      <c r="AE842" s="222"/>
    </row>
    <row r="843" spans="31:31">
      <c r="AE843" s="222"/>
    </row>
    <row r="844" spans="31:31">
      <c r="AE844" s="222"/>
    </row>
    <row r="845" spans="31:31">
      <c r="AE845" s="222"/>
    </row>
    <row r="846" spans="31:31">
      <c r="AE846" s="222"/>
    </row>
    <row r="847" spans="31:31">
      <c r="AE847" s="222"/>
    </row>
    <row r="848" spans="31:31">
      <c r="AE848" s="222"/>
    </row>
    <row r="849" spans="31:31">
      <c r="AE849" s="222"/>
    </row>
    <row r="850" spans="31:31">
      <c r="AE850" s="222"/>
    </row>
    <row r="851" spans="31:31">
      <c r="AE851" s="222"/>
    </row>
    <row r="852" spans="31:31">
      <c r="AE852" s="222"/>
    </row>
    <row r="853" spans="31:31">
      <c r="AE853" s="222"/>
    </row>
    <row r="854" spans="31:31">
      <c r="AE854" s="222"/>
    </row>
    <row r="855" spans="31:31">
      <c r="AE855" s="222"/>
    </row>
    <row r="856" spans="31:31">
      <c r="AE856" s="222"/>
    </row>
    <row r="857" spans="31:31">
      <c r="AE857" s="222"/>
    </row>
    <row r="858" spans="31:31">
      <c r="AE858" s="222"/>
    </row>
    <row r="859" spans="31:31">
      <c r="AE859" s="222"/>
    </row>
    <row r="860" spans="31:31">
      <c r="AE860" s="222"/>
    </row>
    <row r="861" spans="31:31">
      <c r="AE861" s="222"/>
    </row>
    <row r="862" spans="31:31">
      <c r="AE862" s="222"/>
    </row>
    <row r="863" spans="31:31">
      <c r="AE863" s="222"/>
    </row>
    <row r="864" spans="31:31">
      <c r="AE864" s="222"/>
    </row>
    <row r="865" spans="31:31">
      <c r="AE865" s="222"/>
    </row>
    <row r="866" spans="31:31">
      <c r="AE866" s="222"/>
    </row>
    <row r="867" spans="31:31">
      <c r="AE867" s="222"/>
    </row>
    <row r="868" spans="31:31">
      <c r="AE868" s="222"/>
    </row>
    <row r="869" spans="31:31">
      <c r="AE869" s="222"/>
    </row>
    <row r="870" spans="31:31">
      <c r="AE870" s="222"/>
    </row>
    <row r="871" spans="31:31">
      <c r="AE871" s="222"/>
    </row>
    <row r="872" spans="31:31">
      <c r="AE872" s="222"/>
    </row>
    <row r="873" spans="31:31">
      <c r="AE873" s="222"/>
    </row>
    <row r="874" spans="31:31">
      <c r="AE874" s="222"/>
    </row>
    <row r="875" spans="31:31">
      <c r="AE875" s="222"/>
    </row>
    <row r="876" spans="31:31">
      <c r="AE876" s="222"/>
    </row>
    <row r="877" spans="31:31">
      <c r="AE877" s="222"/>
    </row>
    <row r="878" spans="31:31">
      <c r="AE878" s="222"/>
    </row>
    <row r="879" spans="31:31">
      <c r="AE879" s="222"/>
    </row>
    <row r="880" spans="31:31">
      <c r="AE880" s="222"/>
    </row>
    <row r="881" spans="31:31">
      <c r="AE881" s="222"/>
    </row>
    <row r="882" spans="31:31">
      <c r="AE882" s="222"/>
    </row>
    <row r="883" spans="31:31">
      <c r="AE883" s="222"/>
    </row>
    <row r="884" spans="31:31">
      <c r="AE884" s="222"/>
    </row>
    <row r="885" spans="31:31">
      <c r="AE885" s="222"/>
    </row>
    <row r="886" spans="31:31">
      <c r="AE886" s="222"/>
    </row>
    <row r="887" spans="31:31">
      <c r="AE887" s="222"/>
    </row>
    <row r="888" spans="31:31">
      <c r="AE888" s="222"/>
    </row>
    <row r="889" spans="31:31">
      <c r="AE889" s="222"/>
    </row>
    <row r="890" spans="31:31">
      <c r="AE890" s="222"/>
    </row>
    <row r="891" spans="31:31">
      <c r="AE891" s="222"/>
    </row>
    <row r="892" spans="31:31">
      <c r="AE892" s="222"/>
    </row>
    <row r="893" spans="31:31">
      <c r="AE893" s="222"/>
    </row>
    <row r="894" spans="31:31">
      <c r="AE894" s="222"/>
    </row>
    <row r="895" spans="31:31">
      <c r="AE895" s="222"/>
    </row>
    <row r="896" spans="31:31">
      <c r="AE896" s="222"/>
    </row>
    <row r="897" spans="31:31">
      <c r="AE897" s="222"/>
    </row>
    <row r="898" spans="31:31">
      <c r="AE898" s="222"/>
    </row>
    <row r="899" spans="31:31">
      <c r="AE899" s="222"/>
    </row>
    <row r="900" spans="31:31">
      <c r="AE900" s="222"/>
    </row>
    <row r="901" spans="31:31">
      <c r="AE901" s="222"/>
    </row>
    <row r="902" spans="31:31">
      <c r="AE902" s="222"/>
    </row>
    <row r="903" spans="31:31">
      <c r="AE903" s="222"/>
    </row>
    <row r="904" spans="31:31">
      <c r="AE904" s="222"/>
    </row>
    <row r="905" spans="31:31">
      <c r="AE905" s="222"/>
    </row>
    <row r="906" spans="31:31">
      <c r="AE906" s="222"/>
    </row>
    <row r="907" spans="31:31">
      <c r="AE907" s="222"/>
    </row>
    <row r="908" spans="31:31">
      <c r="AE908" s="222"/>
    </row>
    <row r="909" spans="31:31">
      <c r="AE909" s="222"/>
    </row>
    <row r="910" spans="31:31">
      <c r="AE910" s="222"/>
    </row>
    <row r="911" spans="31:31">
      <c r="AE911" s="222"/>
    </row>
    <row r="912" spans="31:31">
      <c r="AE912" s="222"/>
    </row>
    <row r="913" spans="31:31">
      <c r="AE913" s="222"/>
    </row>
    <row r="914" spans="31:31">
      <c r="AE914" s="222"/>
    </row>
    <row r="915" spans="31:31">
      <c r="AE915" s="222"/>
    </row>
    <row r="916" spans="31:31">
      <c r="AE916" s="222"/>
    </row>
    <row r="917" spans="31:31">
      <c r="AE917" s="222"/>
    </row>
    <row r="918" spans="31:31">
      <c r="AE918" s="222"/>
    </row>
    <row r="919" spans="31:31">
      <c r="AE919" s="222"/>
    </row>
    <row r="920" spans="31:31">
      <c r="AE920" s="222"/>
    </row>
    <row r="921" spans="31:31">
      <c r="AE921" s="222"/>
    </row>
    <row r="922" spans="31:31">
      <c r="AE922" s="222"/>
    </row>
    <row r="923" spans="31:31">
      <c r="AE923" s="222"/>
    </row>
    <row r="924" spans="31:31">
      <c r="AE924" s="222"/>
    </row>
    <row r="925" spans="31:31">
      <c r="AE925" s="222"/>
    </row>
    <row r="926" spans="31:31">
      <c r="AE926" s="222"/>
    </row>
    <row r="927" spans="31:31">
      <c r="AE927" s="222"/>
    </row>
    <row r="928" spans="31:31">
      <c r="AE928" s="222"/>
    </row>
    <row r="929" spans="31:31">
      <c r="AE929" s="222"/>
    </row>
    <row r="930" spans="31:31">
      <c r="AE930" s="222"/>
    </row>
    <row r="931" spans="31:31">
      <c r="AE931" s="222"/>
    </row>
    <row r="932" spans="31:31">
      <c r="AE932" s="222"/>
    </row>
    <row r="933" spans="31:31">
      <c r="AE933" s="222"/>
    </row>
    <row r="934" spans="31:31">
      <c r="AE934" s="222"/>
    </row>
    <row r="935" spans="31:31">
      <c r="AE935" s="222"/>
    </row>
    <row r="936" spans="31:31">
      <c r="AE936" s="222"/>
    </row>
    <row r="937" spans="31:31">
      <c r="AE937" s="222"/>
    </row>
    <row r="938" spans="31:31">
      <c r="AE938" s="222"/>
    </row>
    <row r="939" spans="31:31">
      <c r="AE939" s="222"/>
    </row>
    <row r="940" spans="31:31">
      <c r="AE940" s="222"/>
    </row>
    <row r="941" spans="31:31">
      <c r="AE941" s="222"/>
    </row>
    <row r="942" spans="31:31">
      <c r="AE942" s="222"/>
    </row>
    <row r="943" spans="31:31">
      <c r="AE943" s="222"/>
    </row>
    <row r="944" spans="31:31">
      <c r="AE944" s="222"/>
    </row>
    <row r="945" spans="31:31">
      <c r="AE945" s="222"/>
    </row>
    <row r="946" spans="31:31">
      <c r="AE946" s="222"/>
    </row>
    <row r="947" spans="31:31">
      <c r="AE947" s="222"/>
    </row>
    <row r="948" spans="31:31">
      <c r="AE948" s="222"/>
    </row>
    <row r="949" spans="31:31">
      <c r="AE949" s="222"/>
    </row>
    <row r="950" spans="31:31">
      <c r="AE950" s="222"/>
    </row>
    <row r="951" spans="31:31">
      <c r="AE951" s="222"/>
    </row>
    <row r="952" spans="31:31">
      <c r="AE952" s="222"/>
    </row>
    <row r="953" spans="31:31">
      <c r="AE953" s="222"/>
    </row>
    <row r="954" spans="31:31">
      <c r="AE954" s="222"/>
    </row>
    <row r="955" spans="31:31">
      <c r="AE955" s="222"/>
    </row>
    <row r="956" spans="31:31">
      <c r="AE956" s="222"/>
    </row>
    <row r="957" spans="31:31">
      <c r="AE957" s="222"/>
    </row>
    <row r="958" spans="31:31">
      <c r="AE958" s="222"/>
    </row>
    <row r="959" spans="31:31">
      <c r="AE959" s="222"/>
    </row>
    <row r="960" spans="31:31">
      <c r="AE960" s="222"/>
    </row>
    <row r="961" spans="31:31">
      <c r="AE961" s="222"/>
    </row>
    <row r="962" spans="31:31">
      <c r="AE962" s="222"/>
    </row>
    <row r="963" spans="31:31">
      <c r="AE963" s="222"/>
    </row>
    <row r="964" spans="31:31">
      <c r="AE964" s="222"/>
    </row>
    <row r="965" spans="31:31">
      <c r="AE965" s="222"/>
    </row>
    <row r="966" spans="31:31">
      <c r="AE966" s="222"/>
    </row>
    <row r="967" spans="31:31">
      <c r="AE967" s="222"/>
    </row>
    <row r="968" spans="31:31">
      <c r="AE968" s="222"/>
    </row>
    <row r="969" spans="31:31">
      <c r="AE969" s="222"/>
    </row>
    <row r="970" spans="31:31">
      <c r="AE970" s="222"/>
    </row>
    <row r="971" spans="31:31">
      <c r="AE971" s="222"/>
    </row>
    <row r="972" spans="31:31">
      <c r="AE972" s="222"/>
    </row>
    <row r="973" spans="31:31">
      <c r="AE973" s="222"/>
    </row>
    <row r="974" spans="31:31">
      <c r="AE974" s="222"/>
    </row>
    <row r="975" spans="31:31">
      <c r="AE975" s="222"/>
    </row>
    <row r="976" spans="31:31">
      <c r="AE976" s="222"/>
    </row>
    <row r="977" spans="31:31">
      <c r="AE977" s="222"/>
    </row>
    <row r="978" spans="31:31">
      <c r="AE978" s="222"/>
    </row>
    <row r="979" spans="31:31">
      <c r="AE979" s="222"/>
    </row>
    <row r="980" spans="31:31">
      <c r="AE980" s="222"/>
    </row>
    <row r="981" spans="31:31">
      <c r="AE981" s="222"/>
    </row>
    <row r="982" spans="31:31">
      <c r="AE982" s="222"/>
    </row>
    <row r="983" spans="31:31">
      <c r="AE983" s="222"/>
    </row>
    <row r="984" spans="31:31">
      <c r="AE984" s="222"/>
    </row>
    <row r="985" spans="31:31">
      <c r="AE985" s="222"/>
    </row>
    <row r="986" spans="31:31">
      <c r="AE986" s="222"/>
    </row>
    <row r="987" spans="31:31">
      <c r="AE987" s="222"/>
    </row>
    <row r="988" spans="31:31">
      <c r="AE988" s="222"/>
    </row>
    <row r="989" spans="31:31">
      <c r="AE989" s="222"/>
    </row>
    <row r="990" spans="31:31">
      <c r="AE990" s="222"/>
    </row>
    <row r="991" spans="31:31">
      <c r="AE991" s="222"/>
    </row>
    <row r="992" spans="31:31">
      <c r="AE992" s="222"/>
    </row>
    <row r="993" spans="31:31">
      <c r="AE993" s="222"/>
    </row>
    <row r="994" spans="31:31">
      <c r="AE994" s="222"/>
    </row>
    <row r="995" spans="31:31">
      <c r="AE995" s="222"/>
    </row>
    <row r="996" spans="31:31">
      <c r="AE996" s="222"/>
    </row>
    <row r="997" spans="31:31">
      <c r="AE997" s="222"/>
    </row>
    <row r="998" spans="31:31">
      <c r="AE998" s="222"/>
    </row>
    <row r="999" spans="31:31">
      <c r="AE999" s="222"/>
    </row>
    <row r="1000" spans="31:31">
      <c r="AE1000" s="222"/>
    </row>
    <row r="1001" spans="31:31">
      <c r="AE1001" s="222"/>
    </row>
    <row r="1002" spans="31:31">
      <c r="AE1002" s="222"/>
    </row>
    <row r="1003" spans="31:31">
      <c r="AE1003" s="222"/>
    </row>
    <row r="1004" spans="31:31">
      <c r="AE1004" s="222"/>
    </row>
    <row r="1005" spans="31:31">
      <c r="AE1005" s="222"/>
    </row>
    <row r="1006" spans="31:31">
      <c r="AE1006" s="222"/>
    </row>
    <row r="1007" spans="31:31">
      <c r="AE1007" s="222"/>
    </row>
    <row r="1008" spans="31:31">
      <c r="AE1008" s="222"/>
    </row>
    <row r="1009" spans="31:31">
      <c r="AE1009" s="222"/>
    </row>
    <row r="1010" spans="31:31">
      <c r="AE1010" s="222"/>
    </row>
    <row r="1011" spans="31:31">
      <c r="AE1011" s="222"/>
    </row>
    <row r="1012" spans="31:31">
      <c r="AE1012" s="222"/>
    </row>
    <row r="1013" spans="31:31">
      <c r="AE1013" s="222"/>
    </row>
    <row r="1014" spans="31:31">
      <c r="AE1014" s="222"/>
    </row>
    <row r="1015" spans="31:31">
      <c r="AE1015" s="222"/>
    </row>
    <row r="1016" spans="31:31">
      <c r="AE1016" s="222"/>
    </row>
    <row r="1017" spans="31:31">
      <c r="AE1017" s="222"/>
    </row>
    <row r="1018" spans="31:31">
      <c r="AE1018" s="222"/>
    </row>
    <row r="1019" spans="31:31">
      <c r="AE1019" s="222"/>
    </row>
    <row r="1020" spans="31:31">
      <c r="AE1020" s="222"/>
    </row>
    <row r="1021" spans="31:31">
      <c r="AE1021" s="222"/>
    </row>
    <row r="1022" spans="31:31">
      <c r="AE1022" s="222"/>
    </row>
    <row r="1023" spans="31:31">
      <c r="AE1023" s="222"/>
    </row>
    <row r="1024" spans="31:31">
      <c r="AE1024" s="222"/>
    </row>
    <row r="1025" spans="31:31">
      <c r="AE1025" s="222"/>
    </row>
    <row r="1026" spans="31:31">
      <c r="AE1026" s="222"/>
    </row>
    <row r="1027" spans="31:31">
      <c r="AE1027" s="222"/>
    </row>
    <row r="1028" spans="31:31">
      <c r="AE1028" s="222"/>
    </row>
    <row r="1029" spans="31:31">
      <c r="AE1029" s="222"/>
    </row>
    <row r="1030" spans="31:31">
      <c r="AE1030" s="222"/>
    </row>
    <row r="1031" spans="31:31">
      <c r="AE1031" s="222"/>
    </row>
    <row r="1032" spans="31:31">
      <c r="AE1032" s="222"/>
    </row>
    <row r="1033" spans="31:31">
      <c r="AE1033" s="222"/>
    </row>
    <row r="1034" spans="31:31">
      <c r="AE1034" s="222"/>
    </row>
    <row r="1035" spans="31:31">
      <c r="AE1035" s="222"/>
    </row>
    <row r="1036" spans="31:31">
      <c r="AE1036" s="222"/>
    </row>
    <row r="1037" spans="31:31">
      <c r="AE1037" s="222"/>
    </row>
    <row r="1038" spans="31:31">
      <c r="AE1038" s="222"/>
    </row>
    <row r="1039" spans="31:31">
      <c r="AE1039" s="222"/>
    </row>
    <row r="1040" spans="31:31">
      <c r="AE1040" s="222"/>
    </row>
    <row r="1041" spans="31:31">
      <c r="AE1041" s="222"/>
    </row>
    <row r="1042" spans="31:31">
      <c r="AE1042" s="222"/>
    </row>
    <row r="1043" spans="31:31">
      <c r="AE1043" s="222"/>
    </row>
    <row r="1044" spans="31:31">
      <c r="AE1044" s="222"/>
    </row>
    <row r="1045" spans="31:31">
      <c r="AE1045" s="222"/>
    </row>
    <row r="1046" spans="31:31">
      <c r="AE1046" s="222"/>
    </row>
    <row r="1047" spans="31:31">
      <c r="AE1047" s="222"/>
    </row>
    <row r="1048" spans="31:31">
      <c r="AE1048" s="222"/>
    </row>
    <row r="1049" spans="31:31">
      <c r="AE1049" s="222"/>
    </row>
    <row r="1050" spans="31:31">
      <c r="AE1050" s="222"/>
    </row>
    <row r="1051" spans="31:31">
      <c r="AE1051" s="222"/>
    </row>
    <row r="1052" spans="31:31">
      <c r="AE1052" s="222"/>
    </row>
    <row r="1053" spans="31:31">
      <c r="AE1053" s="222"/>
    </row>
    <row r="1054" spans="31:31">
      <c r="AE1054" s="222"/>
    </row>
    <row r="1055" spans="31:31">
      <c r="AE1055" s="222"/>
    </row>
    <row r="1056" spans="31:31">
      <c r="AE1056" s="222"/>
    </row>
    <row r="1057" spans="31:31">
      <c r="AE1057" s="222"/>
    </row>
    <row r="1058" spans="31:31">
      <c r="AE1058" s="222"/>
    </row>
    <row r="1059" spans="31:31">
      <c r="AE1059" s="222"/>
    </row>
    <row r="1060" spans="31:31">
      <c r="AE1060" s="222"/>
    </row>
    <row r="1061" spans="31:31">
      <c r="AE1061" s="222"/>
    </row>
    <row r="1062" spans="31:31">
      <c r="AE1062" s="222"/>
    </row>
    <row r="1063" spans="31:31">
      <c r="AE1063" s="222"/>
    </row>
    <row r="1064" spans="31:31">
      <c r="AE1064" s="222"/>
    </row>
    <row r="1065" spans="31:31">
      <c r="AE1065" s="222"/>
    </row>
    <row r="1066" spans="31:31">
      <c r="AE1066" s="222"/>
    </row>
    <row r="1067" spans="31:31">
      <c r="AE1067" s="222"/>
    </row>
    <row r="1068" spans="31:31">
      <c r="AE1068" s="222"/>
    </row>
    <row r="1069" spans="31:31">
      <c r="AE1069" s="222"/>
    </row>
    <row r="1070" spans="31:31">
      <c r="AE1070" s="222"/>
    </row>
    <row r="1071" spans="31:31">
      <c r="AE1071" s="222"/>
    </row>
    <row r="1072" spans="31:31">
      <c r="AE1072" s="222"/>
    </row>
    <row r="1073" spans="31:31">
      <c r="AE1073" s="222"/>
    </row>
    <row r="1074" spans="31:31">
      <c r="AE1074" s="222"/>
    </row>
    <row r="1075" spans="31:31">
      <c r="AE1075" s="222"/>
    </row>
    <row r="1076" spans="31:31">
      <c r="AE1076" s="222"/>
    </row>
    <row r="1077" spans="31:31">
      <c r="AE1077" s="222"/>
    </row>
    <row r="1078" spans="31:31">
      <c r="AE1078" s="222"/>
    </row>
    <row r="1079" spans="31:31">
      <c r="AE1079" s="222"/>
    </row>
    <row r="1080" spans="31:31">
      <c r="AE1080" s="222"/>
    </row>
    <row r="1081" spans="31:31">
      <c r="AE1081" s="222"/>
    </row>
    <row r="1082" spans="31:31">
      <c r="AE1082" s="222"/>
    </row>
    <row r="1083" spans="31:31">
      <c r="AE1083" s="222"/>
    </row>
    <row r="1084" spans="31:31">
      <c r="AE1084" s="222"/>
    </row>
    <row r="1085" spans="31:31">
      <c r="AE1085" s="222"/>
    </row>
    <row r="1086" spans="31:31">
      <c r="AE1086" s="222"/>
    </row>
    <row r="1087" spans="31:31">
      <c r="AE1087" s="222"/>
    </row>
    <row r="1088" spans="31:31">
      <c r="AE1088" s="222"/>
    </row>
    <row r="1089" spans="31:31">
      <c r="AE1089" s="222"/>
    </row>
    <row r="1090" spans="31:31">
      <c r="AE1090" s="222"/>
    </row>
    <row r="1091" spans="31:31">
      <c r="AE1091" s="222"/>
    </row>
    <row r="1092" spans="31:31">
      <c r="AE1092" s="222"/>
    </row>
    <row r="1093" spans="31:31">
      <c r="AE1093" s="222"/>
    </row>
    <row r="1094" spans="31:31">
      <c r="AE1094" s="222"/>
    </row>
    <row r="1095" spans="31:31">
      <c r="AE1095" s="222"/>
    </row>
    <row r="1096" spans="31:31">
      <c r="AE1096" s="222"/>
    </row>
    <row r="1097" spans="31:31">
      <c r="AE1097" s="222"/>
    </row>
    <row r="1098" spans="31:31">
      <c r="AE1098" s="222"/>
    </row>
    <row r="1099" spans="31:31">
      <c r="AE1099" s="222"/>
    </row>
    <row r="1100" spans="31:31">
      <c r="AE1100" s="222"/>
    </row>
    <row r="1101" spans="31:31">
      <c r="AE1101" s="222"/>
    </row>
    <row r="1102" spans="31:31">
      <c r="AE1102" s="222"/>
    </row>
    <row r="1103" spans="31:31">
      <c r="AE1103" s="222"/>
    </row>
    <row r="1104" spans="31:31">
      <c r="AE1104" s="222"/>
    </row>
    <row r="1105" spans="31:31">
      <c r="AE1105" s="222"/>
    </row>
    <row r="1106" spans="31:31">
      <c r="AE1106" s="222"/>
    </row>
    <row r="1107" spans="31:31">
      <c r="AE1107" s="222"/>
    </row>
    <row r="1108" spans="31:31">
      <c r="AE1108" s="222"/>
    </row>
    <row r="1109" spans="31:31">
      <c r="AE1109" s="222"/>
    </row>
    <row r="1110" spans="31:31">
      <c r="AE1110" s="222"/>
    </row>
    <row r="1111" spans="31:31">
      <c r="AE1111" s="222"/>
    </row>
    <row r="1112" ht="30" customHeight="1" spans="31:31">
      <c r="AE1112" s="222"/>
    </row>
    <row r="1113" spans="31:31">
      <c r="AE1113" s="222"/>
    </row>
    <row r="1114" spans="31:31">
      <c r="AE1114" s="222"/>
    </row>
    <row r="1115" spans="31:31">
      <c r="AE1115" s="222"/>
    </row>
    <row r="1116" spans="31:31">
      <c r="AE1116" s="222"/>
    </row>
    <row r="1117" spans="31:31">
      <c r="AE1117" s="222"/>
    </row>
    <row r="1118" spans="31:31">
      <c r="AE1118" s="222"/>
    </row>
    <row r="1119" spans="31:31">
      <c r="AE1119" s="222"/>
    </row>
    <row r="1120" spans="31:31">
      <c r="AE1120" s="222"/>
    </row>
    <row r="1121" spans="31:31">
      <c r="AE1121" s="222"/>
    </row>
    <row r="1122" spans="31:31">
      <c r="AE1122" s="222"/>
    </row>
    <row r="1123" spans="31:31">
      <c r="AE1123" s="222"/>
    </row>
  </sheetData>
  <autoFilter ref="A9:AE24">
    <extLst/>
  </autoFilter>
  <mergeCells count="35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J16:J19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:AD2"/>
    <mergeCell ref="AD10:AD11"/>
    <mergeCell ref="AE10:AE11"/>
    <mergeCell ref="A3:I5"/>
    <mergeCell ref="J3:AC9"/>
    <mergeCell ref="A8:C9"/>
    <mergeCell ref="D8:I9"/>
  </mergeCells>
  <printOptions horizontalCentered="1"/>
  <pageMargins left="0.196850393700787" right="0.196850393700787" top="0.393700787401575" bottom="0.31496062992126" header="0" footer="0.196850393700787"/>
  <pageSetup paperSize="9" scale="55" fitToHeight="0" orientation="landscape"/>
  <headerFooter>
    <oddFooter>&amp;C第&amp;P页 共&amp;N页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Q1121"/>
  <sheetViews>
    <sheetView zoomScale="55" zoomScaleNormal="55" workbookViewId="0">
      <pane ySplit="11" topLeftCell="A33" activePane="bottomLeft" state="frozen"/>
      <selection/>
      <selection pane="bottomLeft" activeCell="A15" sqref="$A15:$XFD27"/>
    </sheetView>
  </sheetViews>
  <sheetFormatPr defaultColWidth="9" defaultRowHeight="14"/>
  <cols>
    <col min="1" max="1" width="4.25" style="150" customWidth="1"/>
    <col min="2" max="7" width="2.5" style="150" customWidth="1"/>
    <col min="8" max="8" width="14.625" style="151" customWidth="1"/>
    <col min="9" max="9" width="12.25" style="152" customWidth="1"/>
    <col min="10" max="10" width="15.25" style="150" customWidth="1"/>
    <col min="11" max="11" width="11.75" style="152" customWidth="1"/>
    <col min="12" max="12" width="6.5" style="151" customWidth="1"/>
    <col min="13" max="13" width="15.25" style="150" customWidth="1"/>
    <col min="14" max="14" width="6.75" style="153" customWidth="1"/>
    <col min="15" max="16" width="5.5" style="150" customWidth="1"/>
    <col min="17" max="17" width="4.75" style="150" customWidth="1"/>
    <col min="18" max="18" width="6.75" style="150" customWidth="1"/>
    <col min="19" max="19" width="5.125" style="150" hidden="1" customWidth="1"/>
    <col min="20" max="20" width="6.5" style="153" customWidth="1"/>
    <col min="21" max="23" width="5.5" style="153" customWidth="1"/>
    <col min="24" max="26" width="5.5" style="153" hidden="1" customWidth="1"/>
    <col min="27" max="27" width="7.625" style="150" customWidth="1"/>
    <col min="28" max="28" width="5.5" style="153" customWidth="1"/>
    <col min="29" max="29" width="15.125" style="150" customWidth="1"/>
    <col min="30" max="30" width="11.5" style="150" customWidth="1"/>
    <col min="31" max="31" width="15.25" style="154" customWidth="1"/>
    <col min="32" max="16383" width="9" style="150"/>
  </cols>
  <sheetData>
    <row r="1" ht="22.5" customHeight="1" spans="30:31">
      <c r="AD1" s="147"/>
      <c r="AE1" s="198"/>
    </row>
    <row r="2" ht="21.75" customHeight="1" spans="30:31">
      <c r="AD2" s="199"/>
      <c r="AE2" s="198"/>
    </row>
    <row r="3" ht="21" customHeight="1" spans="1:31">
      <c r="A3" s="155" t="s">
        <v>645</v>
      </c>
      <c r="B3" s="155"/>
      <c r="C3" s="155"/>
      <c r="D3" s="155"/>
      <c r="E3" s="155"/>
      <c r="F3" s="155"/>
      <c r="G3" s="155"/>
      <c r="H3" s="155"/>
      <c r="I3" s="155"/>
      <c r="J3" s="169" t="s">
        <v>646</v>
      </c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200"/>
      <c r="AD3" s="164" t="s">
        <v>67</v>
      </c>
      <c r="AE3" s="201" t="s">
        <v>742</v>
      </c>
    </row>
    <row r="4" ht="44.25" customHeight="1" spans="1:31">
      <c r="A4" s="155"/>
      <c r="B4" s="155"/>
      <c r="C4" s="155"/>
      <c r="D4" s="155"/>
      <c r="E4" s="155"/>
      <c r="F4" s="155"/>
      <c r="G4" s="155"/>
      <c r="H4" s="155"/>
      <c r="I4" s="155"/>
      <c r="J4" s="169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200"/>
      <c r="AD4" s="164" t="s">
        <v>105</v>
      </c>
      <c r="AE4" s="202" t="s">
        <v>743</v>
      </c>
    </row>
    <row r="5" ht="35" spans="1:31">
      <c r="A5" s="155"/>
      <c r="B5" s="155"/>
      <c r="C5" s="155"/>
      <c r="D5" s="155"/>
      <c r="E5" s="155"/>
      <c r="F5" s="155"/>
      <c r="G5" s="155"/>
      <c r="H5" s="155"/>
      <c r="I5" s="155"/>
      <c r="J5" s="169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200"/>
      <c r="AD5" s="164" t="s">
        <v>649</v>
      </c>
      <c r="AE5" s="203" t="s">
        <v>161</v>
      </c>
    </row>
    <row r="6" ht="17.5" spans="1:31">
      <c r="A6" s="156" t="s">
        <v>650</v>
      </c>
      <c r="B6" s="156"/>
      <c r="C6" s="156"/>
      <c r="D6" s="157" t="s">
        <v>651</v>
      </c>
      <c r="E6" s="158"/>
      <c r="F6" s="158"/>
      <c r="G6" s="158"/>
      <c r="H6" s="158"/>
      <c r="I6" s="171"/>
      <c r="J6" s="169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200"/>
      <c r="AD6" s="164" t="s">
        <v>107</v>
      </c>
      <c r="AE6" s="204" t="s">
        <v>181</v>
      </c>
    </row>
    <row r="7" ht="17.5" spans="1:31">
      <c r="A7" s="156" t="s">
        <v>652</v>
      </c>
      <c r="B7" s="156"/>
      <c r="C7" s="156"/>
      <c r="D7" s="159"/>
      <c r="E7" s="159"/>
      <c r="F7" s="159"/>
      <c r="G7" s="159"/>
      <c r="H7" s="159"/>
      <c r="I7" s="159"/>
      <c r="J7" s="169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200"/>
      <c r="AD7" s="164" t="s">
        <v>57</v>
      </c>
      <c r="AE7" s="204"/>
    </row>
    <row r="8" ht="17.5" spans="1:31">
      <c r="A8" s="156" t="s">
        <v>653</v>
      </c>
      <c r="B8" s="156"/>
      <c r="C8" s="156"/>
      <c r="D8" s="159"/>
      <c r="E8" s="159"/>
      <c r="F8" s="159"/>
      <c r="G8" s="159"/>
      <c r="H8" s="159"/>
      <c r="I8" s="159"/>
      <c r="J8" s="169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200"/>
      <c r="AD8" s="163" t="s">
        <v>654</v>
      </c>
      <c r="AE8" s="204" t="s">
        <v>655</v>
      </c>
    </row>
    <row r="9" ht="41.25" customHeight="1" spans="1:31">
      <c r="A9" s="156"/>
      <c r="B9" s="156"/>
      <c r="C9" s="156"/>
      <c r="D9" s="159"/>
      <c r="E9" s="159"/>
      <c r="F9" s="159"/>
      <c r="G9" s="159"/>
      <c r="H9" s="159"/>
      <c r="I9" s="159"/>
      <c r="J9" s="172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205"/>
      <c r="AD9" s="163" t="s">
        <v>656</v>
      </c>
      <c r="AE9" s="206" t="s">
        <v>657</v>
      </c>
    </row>
    <row r="10" s="145" customFormat="1" ht="33.75" customHeight="1" spans="1:31">
      <c r="A10" s="160" t="s">
        <v>0</v>
      </c>
      <c r="B10" s="161" t="s">
        <v>114</v>
      </c>
      <c r="C10" s="161"/>
      <c r="D10" s="161"/>
      <c r="E10" s="161"/>
      <c r="F10" s="161"/>
      <c r="G10" s="161"/>
      <c r="H10" s="162" t="s">
        <v>67</v>
      </c>
      <c r="I10" s="174" t="s">
        <v>105</v>
      </c>
      <c r="J10" s="175" t="s">
        <v>51</v>
      </c>
      <c r="K10" s="161" t="s">
        <v>658</v>
      </c>
      <c r="L10" s="175" t="s">
        <v>649</v>
      </c>
      <c r="M10" s="161" t="s">
        <v>129</v>
      </c>
      <c r="N10" s="175" t="s">
        <v>126</v>
      </c>
      <c r="O10" s="161" t="s">
        <v>131</v>
      </c>
      <c r="P10" s="161"/>
      <c r="Q10" s="161" t="s">
        <v>118</v>
      </c>
      <c r="R10" s="161" t="s">
        <v>119</v>
      </c>
      <c r="S10" s="161" t="s">
        <v>659</v>
      </c>
      <c r="T10" s="175" t="s">
        <v>125</v>
      </c>
      <c r="U10" s="175" t="s">
        <v>660</v>
      </c>
      <c r="V10" s="175" t="s">
        <v>661</v>
      </c>
      <c r="W10" s="175" t="s">
        <v>662</v>
      </c>
      <c r="X10" s="166" t="s">
        <v>663</v>
      </c>
      <c r="Y10" s="166" t="s">
        <v>664</v>
      </c>
      <c r="Z10" s="166" t="s">
        <v>665</v>
      </c>
      <c r="AA10" s="161" t="s">
        <v>135</v>
      </c>
      <c r="AB10" s="175" t="s">
        <v>128</v>
      </c>
      <c r="AC10" s="207" t="s">
        <v>666</v>
      </c>
      <c r="AD10" s="208" t="s">
        <v>9</v>
      </c>
      <c r="AE10" s="209" t="s">
        <v>157</v>
      </c>
    </row>
    <row r="11" s="146" customFormat="1" ht="64.5" customHeight="1" spans="1:31">
      <c r="A11" s="160"/>
      <c r="B11" s="163">
        <v>0</v>
      </c>
      <c r="C11" s="163">
        <v>1</v>
      </c>
      <c r="D11" s="163">
        <v>2</v>
      </c>
      <c r="E11" s="163">
        <v>3</v>
      </c>
      <c r="F11" s="163">
        <v>4</v>
      </c>
      <c r="G11" s="163">
        <v>5</v>
      </c>
      <c r="H11" s="162"/>
      <c r="I11" s="174"/>
      <c r="J11" s="175"/>
      <c r="K11" s="161"/>
      <c r="L11" s="175"/>
      <c r="M11" s="161"/>
      <c r="N11" s="175"/>
      <c r="O11" s="161" t="s">
        <v>667</v>
      </c>
      <c r="P11" s="161" t="s">
        <v>668</v>
      </c>
      <c r="Q11" s="161"/>
      <c r="R11" s="161"/>
      <c r="S11" s="161"/>
      <c r="T11" s="175"/>
      <c r="U11" s="175"/>
      <c r="V11" s="175"/>
      <c r="W11" s="175"/>
      <c r="X11" s="166"/>
      <c r="Y11" s="166"/>
      <c r="Z11" s="166"/>
      <c r="AA11" s="161"/>
      <c r="AB11" s="175"/>
      <c r="AC11" s="207"/>
      <c r="AD11" s="208"/>
      <c r="AE11" s="210"/>
    </row>
    <row r="12" s="147" customFormat="1" ht="69" customHeight="1" spans="1:31">
      <c r="A12" s="163">
        <v>1</v>
      </c>
      <c r="B12" s="163"/>
      <c r="C12" s="163"/>
      <c r="D12" s="163"/>
      <c r="E12" s="163"/>
      <c r="F12" s="163">
        <v>4</v>
      </c>
      <c r="G12" s="164"/>
      <c r="H12" s="165" t="s">
        <v>669</v>
      </c>
      <c r="I12" s="165" t="s">
        <v>670</v>
      </c>
      <c r="J12" s="176"/>
      <c r="K12" s="165" t="s">
        <v>671</v>
      </c>
      <c r="L12" s="176" t="s">
        <v>657</v>
      </c>
      <c r="M12" s="176" t="s">
        <v>672</v>
      </c>
      <c r="N12" s="177" t="s">
        <v>673</v>
      </c>
      <c r="O12" s="176" t="s">
        <v>657</v>
      </c>
      <c r="P12" s="176" t="s">
        <v>657</v>
      </c>
      <c r="Q12" s="185" t="s">
        <v>161</v>
      </c>
      <c r="R12" s="186" t="s">
        <v>674</v>
      </c>
      <c r="S12" s="187" t="s">
        <v>657</v>
      </c>
      <c r="T12" s="177" t="s">
        <v>20</v>
      </c>
      <c r="U12" s="176" t="s">
        <v>164</v>
      </c>
      <c r="V12" s="188" t="s">
        <v>164</v>
      </c>
      <c r="W12" s="188" t="s">
        <v>675</v>
      </c>
      <c r="X12" s="187" t="s">
        <v>657</v>
      </c>
      <c r="Y12" s="187" t="s">
        <v>657</v>
      </c>
      <c r="Z12" s="187" t="s">
        <v>657</v>
      </c>
      <c r="AA12" s="177" t="s">
        <v>657</v>
      </c>
      <c r="AB12" s="176" t="s">
        <v>657</v>
      </c>
      <c r="AC12" s="183" t="s">
        <v>676</v>
      </c>
      <c r="AD12" s="183" t="s">
        <v>677</v>
      </c>
      <c r="AE12" s="211">
        <v>0.503</v>
      </c>
    </row>
    <row r="13" s="147" customFormat="1" ht="71.25" customHeight="1" spans="1:31">
      <c r="A13" s="163">
        <v>4</v>
      </c>
      <c r="B13" s="163"/>
      <c r="C13" s="163"/>
      <c r="D13" s="163"/>
      <c r="E13" s="163"/>
      <c r="F13" s="163">
        <v>4</v>
      </c>
      <c r="G13" s="164"/>
      <c r="H13" s="165" t="s">
        <v>744</v>
      </c>
      <c r="I13" s="165" t="s">
        <v>745</v>
      </c>
      <c r="J13" s="176"/>
      <c r="K13" s="165" t="s">
        <v>671</v>
      </c>
      <c r="L13" s="176" t="s">
        <v>657</v>
      </c>
      <c r="M13" s="176" t="s">
        <v>746</v>
      </c>
      <c r="N13" s="177" t="s">
        <v>673</v>
      </c>
      <c r="O13" s="176" t="s">
        <v>657</v>
      </c>
      <c r="P13" s="176" t="s">
        <v>657</v>
      </c>
      <c r="Q13" s="185" t="s">
        <v>161</v>
      </c>
      <c r="R13" s="186" t="s">
        <v>681</v>
      </c>
      <c r="S13" s="187" t="s">
        <v>657</v>
      </c>
      <c r="T13" s="177" t="s">
        <v>20</v>
      </c>
      <c r="U13" s="176" t="s">
        <v>164</v>
      </c>
      <c r="V13" s="188" t="s">
        <v>164</v>
      </c>
      <c r="W13" s="188" t="s">
        <v>682</v>
      </c>
      <c r="X13" s="187" t="s">
        <v>657</v>
      </c>
      <c r="Y13" s="187" t="s">
        <v>657</v>
      </c>
      <c r="Z13" s="187" t="s">
        <v>657</v>
      </c>
      <c r="AA13" s="177" t="s">
        <v>657</v>
      </c>
      <c r="AB13" s="176" t="s">
        <v>657</v>
      </c>
      <c r="AC13" s="183" t="s">
        <v>683</v>
      </c>
      <c r="AD13" s="183" t="s">
        <v>684</v>
      </c>
      <c r="AE13" s="212">
        <v>1</v>
      </c>
    </row>
    <row r="14" s="147" customFormat="1" ht="76.5" customHeight="1" spans="1:31">
      <c r="A14" s="163">
        <v>5</v>
      </c>
      <c r="B14" s="163"/>
      <c r="C14" s="163"/>
      <c r="D14" s="163"/>
      <c r="E14" s="163"/>
      <c r="F14" s="163">
        <v>4</v>
      </c>
      <c r="G14" s="164"/>
      <c r="H14" s="166" t="s">
        <v>687</v>
      </c>
      <c r="I14" s="178" t="s">
        <v>688</v>
      </c>
      <c r="J14" s="179"/>
      <c r="K14" s="178" t="s">
        <v>689</v>
      </c>
      <c r="L14" s="179" t="s">
        <v>657</v>
      </c>
      <c r="M14" s="179" t="s">
        <v>690</v>
      </c>
      <c r="N14" s="179" t="s">
        <v>691</v>
      </c>
      <c r="O14" s="179" t="s">
        <v>657</v>
      </c>
      <c r="P14" s="179" t="s">
        <v>657</v>
      </c>
      <c r="Q14" s="189" t="s">
        <v>192</v>
      </c>
      <c r="R14" s="190" t="s">
        <v>674</v>
      </c>
      <c r="S14" s="191" t="s">
        <v>657</v>
      </c>
      <c r="T14" s="192" t="s">
        <v>688</v>
      </c>
      <c r="U14" s="179" t="s">
        <v>163</v>
      </c>
      <c r="V14" s="193" t="s">
        <v>164</v>
      </c>
      <c r="W14" s="193" t="s">
        <v>657</v>
      </c>
      <c r="X14" s="191" t="s">
        <v>657</v>
      </c>
      <c r="Y14" s="191" t="s">
        <v>657</v>
      </c>
      <c r="Z14" s="191" t="s">
        <v>657</v>
      </c>
      <c r="AA14" s="184" t="s">
        <v>657</v>
      </c>
      <c r="AB14" s="179" t="s">
        <v>657</v>
      </c>
      <c r="AC14" s="213" t="s">
        <v>692</v>
      </c>
      <c r="AD14" s="213" t="s">
        <v>693</v>
      </c>
      <c r="AE14" s="214">
        <v>0.043</v>
      </c>
    </row>
    <row r="15" s="148" customFormat="1" ht="52.5" spans="1:31">
      <c r="A15" s="163">
        <v>7</v>
      </c>
      <c r="B15" s="167"/>
      <c r="C15" s="167"/>
      <c r="D15" s="167"/>
      <c r="E15" s="167"/>
      <c r="F15" s="167">
        <v>4</v>
      </c>
      <c r="G15" s="168"/>
      <c r="H15" s="165" t="s">
        <v>701</v>
      </c>
      <c r="I15" s="165" t="s">
        <v>695</v>
      </c>
      <c r="J15" s="180"/>
      <c r="K15" s="165" t="s">
        <v>702</v>
      </c>
      <c r="L15" s="176" t="s">
        <v>161</v>
      </c>
      <c r="M15" s="176" t="s">
        <v>703</v>
      </c>
      <c r="N15" s="176" t="s">
        <v>698</v>
      </c>
      <c r="O15" s="176" t="s">
        <v>657</v>
      </c>
      <c r="P15" s="176" t="s">
        <v>657</v>
      </c>
      <c r="Q15" s="185" t="s">
        <v>192</v>
      </c>
      <c r="R15" s="186" t="s">
        <v>699</v>
      </c>
      <c r="S15" s="187" t="s">
        <v>657</v>
      </c>
      <c r="T15" s="165" t="s">
        <v>695</v>
      </c>
      <c r="U15" s="188" t="s">
        <v>164</v>
      </c>
      <c r="V15" s="188" t="s">
        <v>164</v>
      </c>
      <c r="W15" s="188" t="s">
        <v>657</v>
      </c>
      <c r="X15" s="187" t="s">
        <v>657</v>
      </c>
      <c r="Y15" s="187" t="s">
        <v>657</v>
      </c>
      <c r="Z15" s="187" t="s">
        <v>657</v>
      </c>
      <c r="AA15" s="177" t="s">
        <v>657</v>
      </c>
      <c r="AB15" s="176" t="s">
        <v>657</v>
      </c>
      <c r="AC15" s="183" t="s">
        <v>700</v>
      </c>
      <c r="AD15" s="176" t="s">
        <v>657</v>
      </c>
      <c r="AE15" s="212">
        <v>2</v>
      </c>
    </row>
    <row r="16" s="148" customFormat="1" ht="59.25" customHeight="1" spans="1:31">
      <c r="A16" s="163">
        <v>11</v>
      </c>
      <c r="B16" s="167"/>
      <c r="C16" s="167"/>
      <c r="D16" s="167"/>
      <c r="E16" s="167"/>
      <c r="F16" s="167">
        <v>4</v>
      </c>
      <c r="G16" s="167"/>
      <c r="H16" s="165" t="s">
        <v>747</v>
      </c>
      <c r="I16" s="165" t="s">
        <v>695</v>
      </c>
      <c r="J16" s="181"/>
      <c r="K16" s="165" t="s">
        <v>748</v>
      </c>
      <c r="L16" s="176" t="s">
        <v>161</v>
      </c>
      <c r="M16" s="176" t="s">
        <v>749</v>
      </c>
      <c r="N16" s="176" t="s">
        <v>698</v>
      </c>
      <c r="O16" s="176" t="s">
        <v>657</v>
      </c>
      <c r="P16" s="176" t="s">
        <v>657</v>
      </c>
      <c r="Q16" s="185" t="s">
        <v>192</v>
      </c>
      <c r="R16" s="186" t="s">
        <v>699</v>
      </c>
      <c r="S16" s="187" t="s">
        <v>657</v>
      </c>
      <c r="T16" s="165" t="s">
        <v>695</v>
      </c>
      <c r="U16" s="188" t="s">
        <v>164</v>
      </c>
      <c r="V16" s="188" t="s">
        <v>164</v>
      </c>
      <c r="W16" s="188" t="s">
        <v>657</v>
      </c>
      <c r="X16" s="187" t="s">
        <v>657</v>
      </c>
      <c r="Y16" s="187" t="s">
        <v>657</v>
      </c>
      <c r="Z16" s="187" t="s">
        <v>657</v>
      </c>
      <c r="AA16" s="177" t="s">
        <v>657</v>
      </c>
      <c r="AB16" s="176" t="s">
        <v>657</v>
      </c>
      <c r="AC16" s="183" t="s">
        <v>700</v>
      </c>
      <c r="AD16" s="176" t="s">
        <v>657</v>
      </c>
      <c r="AE16" s="212">
        <v>2</v>
      </c>
    </row>
    <row r="17" s="148" customFormat="1" ht="68.25" customHeight="1" spans="1:95">
      <c r="A17" s="163">
        <v>12</v>
      </c>
      <c r="B17" s="163"/>
      <c r="C17" s="163"/>
      <c r="D17" s="163"/>
      <c r="E17" s="163"/>
      <c r="F17" s="163">
        <v>4</v>
      </c>
      <c r="G17" s="163"/>
      <c r="H17" s="166" t="s">
        <v>710</v>
      </c>
      <c r="I17" s="166" t="s">
        <v>711</v>
      </c>
      <c r="J17" s="175"/>
      <c r="K17" s="166" t="s">
        <v>712</v>
      </c>
      <c r="L17" s="175" t="s">
        <v>657</v>
      </c>
      <c r="M17" s="175" t="s">
        <v>713</v>
      </c>
      <c r="N17" s="182" t="s">
        <v>714</v>
      </c>
      <c r="O17" s="175" t="s">
        <v>657</v>
      </c>
      <c r="P17" s="175" t="s">
        <v>657</v>
      </c>
      <c r="Q17" s="166" t="s">
        <v>172</v>
      </c>
      <c r="R17" s="194" t="s">
        <v>715</v>
      </c>
      <c r="S17" s="161" t="s">
        <v>657</v>
      </c>
      <c r="T17" s="166" t="s">
        <v>711</v>
      </c>
      <c r="U17" s="162" t="s">
        <v>163</v>
      </c>
      <c r="V17" s="162" t="s">
        <v>164</v>
      </c>
      <c r="W17" s="161" t="s">
        <v>657</v>
      </c>
      <c r="X17" s="161" t="s">
        <v>657</v>
      </c>
      <c r="Y17" s="161" t="s">
        <v>657</v>
      </c>
      <c r="Z17" s="161" t="s">
        <v>657</v>
      </c>
      <c r="AA17" s="163" t="s">
        <v>657</v>
      </c>
      <c r="AB17" s="175" t="s">
        <v>657</v>
      </c>
      <c r="AC17" s="182" t="s">
        <v>716</v>
      </c>
      <c r="AD17" s="175" t="s">
        <v>657</v>
      </c>
      <c r="AE17" s="215">
        <v>27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  <c r="BC17" s="216"/>
      <c r="BD17" s="216"/>
      <c r="BE17" s="216"/>
      <c r="BF17" s="216"/>
      <c r="BG17" s="216"/>
      <c r="BH17" s="216"/>
      <c r="BI17" s="216"/>
      <c r="BJ17" s="216"/>
      <c r="BK17" s="216"/>
      <c r="BL17" s="216"/>
      <c r="BM17" s="216"/>
      <c r="BN17" s="216"/>
      <c r="BO17" s="216"/>
      <c r="BP17" s="216"/>
      <c r="BQ17" s="216"/>
      <c r="BR17" s="216"/>
      <c r="BS17" s="216"/>
      <c r="BT17" s="216"/>
      <c r="BU17" s="216"/>
      <c r="BV17" s="216"/>
      <c r="BW17" s="216"/>
      <c r="BX17" s="216"/>
      <c r="BY17" s="216"/>
      <c r="BZ17" s="216"/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16"/>
      <c r="CP17" s="216"/>
      <c r="CQ17" s="216"/>
    </row>
    <row r="18" s="148" customFormat="1" ht="79.5" customHeight="1" spans="1:95">
      <c r="A18" s="163">
        <v>13</v>
      </c>
      <c r="B18" s="163"/>
      <c r="C18" s="163"/>
      <c r="D18" s="163"/>
      <c r="E18" s="163"/>
      <c r="F18" s="163">
        <v>4</v>
      </c>
      <c r="G18" s="163"/>
      <c r="H18" s="165" t="s">
        <v>717</v>
      </c>
      <c r="I18" s="165" t="s">
        <v>711</v>
      </c>
      <c r="J18" s="176"/>
      <c r="K18" s="165" t="s">
        <v>718</v>
      </c>
      <c r="L18" s="176" t="s">
        <v>657</v>
      </c>
      <c r="M18" s="176" t="s">
        <v>719</v>
      </c>
      <c r="N18" s="183" t="s">
        <v>714</v>
      </c>
      <c r="O18" s="176" t="s">
        <v>657</v>
      </c>
      <c r="P18" s="176" t="s">
        <v>657</v>
      </c>
      <c r="Q18" s="165" t="s">
        <v>192</v>
      </c>
      <c r="R18" s="195" t="s">
        <v>715</v>
      </c>
      <c r="S18" s="187" t="s">
        <v>657</v>
      </c>
      <c r="T18" s="165" t="s">
        <v>711</v>
      </c>
      <c r="U18" s="188" t="s">
        <v>164</v>
      </c>
      <c r="V18" s="188" t="s">
        <v>164</v>
      </c>
      <c r="W18" s="187" t="s">
        <v>657</v>
      </c>
      <c r="X18" s="187" t="s">
        <v>657</v>
      </c>
      <c r="Y18" s="187" t="s">
        <v>657</v>
      </c>
      <c r="Z18" s="187" t="s">
        <v>657</v>
      </c>
      <c r="AA18" s="177" t="s">
        <v>657</v>
      </c>
      <c r="AB18" s="176" t="s">
        <v>657</v>
      </c>
      <c r="AC18" s="183" t="s">
        <v>716</v>
      </c>
      <c r="AD18" s="176" t="s">
        <v>720</v>
      </c>
      <c r="AE18" s="217">
        <v>12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  <c r="BC18" s="216"/>
      <c r="BD18" s="216"/>
      <c r="BE18" s="216"/>
      <c r="BF18" s="216"/>
      <c r="BG18" s="216"/>
      <c r="BH18" s="216"/>
      <c r="BI18" s="216"/>
      <c r="BJ18" s="216"/>
      <c r="BK18" s="216"/>
      <c r="BL18" s="216"/>
      <c r="BM18" s="216"/>
      <c r="BN18" s="216"/>
      <c r="BO18" s="216"/>
      <c r="BP18" s="216"/>
      <c r="BQ18" s="216"/>
      <c r="BR18" s="216"/>
      <c r="BS18" s="216"/>
      <c r="BT18" s="216"/>
      <c r="BU18" s="216"/>
      <c r="BV18" s="216"/>
      <c r="BW18" s="216"/>
      <c r="BX18" s="216"/>
      <c r="BY18" s="216"/>
      <c r="BZ18" s="216"/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16"/>
      <c r="CP18" s="216"/>
      <c r="CQ18" s="216"/>
    </row>
    <row r="19" s="149" customFormat="1" ht="70.5" customHeight="1" spans="1:95">
      <c r="A19" s="163">
        <v>14</v>
      </c>
      <c r="B19" s="163"/>
      <c r="C19" s="163"/>
      <c r="D19" s="163"/>
      <c r="E19" s="163"/>
      <c r="F19" s="163">
        <v>4</v>
      </c>
      <c r="G19" s="163"/>
      <c r="H19" s="166" t="s">
        <v>721</v>
      </c>
      <c r="I19" s="166" t="s">
        <v>722</v>
      </c>
      <c r="J19" s="175"/>
      <c r="K19" s="166" t="s">
        <v>722</v>
      </c>
      <c r="L19" s="175" t="s">
        <v>657</v>
      </c>
      <c r="M19" s="175" t="s">
        <v>723</v>
      </c>
      <c r="N19" s="182" t="s">
        <v>724</v>
      </c>
      <c r="O19" s="175" t="s">
        <v>657</v>
      </c>
      <c r="P19" s="175" t="s">
        <v>657</v>
      </c>
      <c r="Q19" s="161" t="s">
        <v>172</v>
      </c>
      <c r="R19" s="161" t="s">
        <v>699</v>
      </c>
      <c r="S19" s="161" t="s">
        <v>657</v>
      </c>
      <c r="T19" s="166" t="s">
        <v>725</v>
      </c>
      <c r="U19" s="162" t="s">
        <v>163</v>
      </c>
      <c r="V19" s="162" t="s">
        <v>164</v>
      </c>
      <c r="W19" s="161" t="s">
        <v>657</v>
      </c>
      <c r="X19" s="161" t="s">
        <v>657</v>
      </c>
      <c r="Y19" s="161" t="s">
        <v>657</v>
      </c>
      <c r="Z19" s="161" t="s">
        <v>657</v>
      </c>
      <c r="AA19" s="163" t="s">
        <v>657</v>
      </c>
      <c r="AB19" s="175" t="s">
        <v>657</v>
      </c>
      <c r="AC19" s="182" t="s">
        <v>726</v>
      </c>
      <c r="AD19" s="175" t="s">
        <v>727</v>
      </c>
      <c r="AE19" s="218">
        <v>1</v>
      </c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</row>
    <row r="20" s="149" customFormat="1" ht="69" customHeight="1" spans="1:95">
      <c r="A20" s="163">
        <v>16</v>
      </c>
      <c r="B20" s="163"/>
      <c r="C20" s="163"/>
      <c r="D20" s="163"/>
      <c r="E20" s="163"/>
      <c r="F20" s="163">
        <v>4</v>
      </c>
      <c r="G20" s="163"/>
      <c r="H20" s="166" t="s">
        <v>750</v>
      </c>
      <c r="I20" s="175" t="s">
        <v>751</v>
      </c>
      <c r="J20" s="179"/>
      <c r="K20" s="178" t="s">
        <v>752</v>
      </c>
      <c r="L20" s="179" t="s">
        <v>161</v>
      </c>
      <c r="M20" s="184" t="s">
        <v>753</v>
      </c>
      <c r="N20" s="163" t="s">
        <v>754</v>
      </c>
      <c r="O20" s="175" t="s">
        <v>657</v>
      </c>
      <c r="P20" s="175" t="s">
        <v>657</v>
      </c>
      <c r="Q20" s="166" t="s">
        <v>192</v>
      </c>
      <c r="R20" s="196" t="s">
        <v>733</v>
      </c>
      <c r="S20" s="161" t="s">
        <v>657</v>
      </c>
      <c r="T20" s="166" t="s">
        <v>755</v>
      </c>
      <c r="U20" s="162" t="s">
        <v>163</v>
      </c>
      <c r="V20" s="162" t="s">
        <v>164</v>
      </c>
      <c r="W20" s="161" t="s">
        <v>657</v>
      </c>
      <c r="X20" s="161" t="s">
        <v>657</v>
      </c>
      <c r="Y20" s="161" t="s">
        <v>657</v>
      </c>
      <c r="Z20" s="161" t="s">
        <v>657</v>
      </c>
      <c r="AA20" s="175" t="s">
        <v>657</v>
      </c>
      <c r="AB20" s="175" t="s">
        <v>657</v>
      </c>
      <c r="AC20" s="182" t="s">
        <v>700</v>
      </c>
      <c r="AD20" s="175" t="s">
        <v>751</v>
      </c>
      <c r="AE20" s="220">
        <v>2</v>
      </c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</row>
    <row r="21" s="149" customFormat="1" ht="69" customHeight="1" spans="1:95">
      <c r="A21" s="163">
        <v>17</v>
      </c>
      <c r="B21" s="163"/>
      <c r="C21" s="163"/>
      <c r="D21" s="163"/>
      <c r="E21" s="163"/>
      <c r="F21" s="163">
        <v>4</v>
      </c>
      <c r="G21" s="163"/>
      <c r="H21" s="166" t="s">
        <v>756</v>
      </c>
      <c r="I21" s="175" t="s">
        <v>751</v>
      </c>
      <c r="J21" s="179"/>
      <c r="K21" s="178" t="s">
        <v>757</v>
      </c>
      <c r="L21" s="179" t="s">
        <v>161</v>
      </c>
      <c r="M21" s="184" t="s">
        <v>758</v>
      </c>
      <c r="N21" s="163" t="s">
        <v>754</v>
      </c>
      <c r="O21" s="175" t="s">
        <v>657</v>
      </c>
      <c r="P21" s="175" t="s">
        <v>657</v>
      </c>
      <c r="Q21" s="166" t="s">
        <v>192</v>
      </c>
      <c r="R21" s="196" t="s">
        <v>733</v>
      </c>
      <c r="S21" s="161" t="s">
        <v>657</v>
      </c>
      <c r="T21" s="166" t="s">
        <v>755</v>
      </c>
      <c r="U21" s="162" t="s">
        <v>163</v>
      </c>
      <c r="V21" s="162" t="s">
        <v>164</v>
      </c>
      <c r="W21" s="161" t="s">
        <v>657</v>
      </c>
      <c r="X21" s="161" t="s">
        <v>657</v>
      </c>
      <c r="Y21" s="161" t="s">
        <v>657</v>
      </c>
      <c r="Z21" s="161" t="s">
        <v>657</v>
      </c>
      <c r="AA21" s="175" t="s">
        <v>657</v>
      </c>
      <c r="AB21" s="175" t="s">
        <v>657</v>
      </c>
      <c r="AC21" s="182" t="s">
        <v>700</v>
      </c>
      <c r="AD21" s="175" t="s">
        <v>751</v>
      </c>
      <c r="AE21" s="220">
        <v>1</v>
      </c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</row>
    <row r="22" s="149" customFormat="1" ht="72" customHeight="1" spans="1:95">
      <c r="A22" s="163">
        <v>18</v>
      </c>
      <c r="B22" s="163"/>
      <c r="C22" s="163"/>
      <c r="D22" s="163"/>
      <c r="E22" s="163"/>
      <c r="F22" s="163">
        <v>4</v>
      </c>
      <c r="G22" s="163"/>
      <c r="H22" s="166" t="s">
        <v>759</v>
      </c>
      <c r="I22" s="179" t="s">
        <v>751</v>
      </c>
      <c r="J22" s="179"/>
      <c r="K22" s="178" t="s">
        <v>760</v>
      </c>
      <c r="L22" s="179" t="s">
        <v>161</v>
      </c>
      <c r="M22" s="184" t="s">
        <v>761</v>
      </c>
      <c r="N22" s="184" t="s">
        <v>754</v>
      </c>
      <c r="O22" s="179" t="s">
        <v>657</v>
      </c>
      <c r="P22" s="179" t="s">
        <v>657</v>
      </c>
      <c r="Q22" s="178" t="s">
        <v>192</v>
      </c>
      <c r="R22" s="197" t="s">
        <v>733</v>
      </c>
      <c r="S22" s="191" t="s">
        <v>657</v>
      </c>
      <c r="T22" s="178" t="s">
        <v>755</v>
      </c>
      <c r="U22" s="193" t="s">
        <v>163</v>
      </c>
      <c r="V22" s="193" t="s">
        <v>164</v>
      </c>
      <c r="W22" s="191" t="s">
        <v>657</v>
      </c>
      <c r="X22" s="191" t="s">
        <v>657</v>
      </c>
      <c r="Y22" s="191" t="s">
        <v>657</v>
      </c>
      <c r="Z22" s="191" t="s">
        <v>657</v>
      </c>
      <c r="AA22" s="179" t="s">
        <v>657</v>
      </c>
      <c r="AB22" s="179" t="s">
        <v>657</v>
      </c>
      <c r="AC22" s="182" t="s">
        <v>700</v>
      </c>
      <c r="AD22" s="179" t="s">
        <v>751</v>
      </c>
      <c r="AE22" s="221">
        <v>1</v>
      </c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</row>
    <row r="23" spans="8:31">
      <c r="H23" s="150"/>
      <c r="I23" s="150"/>
      <c r="K23" s="150"/>
      <c r="N23" s="150"/>
      <c r="T23" s="150"/>
      <c r="U23" s="150"/>
      <c r="V23" s="150"/>
      <c r="W23" s="150"/>
      <c r="X23" s="150"/>
      <c r="Y23" s="150"/>
      <c r="Z23" s="150"/>
      <c r="AB23" s="150"/>
      <c r="AE23" s="222"/>
    </row>
    <row r="24" spans="8:31">
      <c r="H24" s="150"/>
      <c r="I24" s="150"/>
      <c r="K24" s="150"/>
      <c r="N24" s="150"/>
      <c r="T24" s="150"/>
      <c r="U24" s="150"/>
      <c r="V24" s="150"/>
      <c r="W24" s="150"/>
      <c r="X24" s="150"/>
      <c r="Y24" s="150"/>
      <c r="Z24" s="150"/>
      <c r="AB24" s="150"/>
      <c r="AE24" s="222"/>
    </row>
    <row r="25" spans="8:31">
      <c r="H25" s="150"/>
      <c r="I25" s="150"/>
      <c r="K25" s="150"/>
      <c r="N25" s="150"/>
      <c r="T25" s="150"/>
      <c r="U25" s="150"/>
      <c r="V25" s="150"/>
      <c r="W25" s="150"/>
      <c r="X25" s="150"/>
      <c r="Y25" s="150"/>
      <c r="Z25" s="150"/>
      <c r="AB25" s="150"/>
      <c r="AE25" s="222"/>
    </row>
    <row r="26" spans="8:31">
      <c r="H26" s="150"/>
      <c r="I26" s="150"/>
      <c r="K26" s="150"/>
      <c r="N26" s="150"/>
      <c r="T26" s="150"/>
      <c r="U26" s="150"/>
      <c r="V26" s="150"/>
      <c r="W26" s="150"/>
      <c r="X26" s="150"/>
      <c r="Y26" s="150"/>
      <c r="Z26" s="150"/>
      <c r="AB26" s="150"/>
      <c r="AE26" s="222"/>
    </row>
    <row r="27" spans="8:31">
      <c r="H27" s="150"/>
      <c r="I27" s="150"/>
      <c r="K27" s="150"/>
      <c r="N27" s="150"/>
      <c r="T27" s="150"/>
      <c r="U27" s="150"/>
      <c r="V27" s="150"/>
      <c r="W27" s="150"/>
      <c r="X27" s="150"/>
      <c r="Y27" s="150"/>
      <c r="Z27" s="150"/>
      <c r="AB27" s="150"/>
      <c r="AE27" s="222"/>
    </row>
    <row r="28" spans="8:31">
      <c r="H28" s="150"/>
      <c r="I28" s="150"/>
      <c r="K28" s="150"/>
      <c r="N28" s="150"/>
      <c r="T28" s="150"/>
      <c r="U28" s="150"/>
      <c r="V28" s="150"/>
      <c r="W28" s="150"/>
      <c r="X28" s="150"/>
      <c r="Y28" s="150"/>
      <c r="Z28" s="150"/>
      <c r="AB28" s="150"/>
      <c r="AE28" s="222"/>
    </row>
    <row r="29" spans="8:31">
      <c r="H29" s="150"/>
      <c r="I29" s="150"/>
      <c r="K29" s="150"/>
      <c r="N29" s="150"/>
      <c r="T29" s="150"/>
      <c r="U29" s="150"/>
      <c r="V29" s="150"/>
      <c r="W29" s="150"/>
      <c r="X29" s="150"/>
      <c r="Y29" s="150"/>
      <c r="Z29" s="150"/>
      <c r="AB29" s="150"/>
      <c r="AE29" s="222"/>
    </row>
    <row r="30" spans="8:31">
      <c r="H30" s="150"/>
      <c r="I30" s="150"/>
      <c r="K30" s="150"/>
      <c r="N30" s="150"/>
      <c r="T30" s="150"/>
      <c r="U30" s="150"/>
      <c r="V30" s="150"/>
      <c r="W30" s="150"/>
      <c r="X30" s="150"/>
      <c r="Y30" s="150"/>
      <c r="Z30" s="150"/>
      <c r="AB30" s="150"/>
      <c r="AE30" s="222"/>
    </row>
    <row r="31" spans="8:31">
      <c r="H31" s="150"/>
      <c r="I31" s="150"/>
      <c r="K31" s="150"/>
      <c r="N31" s="150"/>
      <c r="T31" s="150"/>
      <c r="U31" s="150"/>
      <c r="V31" s="150"/>
      <c r="W31" s="150"/>
      <c r="X31" s="150"/>
      <c r="Y31" s="150"/>
      <c r="Z31" s="150"/>
      <c r="AB31" s="150"/>
      <c r="AE31" s="222"/>
    </row>
    <row r="32" spans="8:31">
      <c r="H32" s="150"/>
      <c r="I32" s="150"/>
      <c r="K32" s="150"/>
      <c r="N32" s="150"/>
      <c r="T32" s="150"/>
      <c r="U32" s="150"/>
      <c r="V32" s="150"/>
      <c r="W32" s="150"/>
      <c r="X32" s="150"/>
      <c r="Y32" s="150"/>
      <c r="Z32" s="150"/>
      <c r="AB32" s="150"/>
      <c r="AE32" s="222"/>
    </row>
    <row r="33" spans="8:31">
      <c r="H33" s="150"/>
      <c r="I33" s="150"/>
      <c r="K33" s="150"/>
      <c r="N33" s="150"/>
      <c r="T33" s="150"/>
      <c r="U33" s="150"/>
      <c r="V33" s="150"/>
      <c r="W33" s="150"/>
      <c r="X33" s="150"/>
      <c r="Y33" s="150"/>
      <c r="Z33" s="150"/>
      <c r="AB33" s="150"/>
      <c r="AE33" s="222"/>
    </row>
    <row r="34" spans="8:31">
      <c r="H34" s="150"/>
      <c r="I34" s="150"/>
      <c r="K34" s="150"/>
      <c r="N34" s="150"/>
      <c r="T34" s="150"/>
      <c r="U34" s="150"/>
      <c r="V34" s="150"/>
      <c r="W34" s="150"/>
      <c r="X34" s="150"/>
      <c r="Y34" s="150"/>
      <c r="Z34" s="150"/>
      <c r="AB34" s="150"/>
      <c r="AE34" s="222"/>
    </row>
    <row r="35" spans="8:31">
      <c r="H35" s="150"/>
      <c r="I35" s="150"/>
      <c r="K35" s="150"/>
      <c r="N35" s="150"/>
      <c r="T35" s="150"/>
      <c r="U35" s="150"/>
      <c r="V35" s="150"/>
      <c r="W35" s="150"/>
      <c r="X35" s="150"/>
      <c r="Y35" s="150"/>
      <c r="Z35" s="150"/>
      <c r="AB35" s="150"/>
      <c r="AE35" s="222"/>
    </row>
    <row r="36" spans="8:31">
      <c r="H36" s="150"/>
      <c r="I36" s="150"/>
      <c r="K36" s="150"/>
      <c r="N36" s="150"/>
      <c r="T36" s="150"/>
      <c r="U36" s="150"/>
      <c r="V36" s="150"/>
      <c r="W36" s="150"/>
      <c r="X36" s="150"/>
      <c r="Y36" s="150"/>
      <c r="Z36" s="150"/>
      <c r="AB36" s="150"/>
      <c r="AE36" s="222"/>
    </row>
    <row r="37" spans="8:31">
      <c r="H37" s="150"/>
      <c r="I37" s="150"/>
      <c r="K37" s="150"/>
      <c r="N37" s="150"/>
      <c r="T37" s="150"/>
      <c r="U37" s="150"/>
      <c r="V37" s="150"/>
      <c r="W37" s="150"/>
      <c r="X37" s="150"/>
      <c r="Y37" s="150"/>
      <c r="Z37" s="150"/>
      <c r="AB37" s="150"/>
      <c r="AE37" s="222"/>
    </row>
    <row r="38" spans="8:31">
      <c r="H38" s="150"/>
      <c r="I38" s="150"/>
      <c r="K38" s="150"/>
      <c r="N38" s="150"/>
      <c r="T38" s="150"/>
      <c r="U38" s="150"/>
      <c r="V38" s="150"/>
      <c r="W38" s="150"/>
      <c r="X38" s="150"/>
      <c r="Y38" s="150"/>
      <c r="Z38" s="150"/>
      <c r="AB38" s="150"/>
      <c r="AE38" s="222"/>
    </row>
    <row r="39" spans="8:31">
      <c r="H39" s="150"/>
      <c r="I39" s="150"/>
      <c r="K39" s="150"/>
      <c r="N39" s="150"/>
      <c r="T39" s="150"/>
      <c r="U39" s="150"/>
      <c r="V39" s="150"/>
      <c r="W39" s="150"/>
      <c r="X39" s="150"/>
      <c r="Y39" s="150"/>
      <c r="Z39" s="150"/>
      <c r="AB39" s="150"/>
      <c r="AE39" s="222"/>
    </row>
    <row r="40" spans="8:31">
      <c r="H40" s="150"/>
      <c r="I40" s="150"/>
      <c r="K40" s="150"/>
      <c r="N40" s="150"/>
      <c r="T40" s="150"/>
      <c r="U40" s="150"/>
      <c r="V40" s="150"/>
      <c r="W40" s="150"/>
      <c r="X40" s="150"/>
      <c r="Y40" s="150"/>
      <c r="Z40" s="150"/>
      <c r="AB40" s="150"/>
      <c r="AE40" s="222"/>
    </row>
    <row r="41" spans="8:31">
      <c r="H41" s="150"/>
      <c r="I41" s="150"/>
      <c r="K41" s="150"/>
      <c r="N41" s="150"/>
      <c r="T41" s="150"/>
      <c r="U41" s="150"/>
      <c r="V41" s="150"/>
      <c r="W41" s="150"/>
      <c r="X41" s="150"/>
      <c r="Y41" s="150"/>
      <c r="Z41" s="150"/>
      <c r="AB41" s="150"/>
      <c r="AE41" s="222"/>
    </row>
    <row r="42" spans="8:31">
      <c r="H42" s="150"/>
      <c r="I42" s="150"/>
      <c r="K42" s="150"/>
      <c r="N42" s="150"/>
      <c r="T42" s="150"/>
      <c r="U42" s="150"/>
      <c r="V42" s="150"/>
      <c r="W42" s="150"/>
      <c r="X42" s="150"/>
      <c r="Y42" s="150"/>
      <c r="Z42" s="150"/>
      <c r="AB42" s="150"/>
      <c r="AE42" s="222"/>
    </row>
    <row r="43" spans="8:31">
      <c r="H43" s="150"/>
      <c r="I43" s="150"/>
      <c r="K43" s="150"/>
      <c r="N43" s="150"/>
      <c r="T43" s="150"/>
      <c r="U43" s="150"/>
      <c r="V43" s="150"/>
      <c r="W43" s="150"/>
      <c r="X43" s="150"/>
      <c r="Y43" s="150"/>
      <c r="Z43" s="150"/>
      <c r="AB43" s="150"/>
      <c r="AE43" s="222"/>
    </row>
    <row r="44" spans="8:31">
      <c r="H44" s="150"/>
      <c r="I44" s="150"/>
      <c r="K44" s="150"/>
      <c r="N44" s="150"/>
      <c r="T44" s="150"/>
      <c r="U44" s="150"/>
      <c r="V44" s="150"/>
      <c r="W44" s="150"/>
      <c r="X44" s="150"/>
      <c r="Y44" s="150"/>
      <c r="Z44" s="150"/>
      <c r="AB44" s="150"/>
      <c r="AE44" s="222"/>
    </row>
    <row r="45" spans="8:31">
      <c r="H45" s="150"/>
      <c r="I45" s="150"/>
      <c r="K45" s="150"/>
      <c r="N45" s="150"/>
      <c r="T45" s="150"/>
      <c r="U45" s="150"/>
      <c r="V45" s="150"/>
      <c r="W45" s="150"/>
      <c r="X45" s="150"/>
      <c r="Y45" s="150"/>
      <c r="Z45" s="150"/>
      <c r="AB45" s="150"/>
      <c r="AE45" s="222"/>
    </row>
    <row r="46" spans="8:31">
      <c r="H46" s="150"/>
      <c r="I46" s="150"/>
      <c r="K46" s="150"/>
      <c r="N46" s="150"/>
      <c r="T46" s="150"/>
      <c r="U46" s="150"/>
      <c r="V46" s="150"/>
      <c r="W46" s="150"/>
      <c r="X46" s="150"/>
      <c r="Y46" s="150"/>
      <c r="Z46" s="150"/>
      <c r="AB46" s="150"/>
      <c r="AE46" s="222"/>
    </row>
    <row r="47" spans="31:31">
      <c r="AE47" s="222"/>
    </row>
    <row r="48" spans="31:31">
      <c r="AE48" s="222"/>
    </row>
    <row r="49" spans="31:31">
      <c r="AE49" s="222"/>
    </row>
    <row r="50" spans="31:31">
      <c r="AE50" s="222"/>
    </row>
    <row r="51" spans="31:31">
      <c r="AE51" s="222"/>
    </row>
    <row r="52" spans="31:31">
      <c r="AE52" s="222"/>
    </row>
    <row r="53" spans="31:31">
      <c r="AE53" s="222"/>
    </row>
    <row r="54" spans="31:31">
      <c r="AE54" s="222"/>
    </row>
    <row r="55" spans="31:31">
      <c r="AE55" s="222"/>
    </row>
    <row r="56" spans="31:31">
      <c r="AE56" s="222"/>
    </row>
    <row r="57" spans="31:31">
      <c r="AE57" s="222"/>
    </row>
    <row r="58" spans="31:31">
      <c r="AE58" s="222"/>
    </row>
    <row r="59" spans="31:31">
      <c r="AE59" s="222"/>
    </row>
    <row r="60" spans="31:31">
      <c r="AE60" s="222"/>
    </row>
    <row r="61" spans="31:31">
      <c r="AE61" s="222"/>
    </row>
    <row r="62" spans="31:31">
      <c r="AE62" s="222"/>
    </row>
    <row r="63" spans="31:31">
      <c r="AE63" s="222"/>
    </row>
    <row r="64" spans="31:31">
      <c r="AE64" s="222"/>
    </row>
    <row r="65" spans="31:31">
      <c r="AE65" s="222"/>
    </row>
    <row r="66" spans="31:31">
      <c r="AE66" s="222"/>
    </row>
    <row r="67" spans="31:31">
      <c r="AE67" s="222"/>
    </row>
    <row r="68" spans="31:31">
      <c r="AE68" s="222"/>
    </row>
    <row r="69" spans="31:31">
      <c r="AE69" s="222"/>
    </row>
    <row r="70" spans="31:31">
      <c r="AE70" s="222"/>
    </row>
    <row r="71" spans="31:31">
      <c r="AE71" s="222"/>
    </row>
    <row r="72" spans="31:31">
      <c r="AE72" s="222"/>
    </row>
    <row r="73" spans="31:31">
      <c r="AE73" s="222"/>
    </row>
    <row r="74" spans="31:31">
      <c r="AE74" s="222"/>
    </row>
    <row r="75" spans="31:31">
      <c r="AE75" s="222"/>
    </row>
    <row r="76" spans="31:31">
      <c r="AE76" s="222"/>
    </row>
    <row r="77" spans="31:31">
      <c r="AE77" s="222"/>
    </row>
    <row r="78" spans="31:31">
      <c r="AE78" s="222"/>
    </row>
    <row r="79" spans="31:31">
      <c r="AE79" s="222"/>
    </row>
    <row r="80" spans="31:31">
      <c r="AE80" s="222"/>
    </row>
    <row r="81" spans="31:31">
      <c r="AE81" s="222"/>
    </row>
    <row r="82" spans="31:31">
      <c r="AE82" s="222"/>
    </row>
    <row r="83" spans="31:31">
      <c r="AE83" s="222"/>
    </row>
    <row r="84" spans="31:31">
      <c r="AE84" s="222"/>
    </row>
    <row r="85" spans="31:31">
      <c r="AE85" s="222"/>
    </row>
    <row r="86" spans="31:31">
      <c r="AE86" s="222"/>
    </row>
    <row r="87" spans="31:31">
      <c r="AE87" s="222"/>
    </row>
    <row r="88" spans="31:31">
      <c r="AE88" s="222"/>
    </row>
    <row r="89" spans="31:31">
      <c r="AE89" s="222"/>
    </row>
    <row r="90" spans="31:31">
      <c r="AE90" s="222"/>
    </row>
    <row r="91" spans="31:31">
      <c r="AE91" s="222"/>
    </row>
    <row r="92" spans="31:31">
      <c r="AE92" s="222"/>
    </row>
    <row r="93" spans="31:31">
      <c r="AE93" s="222"/>
    </row>
    <row r="94" spans="31:31">
      <c r="AE94" s="222"/>
    </row>
    <row r="95" spans="31:31">
      <c r="AE95" s="222"/>
    </row>
    <row r="96" spans="31:31">
      <c r="AE96" s="222"/>
    </row>
    <row r="97" spans="31:31">
      <c r="AE97" s="222"/>
    </row>
    <row r="98" spans="31:31">
      <c r="AE98" s="222"/>
    </row>
    <row r="99" spans="31:31">
      <c r="AE99" s="222"/>
    </row>
    <row r="100" spans="31:31">
      <c r="AE100" s="222"/>
    </row>
    <row r="101" spans="31:31">
      <c r="AE101" s="222"/>
    </row>
    <row r="102" spans="31:31">
      <c r="AE102" s="222"/>
    </row>
    <row r="103" spans="31:31">
      <c r="AE103" s="222"/>
    </row>
    <row r="104" spans="31:31">
      <c r="AE104" s="222"/>
    </row>
    <row r="105" spans="31:31">
      <c r="AE105" s="222"/>
    </row>
    <row r="106" spans="31:31">
      <c r="AE106" s="222"/>
    </row>
    <row r="107" spans="31:31">
      <c r="AE107" s="222"/>
    </row>
    <row r="108" spans="31:31">
      <c r="AE108" s="222"/>
    </row>
    <row r="109" spans="31:31">
      <c r="AE109" s="222"/>
    </row>
    <row r="110" spans="31:31">
      <c r="AE110" s="222"/>
    </row>
    <row r="111" spans="31:31">
      <c r="AE111" s="222"/>
    </row>
    <row r="112" spans="31:31">
      <c r="AE112" s="222"/>
    </row>
    <row r="113" spans="31:31">
      <c r="AE113" s="222"/>
    </row>
    <row r="114" spans="31:31">
      <c r="AE114" s="222"/>
    </row>
    <row r="115" spans="31:31">
      <c r="AE115" s="222"/>
    </row>
    <row r="116" spans="31:31">
      <c r="AE116" s="222"/>
    </row>
    <row r="117" spans="31:31">
      <c r="AE117" s="222"/>
    </row>
    <row r="118" spans="31:31">
      <c r="AE118" s="222"/>
    </row>
    <row r="119" spans="31:31">
      <c r="AE119" s="222"/>
    </row>
    <row r="120" spans="31:31">
      <c r="AE120" s="222"/>
    </row>
    <row r="121" spans="31:31">
      <c r="AE121" s="222"/>
    </row>
    <row r="122" spans="31:31">
      <c r="AE122" s="222"/>
    </row>
    <row r="123" spans="31:31">
      <c r="AE123" s="222"/>
    </row>
    <row r="124" spans="31:31">
      <c r="AE124" s="222"/>
    </row>
    <row r="125" spans="31:31">
      <c r="AE125" s="222"/>
    </row>
    <row r="126" spans="31:31">
      <c r="AE126" s="222"/>
    </row>
    <row r="127" spans="31:31">
      <c r="AE127" s="222"/>
    </row>
    <row r="128" spans="31:31">
      <c r="AE128" s="222"/>
    </row>
    <row r="129" spans="31:31">
      <c r="AE129" s="222"/>
    </row>
    <row r="130" spans="31:31">
      <c r="AE130" s="222"/>
    </row>
    <row r="131" spans="31:31">
      <c r="AE131" s="222"/>
    </row>
    <row r="132" spans="31:31">
      <c r="AE132" s="222"/>
    </row>
    <row r="133" spans="31:31">
      <c r="AE133" s="222"/>
    </row>
    <row r="134" spans="31:31">
      <c r="AE134" s="222"/>
    </row>
    <row r="135" spans="31:31">
      <c r="AE135" s="222"/>
    </row>
    <row r="136" spans="31:31">
      <c r="AE136" s="222"/>
    </row>
    <row r="137" spans="31:31">
      <c r="AE137" s="222"/>
    </row>
    <row r="138" spans="31:31">
      <c r="AE138" s="222"/>
    </row>
    <row r="139" spans="31:31">
      <c r="AE139" s="222"/>
    </row>
    <row r="140" spans="31:31">
      <c r="AE140" s="222"/>
    </row>
    <row r="141" spans="31:31">
      <c r="AE141" s="222"/>
    </row>
    <row r="142" spans="31:31">
      <c r="AE142" s="222"/>
    </row>
    <row r="143" spans="31:31">
      <c r="AE143" s="222"/>
    </row>
    <row r="144" spans="31:31">
      <c r="AE144" s="222"/>
    </row>
    <row r="145" spans="31:31">
      <c r="AE145" s="222"/>
    </row>
    <row r="146" spans="31:31">
      <c r="AE146" s="222"/>
    </row>
    <row r="147" spans="31:31">
      <c r="AE147" s="222"/>
    </row>
    <row r="148" spans="31:31">
      <c r="AE148" s="222"/>
    </row>
    <row r="149" spans="31:31">
      <c r="AE149" s="222"/>
    </row>
    <row r="150" spans="31:31">
      <c r="AE150" s="222"/>
    </row>
    <row r="151" spans="31:31">
      <c r="AE151" s="222"/>
    </row>
    <row r="152" spans="31:31">
      <c r="AE152" s="222"/>
    </row>
    <row r="153" spans="31:31">
      <c r="AE153" s="222"/>
    </row>
    <row r="154" spans="31:31">
      <c r="AE154" s="222"/>
    </row>
    <row r="155" spans="31:31">
      <c r="AE155" s="222"/>
    </row>
    <row r="156" spans="31:31">
      <c r="AE156" s="222"/>
    </row>
    <row r="157" spans="31:31">
      <c r="AE157" s="222"/>
    </row>
    <row r="158" spans="31:31">
      <c r="AE158" s="222"/>
    </row>
    <row r="159" spans="31:31">
      <c r="AE159" s="222"/>
    </row>
    <row r="160" spans="31:31">
      <c r="AE160" s="222"/>
    </row>
    <row r="161" spans="31:31">
      <c r="AE161" s="222"/>
    </row>
    <row r="162" spans="31:31">
      <c r="AE162" s="222"/>
    </row>
    <row r="163" spans="31:31">
      <c r="AE163" s="222"/>
    </row>
    <row r="164" spans="31:31">
      <c r="AE164" s="222"/>
    </row>
    <row r="165" spans="31:31">
      <c r="AE165" s="222"/>
    </row>
    <row r="166" spans="31:31">
      <c r="AE166" s="222"/>
    </row>
    <row r="167" spans="31:31">
      <c r="AE167" s="222"/>
    </row>
    <row r="168" spans="31:31">
      <c r="AE168" s="222"/>
    </row>
    <row r="169" spans="31:31">
      <c r="AE169" s="222"/>
    </row>
    <row r="170" spans="31:31">
      <c r="AE170" s="222"/>
    </row>
    <row r="171" spans="31:31">
      <c r="AE171" s="222"/>
    </row>
    <row r="172" spans="31:31">
      <c r="AE172" s="222"/>
    </row>
    <row r="173" spans="31:31">
      <c r="AE173" s="222"/>
    </row>
    <row r="174" spans="31:31">
      <c r="AE174" s="222"/>
    </row>
    <row r="175" spans="31:31">
      <c r="AE175" s="222"/>
    </row>
    <row r="176" spans="31:31">
      <c r="AE176" s="222"/>
    </row>
    <row r="177" spans="31:31">
      <c r="AE177" s="222"/>
    </row>
    <row r="178" spans="31:31">
      <c r="AE178" s="222"/>
    </row>
    <row r="179" spans="31:31">
      <c r="AE179" s="222"/>
    </row>
    <row r="180" spans="31:31">
      <c r="AE180" s="222"/>
    </row>
    <row r="181" spans="31:31">
      <c r="AE181" s="222"/>
    </row>
    <row r="182" spans="31:31">
      <c r="AE182" s="222"/>
    </row>
    <row r="183" spans="31:31">
      <c r="AE183" s="222"/>
    </row>
    <row r="184" spans="31:31">
      <c r="AE184" s="222"/>
    </row>
    <row r="185" spans="31:31">
      <c r="AE185" s="222"/>
    </row>
    <row r="186" spans="31:31">
      <c r="AE186" s="222"/>
    </row>
    <row r="187" spans="31:31">
      <c r="AE187" s="222"/>
    </row>
    <row r="188" spans="31:31">
      <c r="AE188" s="222"/>
    </row>
    <row r="189" spans="31:31">
      <c r="AE189" s="222"/>
    </row>
    <row r="190" spans="31:31">
      <c r="AE190" s="222"/>
    </row>
    <row r="191" spans="31:31">
      <c r="AE191" s="222"/>
    </row>
    <row r="192" spans="31:31">
      <c r="AE192" s="222"/>
    </row>
    <row r="193" spans="31:31">
      <c r="AE193" s="222"/>
    </row>
    <row r="194" spans="31:31">
      <c r="AE194" s="222"/>
    </row>
    <row r="195" spans="31:31">
      <c r="AE195" s="222"/>
    </row>
    <row r="196" spans="31:31">
      <c r="AE196" s="222"/>
    </row>
    <row r="197" spans="31:31">
      <c r="AE197" s="222"/>
    </row>
    <row r="198" spans="31:31">
      <c r="AE198" s="222"/>
    </row>
    <row r="199" spans="31:31">
      <c r="AE199" s="222"/>
    </row>
    <row r="200" spans="31:31">
      <c r="AE200" s="222"/>
    </row>
    <row r="201" spans="31:31">
      <c r="AE201" s="222"/>
    </row>
    <row r="202" spans="31:31">
      <c r="AE202" s="222"/>
    </row>
    <row r="203" spans="31:31">
      <c r="AE203" s="222"/>
    </row>
    <row r="204" spans="31:31">
      <c r="AE204" s="222"/>
    </row>
    <row r="205" spans="31:31">
      <c r="AE205" s="222"/>
    </row>
    <row r="206" spans="31:31">
      <c r="AE206" s="222"/>
    </row>
    <row r="207" spans="31:31">
      <c r="AE207" s="222"/>
    </row>
    <row r="208" spans="31:31">
      <c r="AE208" s="222"/>
    </row>
    <row r="209" spans="31:31">
      <c r="AE209" s="222"/>
    </row>
    <row r="210" spans="31:31">
      <c r="AE210" s="222"/>
    </row>
    <row r="211" spans="31:31">
      <c r="AE211" s="222"/>
    </row>
    <row r="212" spans="31:31">
      <c r="AE212" s="222"/>
    </row>
    <row r="213" spans="31:31">
      <c r="AE213" s="222"/>
    </row>
    <row r="214" spans="31:31">
      <c r="AE214" s="222"/>
    </row>
    <row r="215" spans="31:31">
      <c r="AE215" s="222"/>
    </row>
    <row r="216" spans="31:31">
      <c r="AE216" s="222"/>
    </row>
    <row r="217" spans="31:31">
      <c r="AE217" s="222"/>
    </row>
    <row r="218" spans="31:31">
      <c r="AE218" s="222"/>
    </row>
    <row r="219" spans="31:31">
      <c r="AE219" s="222"/>
    </row>
    <row r="220" spans="31:31">
      <c r="AE220" s="222"/>
    </row>
    <row r="221" spans="31:31">
      <c r="AE221" s="222"/>
    </row>
    <row r="222" spans="31:31">
      <c r="AE222" s="222"/>
    </row>
    <row r="223" spans="31:31">
      <c r="AE223" s="222"/>
    </row>
    <row r="224" spans="31:31">
      <c r="AE224" s="222"/>
    </row>
    <row r="225" spans="31:31">
      <c r="AE225" s="222"/>
    </row>
    <row r="226" spans="31:31">
      <c r="AE226" s="222"/>
    </row>
    <row r="227" spans="31:31">
      <c r="AE227" s="222"/>
    </row>
    <row r="228" spans="31:31">
      <c r="AE228" s="222"/>
    </row>
    <row r="229" spans="31:31">
      <c r="AE229" s="222"/>
    </row>
    <row r="230" spans="31:31">
      <c r="AE230" s="222"/>
    </row>
    <row r="231" spans="31:31">
      <c r="AE231" s="222"/>
    </row>
    <row r="232" spans="31:31">
      <c r="AE232" s="222"/>
    </row>
    <row r="233" spans="31:31">
      <c r="AE233" s="222"/>
    </row>
    <row r="234" spans="31:31">
      <c r="AE234" s="222"/>
    </row>
    <row r="235" spans="31:31">
      <c r="AE235" s="222"/>
    </row>
    <row r="236" spans="31:31">
      <c r="AE236" s="222"/>
    </row>
    <row r="237" spans="31:31">
      <c r="AE237" s="222"/>
    </row>
    <row r="238" spans="31:31">
      <c r="AE238" s="222"/>
    </row>
    <row r="239" spans="31:31">
      <c r="AE239" s="222"/>
    </row>
    <row r="240" spans="31:31">
      <c r="AE240" s="222"/>
    </row>
    <row r="241" spans="31:31">
      <c r="AE241" s="222"/>
    </row>
    <row r="242" spans="31:31">
      <c r="AE242" s="222"/>
    </row>
    <row r="243" spans="31:31">
      <c r="AE243" s="222"/>
    </row>
    <row r="244" spans="31:31">
      <c r="AE244" s="222"/>
    </row>
    <row r="245" spans="31:31">
      <c r="AE245" s="222"/>
    </row>
    <row r="246" spans="31:31">
      <c r="AE246" s="222"/>
    </row>
    <row r="247" spans="31:31">
      <c r="AE247" s="222"/>
    </row>
    <row r="248" spans="31:31">
      <c r="AE248" s="222"/>
    </row>
    <row r="249" spans="31:31">
      <c r="AE249" s="222"/>
    </row>
    <row r="250" spans="31:31">
      <c r="AE250" s="222"/>
    </row>
    <row r="251" spans="31:31">
      <c r="AE251" s="222"/>
    </row>
    <row r="252" spans="31:31">
      <c r="AE252" s="222"/>
    </row>
    <row r="253" spans="31:31">
      <c r="AE253" s="222"/>
    </row>
    <row r="254" spans="31:31">
      <c r="AE254" s="222"/>
    </row>
    <row r="255" spans="31:31">
      <c r="AE255" s="222"/>
    </row>
    <row r="256" spans="31:31">
      <c r="AE256" s="222"/>
    </row>
    <row r="257" spans="31:31">
      <c r="AE257" s="222"/>
    </row>
    <row r="258" spans="31:31">
      <c r="AE258" s="222"/>
    </row>
    <row r="259" spans="31:31">
      <c r="AE259" s="222"/>
    </row>
    <row r="260" spans="31:31">
      <c r="AE260" s="222"/>
    </row>
    <row r="261" spans="31:31">
      <c r="AE261" s="222"/>
    </row>
    <row r="262" spans="31:31">
      <c r="AE262" s="222"/>
    </row>
    <row r="263" spans="31:31">
      <c r="AE263" s="222"/>
    </row>
    <row r="264" spans="31:31">
      <c r="AE264" s="222"/>
    </row>
    <row r="265" spans="31:31">
      <c r="AE265" s="222"/>
    </row>
    <row r="266" spans="31:31">
      <c r="AE266" s="222"/>
    </row>
    <row r="267" spans="31:31">
      <c r="AE267" s="222"/>
    </row>
    <row r="268" spans="31:31">
      <c r="AE268" s="222"/>
    </row>
    <row r="269" spans="31:31">
      <c r="AE269" s="222"/>
    </row>
    <row r="270" spans="31:31">
      <c r="AE270" s="222"/>
    </row>
    <row r="271" spans="31:31">
      <c r="AE271" s="222"/>
    </row>
    <row r="272" spans="31:31">
      <c r="AE272" s="222"/>
    </row>
    <row r="273" spans="31:31">
      <c r="AE273" s="222"/>
    </row>
    <row r="274" spans="31:31">
      <c r="AE274" s="222"/>
    </row>
    <row r="275" spans="31:31">
      <c r="AE275" s="222"/>
    </row>
    <row r="276" spans="31:31">
      <c r="AE276" s="222"/>
    </row>
    <row r="277" spans="31:31">
      <c r="AE277" s="222"/>
    </row>
    <row r="278" spans="31:31">
      <c r="AE278" s="222"/>
    </row>
    <row r="279" spans="31:31">
      <c r="AE279" s="222"/>
    </row>
    <row r="280" spans="31:31">
      <c r="AE280" s="222"/>
    </row>
    <row r="281" spans="31:31">
      <c r="AE281" s="222"/>
    </row>
    <row r="282" spans="31:31">
      <c r="AE282" s="222"/>
    </row>
    <row r="283" spans="31:31">
      <c r="AE283" s="222"/>
    </row>
    <row r="284" spans="31:31">
      <c r="AE284" s="222"/>
    </row>
    <row r="285" spans="31:31">
      <c r="AE285" s="222"/>
    </row>
    <row r="286" spans="31:31">
      <c r="AE286" s="222"/>
    </row>
    <row r="287" spans="31:31">
      <c r="AE287" s="222"/>
    </row>
    <row r="288" spans="31:31">
      <c r="AE288" s="222"/>
    </row>
    <row r="289" spans="31:31">
      <c r="AE289" s="222"/>
    </row>
    <row r="290" spans="31:31">
      <c r="AE290" s="222"/>
    </row>
    <row r="291" spans="31:31">
      <c r="AE291" s="222"/>
    </row>
    <row r="292" spans="31:31">
      <c r="AE292" s="222"/>
    </row>
    <row r="293" spans="31:31">
      <c r="AE293" s="222"/>
    </row>
    <row r="294" spans="31:31">
      <c r="AE294" s="222"/>
    </row>
    <row r="295" spans="31:31">
      <c r="AE295" s="222"/>
    </row>
    <row r="296" spans="31:31">
      <c r="AE296" s="222"/>
    </row>
    <row r="297" spans="31:31">
      <c r="AE297" s="222"/>
    </row>
    <row r="298" spans="31:31">
      <c r="AE298" s="222"/>
    </row>
    <row r="299" spans="31:31">
      <c r="AE299" s="222"/>
    </row>
    <row r="300" spans="31:31">
      <c r="AE300" s="222"/>
    </row>
    <row r="301" spans="31:31">
      <c r="AE301" s="222"/>
    </row>
    <row r="302" spans="31:31">
      <c r="AE302" s="222"/>
    </row>
    <row r="303" spans="31:31">
      <c r="AE303" s="222"/>
    </row>
    <row r="304" spans="31:31">
      <c r="AE304" s="222"/>
    </row>
    <row r="305" spans="31:31">
      <c r="AE305" s="222"/>
    </row>
    <row r="306" spans="31:31">
      <c r="AE306" s="222"/>
    </row>
    <row r="307" spans="31:31">
      <c r="AE307" s="222"/>
    </row>
    <row r="308" spans="31:31">
      <c r="AE308" s="222"/>
    </row>
    <row r="309" spans="31:31">
      <c r="AE309" s="222"/>
    </row>
    <row r="310" spans="31:31">
      <c r="AE310" s="222"/>
    </row>
    <row r="311" spans="31:31">
      <c r="AE311" s="222"/>
    </row>
    <row r="312" spans="31:31">
      <c r="AE312" s="222"/>
    </row>
    <row r="313" spans="31:31">
      <c r="AE313" s="222"/>
    </row>
    <row r="314" spans="31:31">
      <c r="AE314" s="222"/>
    </row>
    <row r="315" spans="31:31">
      <c r="AE315" s="222"/>
    </row>
    <row r="316" spans="31:31">
      <c r="AE316" s="222"/>
    </row>
    <row r="317" spans="31:31">
      <c r="AE317" s="222"/>
    </row>
    <row r="318" spans="31:31">
      <c r="AE318" s="222"/>
    </row>
    <row r="319" spans="31:31">
      <c r="AE319" s="222"/>
    </row>
    <row r="320" spans="31:31">
      <c r="AE320" s="222"/>
    </row>
    <row r="321" spans="31:31">
      <c r="AE321" s="222"/>
    </row>
    <row r="322" spans="31:31">
      <c r="AE322" s="222"/>
    </row>
    <row r="323" spans="31:31">
      <c r="AE323" s="222"/>
    </row>
    <row r="324" spans="31:31">
      <c r="AE324" s="222"/>
    </row>
    <row r="325" spans="31:31">
      <c r="AE325" s="222"/>
    </row>
    <row r="326" spans="31:31">
      <c r="AE326" s="222"/>
    </row>
    <row r="327" spans="31:31">
      <c r="AE327" s="222"/>
    </row>
    <row r="328" spans="31:31">
      <c r="AE328" s="222"/>
    </row>
    <row r="329" spans="31:31">
      <c r="AE329" s="222"/>
    </row>
    <row r="330" spans="31:31">
      <c r="AE330" s="222"/>
    </row>
    <row r="331" spans="31:31">
      <c r="AE331" s="222"/>
    </row>
    <row r="332" spans="31:31">
      <c r="AE332" s="222"/>
    </row>
    <row r="333" spans="31:31">
      <c r="AE333" s="222"/>
    </row>
    <row r="334" spans="31:31">
      <c r="AE334" s="222"/>
    </row>
    <row r="335" spans="31:31">
      <c r="AE335" s="222"/>
    </row>
    <row r="336" spans="31:31">
      <c r="AE336" s="222"/>
    </row>
    <row r="337" spans="31:31">
      <c r="AE337" s="222"/>
    </row>
    <row r="338" spans="31:31">
      <c r="AE338" s="222"/>
    </row>
    <row r="339" spans="31:31">
      <c r="AE339" s="222"/>
    </row>
    <row r="340" spans="31:31">
      <c r="AE340" s="222"/>
    </row>
    <row r="341" spans="31:31">
      <c r="AE341" s="222"/>
    </row>
    <row r="342" spans="31:31">
      <c r="AE342" s="222"/>
    </row>
    <row r="343" spans="31:31">
      <c r="AE343" s="222"/>
    </row>
    <row r="344" spans="31:31">
      <c r="AE344" s="222"/>
    </row>
    <row r="345" spans="31:31">
      <c r="AE345" s="222"/>
    </row>
    <row r="346" spans="31:31">
      <c r="AE346" s="222"/>
    </row>
    <row r="347" spans="31:31">
      <c r="AE347" s="222"/>
    </row>
    <row r="348" spans="31:31">
      <c r="AE348" s="222"/>
    </row>
    <row r="349" spans="31:31">
      <c r="AE349" s="222"/>
    </row>
    <row r="350" spans="31:31">
      <c r="AE350" s="222"/>
    </row>
    <row r="351" spans="31:31">
      <c r="AE351" s="222"/>
    </row>
    <row r="352" spans="31:31">
      <c r="AE352" s="222"/>
    </row>
    <row r="353" spans="31:31">
      <c r="AE353" s="222"/>
    </row>
    <row r="354" spans="31:31">
      <c r="AE354" s="222"/>
    </row>
    <row r="355" spans="31:31">
      <c r="AE355" s="222"/>
    </row>
    <row r="356" spans="31:31">
      <c r="AE356" s="222"/>
    </row>
    <row r="357" spans="31:31">
      <c r="AE357" s="222"/>
    </row>
    <row r="358" spans="31:31">
      <c r="AE358" s="222"/>
    </row>
    <row r="359" spans="31:31">
      <c r="AE359" s="222"/>
    </row>
    <row r="360" spans="31:31">
      <c r="AE360" s="222"/>
    </row>
    <row r="361" spans="31:31">
      <c r="AE361" s="222"/>
    </row>
    <row r="362" spans="31:31">
      <c r="AE362" s="222"/>
    </row>
    <row r="363" spans="31:31">
      <c r="AE363" s="222"/>
    </row>
    <row r="364" spans="31:31">
      <c r="AE364" s="222"/>
    </row>
    <row r="365" spans="31:31">
      <c r="AE365" s="222"/>
    </row>
    <row r="366" spans="31:31">
      <c r="AE366" s="222"/>
    </row>
    <row r="367" spans="31:31">
      <c r="AE367" s="222"/>
    </row>
    <row r="368" spans="31:31">
      <c r="AE368" s="222"/>
    </row>
    <row r="369" spans="31:31">
      <c r="AE369" s="222"/>
    </row>
    <row r="370" spans="31:31">
      <c r="AE370" s="222"/>
    </row>
    <row r="371" spans="31:31">
      <c r="AE371" s="222"/>
    </row>
    <row r="372" spans="31:31">
      <c r="AE372" s="222"/>
    </row>
    <row r="373" spans="31:31">
      <c r="AE373" s="222"/>
    </row>
    <row r="374" spans="31:31">
      <c r="AE374" s="222"/>
    </row>
    <row r="375" spans="31:31">
      <c r="AE375" s="222"/>
    </row>
    <row r="376" spans="31:31">
      <c r="AE376" s="222"/>
    </row>
    <row r="377" spans="31:31">
      <c r="AE377" s="222"/>
    </row>
    <row r="378" spans="31:31">
      <c r="AE378" s="222"/>
    </row>
    <row r="379" spans="31:31">
      <c r="AE379" s="222"/>
    </row>
    <row r="380" spans="31:31">
      <c r="AE380" s="222"/>
    </row>
    <row r="381" spans="31:31">
      <c r="AE381" s="222"/>
    </row>
    <row r="382" spans="31:31">
      <c r="AE382" s="222"/>
    </row>
    <row r="383" spans="31:31">
      <c r="AE383" s="222"/>
    </row>
    <row r="384" spans="31:31">
      <c r="AE384" s="222"/>
    </row>
    <row r="385" spans="31:31">
      <c r="AE385" s="222"/>
    </row>
    <row r="386" spans="31:31">
      <c r="AE386" s="222"/>
    </row>
    <row r="387" spans="31:31">
      <c r="AE387" s="222"/>
    </row>
    <row r="388" spans="31:31">
      <c r="AE388" s="222"/>
    </row>
    <row r="389" spans="31:31">
      <c r="AE389" s="222"/>
    </row>
    <row r="390" spans="31:31">
      <c r="AE390" s="222"/>
    </row>
    <row r="391" spans="31:31">
      <c r="AE391" s="222"/>
    </row>
    <row r="392" spans="31:31">
      <c r="AE392" s="222"/>
    </row>
    <row r="393" spans="31:31">
      <c r="AE393" s="222"/>
    </row>
    <row r="394" spans="31:31">
      <c r="AE394" s="222"/>
    </row>
    <row r="395" spans="31:31">
      <c r="AE395" s="222"/>
    </row>
    <row r="396" spans="31:31">
      <c r="AE396" s="222"/>
    </row>
    <row r="397" spans="31:31">
      <c r="AE397" s="222"/>
    </row>
    <row r="398" spans="31:31">
      <c r="AE398" s="222"/>
    </row>
    <row r="399" spans="31:31">
      <c r="AE399" s="222"/>
    </row>
    <row r="400" spans="31:31">
      <c r="AE400" s="222"/>
    </row>
    <row r="401" spans="31:31">
      <c r="AE401" s="222"/>
    </row>
    <row r="402" spans="31:31">
      <c r="AE402" s="222"/>
    </row>
    <row r="403" spans="31:31">
      <c r="AE403" s="222"/>
    </row>
    <row r="404" spans="31:31">
      <c r="AE404" s="222"/>
    </row>
    <row r="405" spans="31:31">
      <c r="AE405" s="222"/>
    </row>
    <row r="406" spans="31:31">
      <c r="AE406" s="222"/>
    </row>
    <row r="407" spans="31:31">
      <c r="AE407" s="222"/>
    </row>
    <row r="408" spans="31:31">
      <c r="AE408" s="222"/>
    </row>
    <row r="409" spans="31:31">
      <c r="AE409" s="222"/>
    </row>
    <row r="410" spans="31:31">
      <c r="AE410" s="222"/>
    </row>
    <row r="411" spans="31:31">
      <c r="AE411" s="222"/>
    </row>
    <row r="412" spans="31:31">
      <c r="AE412" s="222"/>
    </row>
    <row r="413" spans="31:31">
      <c r="AE413" s="222"/>
    </row>
    <row r="414" spans="31:31">
      <c r="AE414" s="222"/>
    </row>
    <row r="415" spans="31:31">
      <c r="AE415" s="222"/>
    </row>
    <row r="416" spans="31:31">
      <c r="AE416" s="222"/>
    </row>
    <row r="417" spans="31:31">
      <c r="AE417" s="222"/>
    </row>
    <row r="418" spans="31:31">
      <c r="AE418" s="222"/>
    </row>
    <row r="419" spans="31:31">
      <c r="AE419" s="222"/>
    </row>
    <row r="420" spans="31:31">
      <c r="AE420" s="222"/>
    </row>
    <row r="421" spans="31:31">
      <c r="AE421" s="222"/>
    </row>
    <row r="422" spans="31:31">
      <c r="AE422" s="222"/>
    </row>
    <row r="423" spans="31:31">
      <c r="AE423" s="222"/>
    </row>
    <row r="424" spans="31:31">
      <c r="AE424" s="222"/>
    </row>
    <row r="425" spans="31:31">
      <c r="AE425" s="222"/>
    </row>
    <row r="426" spans="31:31">
      <c r="AE426" s="222"/>
    </row>
    <row r="427" spans="31:31">
      <c r="AE427" s="222"/>
    </row>
    <row r="428" spans="31:31">
      <c r="AE428" s="222"/>
    </row>
    <row r="429" spans="31:31">
      <c r="AE429" s="222"/>
    </row>
    <row r="430" spans="31:31">
      <c r="AE430" s="222"/>
    </row>
    <row r="431" spans="31:31">
      <c r="AE431" s="222"/>
    </row>
    <row r="432" spans="31:31">
      <c r="AE432" s="222"/>
    </row>
    <row r="433" spans="31:31">
      <c r="AE433" s="222"/>
    </row>
    <row r="434" spans="31:31">
      <c r="AE434" s="222"/>
    </row>
    <row r="435" spans="31:31">
      <c r="AE435" s="222"/>
    </row>
    <row r="436" spans="31:31">
      <c r="AE436" s="222"/>
    </row>
    <row r="437" spans="31:31">
      <c r="AE437" s="222"/>
    </row>
    <row r="438" spans="31:31">
      <c r="AE438" s="222"/>
    </row>
    <row r="439" spans="31:31">
      <c r="AE439" s="222"/>
    </row>
    <row r="440" spans="31:31">
      <c r="AE440" s="222"/>
    </row>
    <row r="441" spans="31:31">
      <c r="AE441" s="222"/>
    </row>
    <row r="442" spans="31:31">
      <c r="AE442" s="222"/>
    </row>
    <row r="443" spans="31:31">
      <c r="AE443" s="222"/>
    </row>
    <row r="444" spans="31:31">
      <c r="AE444" s="222"/>
    </row>
    <row r="445" spans="31:31">
      <c r="AE445" s="222"/>
    </row>
    <row r="446" spans="31:31">
      <c r="AE446" s="222"/>
    </row>
    <row r="447" spans="31:31">
      <c r="AE447" s="222"/>
    </row>
    <row r="448" spans="31:31">
      <c r="AE448" s="222"/>
    </row>
    <row r="449" spans="31:31">
      <c r="AE449" s="222"/>
    </row>
    <row r="450" spans="31:31">
      <c r="AE450" s="222"/>
    </row>
    <row r="451" spans="31:31">
      <c r="AE451" s="222"/>
    </row>
    <row r="452" spans="31:31">
      <c r="AE452" s="222"/>
    </row>
    <row r="453" spans="31:31">
      <c r="AE453" s="222"/>
    </row>
    <row r="454" spans="31:31">
      <c r="AE454" s="222"/>
    </row>
    <row r="455" spans="31:31">
      <c r="AE455" s="222"/>
    </row>
    <row r="456" spans="31:31">
      <c r="AE456" s="222"/>
    </row>
    <row r="457" spans="31:31">
      <c r="AE457" s="222"/>
    </row>
    <row r="458" spans="31:31">
      <c r="AE458" s="222"/>
    </row>
    <row r="459" spans="31:31">
      <c r="AE459" s="222"/>
    </row>
    <row r="460" spans="31:31">
      <c r="AE460" s="222"/>
    </row>
    <row r="461" spans="31:31">
      <c r="AE461" s="222"/>
    </row>
    <row r="462" spans="31:31">
      <c r="AE462" s="222"/>
    </row>
    <row r="463" spans="31:31">
      <c r="AE463" s="222"/>
    </row>
    <row r="464" spans="31:31">
      <c r="AE464" s="222"/>
    </row>
    <row r="465" spans="31:31">
      <c r="AE465" s="222"/>
    </row>
    <row r="466" spans="31:31">
      <c r="AE466" s="222"/>
    </row>
    <row r="467" spans="31:31">
      <c r="AE467" s="222"/>
    </row>
    <row r="468" spans="31:31">
      <c r="AE468" s="222"/>
    </row>
    <row r="469" spans="31:31">
      <c r="AE469" s="222"/>
    </row>
    <row r="470" spans="31:31">
      <c r="AE470" s="222"/>
    </row>
    <row r="471" spans="31:31">
      <c r="AE471" s="222"/>
    </row>
    <row r="472" spans="31:31">
      <c r="AE472" s="222"/>
    </row>
    <row r="473" spans="31:31">
      <c r="AE473" s="222"/>
    </row>
    <row r="474" spans="31:31">
      <c r="AE474" s="222"/>
    </row>
    <row r="475" spans="31:31">
      <c r="AE475" s="222"/>
    </row>
    <row r="476" spans="31:31">
      <c r="AE476" s="222"/>
    </row>
    <row r="477" spans="31:31">
      <c r="AE477" s="222"/>
    </row>
    <row r="478" spans="31:31">
      <c r="AE478" s="222"/>
    </row>
    <row r="479" spans="31:31">
      <c r="AE479" s="222"/>
    </row>
    <row r="480" spans="31:31">
      <c r="AE480" s="222"/>
    </row>
    <row r="481" spans="31:31">
      <c r="AE481" s="222"/>
    </row>
    <row r="482" spans="31:31">
      <c r="AE482" s="222"/>
    </row>
    <row r="483" spans="31:31">
      <c r="AE483" s="222"/>
    </row>
    <row r="484" spans="31:31">
      <c r="AE484" s="222"/>
    </row>
    <row r="485" spans="31:31">
      <c r="AE485" s="222"/>
    </row>
    <row r="486" spans="31:31">
      <c r="AE486" s="222"/>
    </row>
    <row r="487" spans="31:31">
      <c r="AE487" s="222"/>
    </row>
    <row r="488" spans="31:31">
      <c r="AE488" s="222"/>
    </row>
    <row r="489" spans="31:31">
      <c r="AE489" s="222"/>
    </row>
    <row r="490" spans="31:31">
      <c r="AE490" s="222"/>
    </row>
    <row r="491" spans="31:31">
      <c r="AE491" s="222"/>
    </row>
    <row r="492" spans="31:31">
      <c r="AE492" s="222"/>
    </row>
    <row r="493" spans="31:31">
      <c r="AE493" s="222"/>
    </row>
    <row r="494" spans="31:31">
      <c r="AE494" s="222"/>
    </row>
    <row r="495" spans="31:31">
      <c r="AE495" s="222"/>
    </row>
    <row r="496" spans="31:31">
      <c r="AE496" s="222"/>
    </row>
    <row r="497" spans="31:31">
      <c r="AE497" s="222"/>
    </row>
    <row r="498" spans="31:31">
      <c r="AE498" s="222"/>
    </row>
    <row r="499" spans="31:31">
      <c r="AE499" s="222"/>
    </row>
    <row r="500" spans="31:31">
      <c r="AE500" s="222"/>
    </row>
    <row r="501" spans="31:31">
      <c r="AE501" s="222"/>
    </row>
    <row r="502" spans="31:31">
      <c r="AE502" s="222"/>
    </row>
    <row r="503" spans="31:31">
      <c r="AE503" s="222"/>
    </row>
    <row r="504" spans="31:31">
      <c r="AE504" s="222"/>
    </row>
    <row r="505" spans="31:31">
      <c r="AE505" s="222"/>
    </row>
    <row r="506" spans="31:31">
      <c r="AE506" s="222"/>
    </row>
    <row r="507" spans="31:31">
      <c r="AE507" s="222"/>
    </row>
    <row r="508" spans="31:31">
      <c r="AE508" s="222"/>
    </row>
    <row r="509" spans="31:31">
      <c r="AE509" s="222"/>
    </row>
    <row r="510" spans="31:31">
      <c r="AE510" s="222"/>
    </row>
    <row r="511" spans="31:31">
      <c r="AE511" s="222"/>
    </row>
    <row r="512" spans="31:31">
      <c r="AE512" s="222"/>
    </row>
    <row r="513" spans="31:31">
      <c r="AE513" s="222"/>
    </row>
    <row r="514" spans="31:31">
      <c r="AE514" s="222"/>
    </row>
    <row r="515" spans="31:31">
      <c r="AE515" s="222"/>
    </row>
    <row r="516" spans="31:31">
      <c r="AE516" s="222"/>
    </row>
    <row r="517" spans="31:31">
      <c r="AE517" s="222"/>
    </row>
    <row r="518" spans="31:31">
      <c r="AE518" s="222"/>
    </row>
    <row r="519" spans="31:31">
      <c r="AE519" s="222"/>
    </row>
    <row r="520" spans="31:31">
      <c r="AE520" s="222"/>
    </row>
    <row r="521" spans="31:31">
      <c r="AE521" s="222"/>
    </row>
    <row r="522" spans="31:31">
      <c r="AE522" s="222"/>
    </row>
    <row r="523" spans="31:31">
      <c r="AE523" s="222"/>
    </row>
    <row r="524" spans="31:31">
      <c r="AE524" s="222"/>
    </row>
    <row r="525" spans="31:31">
      <c r="AE525" s="222"/>
    </row>
    <row r="526" spans="31:31">
      <c r="AE526" s="222"/>
    </row>
    <row r="527" spans="31:31">
      <c r="AE527" s="222"/>
    </row>
    <row r="528" spans="31:31">
      <c r="AE528" s="222"/>
    </row>
    <row r="529" spans="31:31">
      <c r="AE529" s="222"/>
    </row>
    <row r="530" spans="31:31">
      <c r="AE530" s="222"/>
    </row>
    <row r="531" spans="31:31">
      <c r="AE531" s="222"/>
    </row>
    <row r="532" spans="31:31">
      <c r="AE532" s="222"/>
    </row>
    <row r="533" spans="31:31">
      <c r="AE533" s="222"/>
    </row>
    <row r="534" spans="31:31">
      <c r="AE534" s="222"/>
    </row>
    <row r="535" spans="31:31">
      <c r="AE535" s="222"/>
    </row>
    <row r="536" spans="31:31">
      <c r="AE536" s="222"/>
    </row>
    <row r="537" spans="31:31">
      <c r="AE537" s="222"/>
    </row>
    <row r="538" spans="31:31">
      <c r="AE538" s="222"/>
    </row>
    <row r="539" spans="31:31">
      <c r="AE539" s="222"/>
    </row>
    <row r="540" spans="31:31">
      <c r="AE540" s="222"/>
    </row>
    <row r="541" spans="31:31">
      <c r="AE541" s="222"/>
    </row>
    <row r="542" spans="31:31">
      <c r="AE542" s="222"/>
    </row>
    <row r="543" spans="31:31">
      <c r="AE543" s="222"/>
    </row>
    <row r="544" spans="31:31">
      <c r="AE544" s="222"/>
    </row>
    <row r="545" spans="31:31">
      <c r="AE545" s="222"/>
    </row>
    <row r="546" spans="31:31">
      <c r="AE546" s="222"/>
    </row>
    <row r="547" spans="31:31">
      <c r="AE547" s="222"/>
    </row>
    <row r="548" spans="31:31">
      <c r="AE548" s="222"/>
    </row>
    <row r="549" spans="31:31">
      <c r="AE549" s="222"/>
    </row>
    <row r="550" spans="31:31">
      <c r="AE550" s="222"/>
    </row>
    <row r="551" spans="31:31">
      <c r="AE551" s="222"/>
    </row>
    <row r="552" spans="31:31">
      <c r="AE552" s="222"/>
    </row>
    <row r="553" spans="31:31">
      <c r="AE553" s="222"/>
    </row>
    <row r="554" spans="31:31">
      <c r="AE554" s="222"/>
    </row>
    <row r="555" spans="31:31">
      <c r="AE555" s="222"/>
    </row>
    <row r="556" spans="31:31">
      <c r="AE556" s="222"/>
    </row>
    <row r="557" spans="31:31">
      <c r="AE557" s="222"/>
    </row>
    <row r="558" spans="31:31">
      <c r="AE558" s="222"/>
    </row>
    <row r="559" spans="31:31">
      <c r="AE559" s="222"/>
    </row>
    <row r="560" spans="31:31">
      <c r="AE560" s="222"/>
    </row>
    <row r="561" spans="31:31">
      <c r="AE561" s="222"/>
    </row>
    <row r="562" spans="31:31">
      <c r="AE562" s="222"/>
    </row>
    <row r="563" spans="31:31">
      <c r="AE563" s="222"/>
    </row>
    <row r="564" spans="31:31">
      <c r="AE564" s="222"/>
    </row>
    <row r="565" spans="31:31">
      <c r="AE565" s="222"/>
    </row>
    <row r="566" spans="31:31">
      <c r="AE566" s="222"/>
    </row>
    <row r="567" spans="31:31">
      <c r="AE567" s="222"/>
    </row>
    <row r="568" spans="31:31">
      <c r="AE568" s="222"/>
    </row>
    <row r="569" spans="31:31">
      <c r="AE569" s="222"/>
    </row>
    <row r="570" spans="31:31">
      <c r="AE570" s="222"/>
    </row>
    <row r="571" spans="31:31">
      <c r="AE571" s="222"/>
    </row>
    <row r="572" spans="31:31">
      <c r="AE572" s="222"/>
    </row>
    <row r="573" spans="31:31">
      <c r="AE573" s="222"/>
    </row>
    <row r="574" spans="31:31">
      <c r="AE574" s="222"/>
    </row>
    <row r="575" spans="31:31">
      <c r="AE575" s="222"/>
    </row>
    <row r="576" spans="31:31">
      <c r="AE576" s="222"/>
    </row>
    <row r="577" spans="31:31">
      <c r="AE577" s="222"/>
    </row>
    <row r="578" spans="31:31">
      <c r="AE578" s="222"/>
    </row>
    <row r="579" spans="31:31">
      <c r="AE579" s="222"/>
    </row>
    <row r="580" spans="31:31">
      <c r="AE580" s="222"/>
    </row>
    <row r="581" spans="31:31">
      <c r="AE581" s="222"/>
    </row>
    <row r="582" spans="31:31">
      <c r="AE582" s="222"/>
    </row>
    <row r="583" spans="31:31">
      <c r="AE583" s="222"/>
    </row>
    <row r="584" spans="31:31">
      <c r="AE584" s="222"/>
    </row>
    <row r="585" spans="31:31">
      <c r="AE585" s="222"/>
    </row>
    <row r="586" spans="31:31">
      <c r="AE586" s="222"/>
    </row>
    <row r="587" spans="31:31">
      <c r="AE587" s="222"/>
    </row>
    <row r="588" spans="31:31">
      <c r="AE588" s="222"/>
    </row>
    <row r="589" spans="31:31">
      <c r="AE589" s="222"/>
    </row>
    <row r="590" spans="31:31">
      <c r="AE590" s="222"/>
    </row>
    <row r="591" spans="31:31">
      <c r="AE591" s="222"/>
    </row>
    <row r="592" spans="31:31">
      <c r="AE592" s="222"/>
    </row>
    <row r="593" spans="31:31">
      <c r="AE593" s="222"/>
    </row>
    <row r="594" spans="31:31">
      <c r="AE594" s="222"/>
    </row>
    <row r="595" spans="31:31">
      <c r="AE595" s="222"/>
    </row>
    <row r="596" spans="31:31">
      <c r="AE596" s="222"/>
    </row>
    <row r="597" spans="31:31">
      <c r="AE597" s="222"/>
    </row>
    <row r="598" spans="31:31">
      <c r="AE598" s="222"/>
    </row>
    <row r="599" spans="31:31">
      <c r="AE599" s="222"/>
    </row>
    <row r="600" spans="31:31">
      <c r="AE600" s="222"/>
    </row>
    <row r="601" spans="31:31">
      <c r="AE601" s="222"/>
    </row>
    <row r="602" spans="31:31">
      <c r="AE602" s="222"/>
    </row>
    <row r="603" spans="31:31">
      <c r="AE603" s="222"/>
    </row>
    <row r="604" spans="31:31">
      <c r="AE604" s="222"/>
    </row>
    <row r="605" spans="31:31">
      <c r="AE605" s="222"/>
    </row>
    <row r="606" spans="31:31">
      <c r="AE606" s="222"/>
    </row>
    <row r="607" spans="31:31">
      <c r="AE607" s="222"/>
    </row>
    <row r="608" spans="31:31">
      <c r="AE608" s="222"/>
    </row>
    <row r="609" spans="31:31">
      <c r="AE609" s="222"/>
    </row>
    <row r="610" spans="31:31">
      <c r="AE610" s="222"/>
    </row>
    <row r="611" spans="31:31">
      <c r="AE611" s="222"/>
    </row>
    <row r="612" spans="31:31">
      <c r="AE612" s="222"/>
    </row>
    <row r="613" spans="31:31">
      <c r="AE613" s="222"/>
    </row>
    <row r="614" spans="31:31">
      <c r="AE614" s="222"/>
    </row>
    <row r="615" spans="31:31">
      <c r="AE615" s="222"/>
    </row>
    <row r="616" spans="31:31">
      <c r="AE616" s="222"/>
    </row>
    <row r="617" spans="31:31">
      <c r="AE617" s="222"/>
    </row>
    <row r="618" spans="31:31">
      <c r="AE618" s="222"/>
    </row>
    <row r="619" spans="31:31">
      <c r="AE619" s="222"/>
    </row>
    <row r="620" spans="31:31">
      <c r="AE620" s="222"/>
    </row>
    <row r="621" spans="31:31">
      <c r="AE621" s="222"/>
    </row>
    <row r="622" spans="31:31">
      <c r="AE622" s="222"/>
    </row>
    <row r="623" spans="31:31">
      <c r="AE623" s="222"/>
    </row>
    <row r="624" spans="31:31">
      <c r="AE624" s="222"/>
    </row>
    <row r="625" spans="31:31">
      <c r="AE625" s="222"/>
    </row>
    <row r="626" spans="31:31">
      <c r="AE626" s="222"/>
    </row>
    <row r="627" spans="31:31">
      <c r="AE627" s="222"/>
    </row>
    <row r="628" spans="31:31">
      <c r="AE628" s="222"/>
    </row>
    <row r="629" spans="31:31">
      <c r="AE629" s="222"/>
    </row>
    <row r="630" spans="31:31">
      <c r="AE630" s="222"/>
    </row>
    <row r="631" spans="31:31">
      <c r="AE631" s="222"/>
    </row>
    <row r="632" spans="31:31">
      <c r="AE632" s="222"/>
    </row>
    <row r="633" spans="31:31">
      <c r="AE633" s="222"/>
    </row>
    <row r="634" spans="31:31">
      <c r="AE634" s="222"/>
    </row>
    <row r="635" spans="31:31">
      <c r="AE635" s="222"/>
    </row>
    <row r="636" spans="31:31">
      <c r="AE636" s="222"/>
    </row>
    <row r="637" spans="31:31">
      <c r="AE637" s="222"/>
    </row>
    <row r="638" spans="31:31">
      <c r="AE638" s="222"/>
    </row>
    <row r="639" spans="31:31">
      <c r="AE639" s="222"/>
    </row>
    <row r="640" spans="31:31">
      <c r="AE640" s="222"/>
    </row>
    <row r="641" spans="31:31">
      <c r="AE641" s="222"/>
    </row>
    <row r="642" spans="31:31">
      <c r="AE642" s="222"/>
    </row>
    <row r="643" spans="31:31">
      <c r="AE643" s="222"/>
    </row>
    <row r="644" spans="31:31">
      <c r="AE644" s="222"/>
    </row>
    <row r="645" spans="31:31">
      <c r="AE645" s="222"/>
    </row>
    <row r="646" spans="31:31">
      <c r="AE646" s="222"/>
    </row>
    <row r="647" spans="31:31">
      <c r="AE647" s="222"/>
    </row>
    <row r="648" spans="31:31">
      <c r="AE648" s="222"/>
    </row>
    <row r="649" spans="31:31">
      <c r="AE649" s="222"/>
    </row>
    <row r="650" spans="31:31">
      <c r="AE650" s="222"/>
    </row>
    <row r="651" spans="31:31">
      <c r="AE651" s="222"/>
    </row>
    <row r="652" spans="31:31">
      <c r="AE652" s="222"/>
    </row>
    <row r="653" spans="31:31">
      <c r="AE653" s="222"/>
    </row>
    <row r="654" spans="31:31">
      <c r="AE654" s="222"/>
    </row>
    <row r="655" spans="31:31">
      <c r="AE655" s="222"/>
    </row>
    <row r="656" spans="31:31">
      <c r="AE656" s="222"/>
    </row>
    <row r="657" spans="31:31">
      <c r="AE657" s="222"/>
    </row>
    <row r="658" spans="31:31">
      <c r="AE658" s="222"/>
    </row>
    <row r="659" spans="31:31">
      <c r="AE659" s="222"/>
    </row>
    <row r="660" spans="31:31">
      <c r="AE660" s="222"/>
    </row>
    <row r="661" spans="31:31">
      <c r="AE661" s="222"/>
    </row>
    <row r="662" spans="31:31">
      <c r="AE662" s="222"/>
    </row>
    <row r="663" spans="31:31">
      <c r="AE663" s="222"/>
    </row>
    <row r="664" spans="31:31">
      <c r="AE664" s="222"/>
    </row>
    <row r="665" spans="31:31">
      <c r="AE665" s="222"/>
    </row>
    <row r="666" spans="31:31">
      <c r="AE666" s="222"/>
    </row>
    <row r="667" spans="31:31">
      <c r="AE667" s="222"/>
    </row>
    <row r="668" spans="31:31">
      <c r="AE668" s="222"/>
    </row>
    <row r="669" spans="31:31">
      <c r="AE669" s="222"/>
    </row>
    <row r="670" spans="31:31">
      <c r="AE670" s="222"/>
    </row>
    <row r="671" spans="31:31">
      <c r="AE671" s="222"/>
    </row>
    <row r="672" spans="31:31">
      <c r="AE672" s="222"/>
    </row>
    <row r="673" spans="31:31">
      <c r="AE673" s="222"/>
    </row>
    <row r="674" spans="31:31">
      <c r="AE674" s="222"/>
    </row>
    <row r="675" spans="31:31">
      <c r="AE675" s="222"/>
    </row>
    <row r="676" spans="31:31">
      <c r="AE676" s="222"/>
    </row>
    <row r="677" spans="31:31">
      <c r="AE677" s="222"/>
    </row>
    <row r="678" spans="31:31">
      <c r="AE678" s="222"/>
    </row>
    <row r="679" spans="31:31">
      <c r="AE679" s="222"/>
    </row>
    <row r="680" spans="31:31">
      <c r="AE680" s="222"/>
    </row>
    <row r="681" spans="31:31">
      <c r="AE681" s="222"/>
    </row>
    <row r="682" spans="31:31">
      <c r="AE682" s="222"/>
    </row>
    <row r="683" spans="31:31">
      <c r="AE683" s="222"/>
    </row>
    <row r="684" spans="31:31">
      <c r="AE684" s="222"/>
    </row>
    <row r="685" spans="31:31">
      <c r="AE685" s="222"/>
    </row>
    <row r="686" spans="31:31">
      <c r="AE686" s="222"/>
    </row>
    <row r="687" spans="31:31">
      <c r="AE687" s="222"/>
    </row>
    <row r="688" spans="31:31">
      <c r="AE688" s="222"/>
    </row>
    <row r="689" spans="31:31">
      <c r="AE689" s="222"/>
    </row>
    <row r="690" spans="31:31">
      <c r="AE690" s="222"/>
    </row>
    <row r="691" spans="31:31">
      <c r="AE691" s="222"/>
    </row>
    <row r="692" spans="31:31">
      <c r="AE692" s="222"/>
    </row>
    <row r="693" spans="31:31">
      <c r="AE693" s="222"/>
    </row>
    <row r="694" spans="31:31">
      <c r="AE694" s="222"/>
    </row>
    <row r="695" spans="31:31">
      <c r="AE695" s="222"/>
    </row>
    <row r="696" spans="31:31">
      <c r="AE696" s="222"/>
    </row>
    <row r="697" spans="31:31">
      <c r="AE697" s="222"/>
    </row>
    <row r="698" spans="31:31">
      <c r="AE698" s="222"/>
    </row>
    <row r="699" spans="31:31">
      <c r="AE699" s="222"/>
    </row>
    <row r="700" spans="31:31">
      <c r="AE700" s="222"/>
    </row>
    <row r="701" spans="31:31">
      <c r="AE701" s="222"/>
    </row>
    <row r="702" spans="31:31">
      <c r="AE702" s="222"/>
    </row>
    <row r="703" spans="31:31">
      <c r="AE703" s="222"/>
    </row>
    <row r="704" spans="31:31">
      <c r="AE704" s="222"/>
    </row>
    <row r="705" spans="31:31">
      <c r="AE705" s="222"/>
    </row>
    <row r="706" spans="31:31">
      <c r="AE706" s="222"/>
    </row>
    <row r="707" spans="31:31">
      <c r="AE707" s="222"/>
    </row>
    <row r="708" spans="31:31">
      <c r="AE708" s="222"/>
    </row>
    <row r="709" spans="31:31">
      <c r="AE709" s="222"/>
    </row>
    <row r="710" spans="31:31">
      <c r="AE710" s="222"/>
    </row>
    <row r="711" spans="31:31">
      <c r="AE711" s="222"/>
    </row>
    <row r="712" spans="31:31">
      <c r="AE712" s="222"/>
    </row>
    <row r="713" spans="31:31">
      <c r="AE713" s="222"/>
    </row>
    <row r="714" spans="31:31">
      <c r="AE714" s="222"/>
    </row>
    <row r="715" spans="31:31">
      <c r="AE715" s="222"/>
    </row>
    <row r="716" spans="31:31">
      <c r="AE716" s="222"/>
    </row>
    <row r="717" spans="31:31">
      <c r="AE717" s="222"/>
    </row>
    <row r="718" spans="31:31">
      <c r="AE718" s="222"/>
    </row>
    <row r="719" spans="31:31">
      <c r="AE719" s="222"/>
    </row>
    <row r="720" spans="31:31">
      <c r="AE720" s="222"/>
    </row>
    <row r="721" spans="31:31">
      <c r="AE721" s="222"/>
    </row>
    <row r="722" spans="31:31">
      <c r="AE722" s="222"/>
    </row>
    <row r="723" spans="31:31">
      <c r="AE723" s="222"/>
    </row>
    <row r="724" spans="31:31">
      <c r="AE724" s="222"/>
    </row>
    <row r="725" spans="31:31">
      <c r="AE725" s="222"/>
    </row>
    <row r="726" spans="31:31">
      <c r="AE726" s="222"/>
    </row>
    <row r="727" spans="31:31">
      <c r="AE727" s="222"/>
    </row>
    <row r="728" spans="31:31">
      <c r="AE728" s="222"/>
    </row>
    <row r="729" spans="31:31">
      <c r="AE729" s="222"/>
    </row>
    <row r="730" spans="31:31">
      <c r="AE730" s="222"/>
    </row>
    <row r="731" spans="31:31">
      <c r="AE731" s="222"/>
    </row>
    <row r="732" spans="31:31">
      <c r="AE732" s="222"/>
    </row>
    <row r="733" spans="31:31">
      <c r="AE733" s="222"/>
    </row>
    <row r="734" spans="31:31">
      <c r="AE734" s="222"/>
    </row>
    <row r="735" spans="31:31">
      <c r="AE735" s="222"/>
    </row>
    <row r="736" spans="31:31">
      <c r="AE736" s="222"/>
    </row>
    <row r="737" spans="31:31">
      <c r="AE737" s="222"/>
    </row>
    <row r="738" spans="31:31">
      <c r="AE738" s="222"/>
    </row>
    <row r="739" spans="31:31">
      <c r="AE739" s="222"/>
    </row>
    <row r="740" spans="31:31">
      <c r="AE740" s="222"/>
    </row>
    <row r="741" spans="31:31">
      <c r="AE741" s="222"/>
    </row>
    <row r="742" spans="31:31">
      <c r="AE742" s="222"/>
    </row>
    <row r="743" spans="31:31">
      <c r="AE743" s="222"/>
    </row>
    <row r="744" spans="31:31">
      <c r="AE744" s="222"/>
    </row>
    <row r="745" spans="31:31">
      <c r="AE745" s="222"/>
    </row>
    <row r="746" spans="31:31">
      <c r="AE746" s="222"/>
    </row>
    <row r="747" spans="31:31">
      <c r="AE747" s="222"/>
    </row>
    <row r="748" spans="31:31">
      <c r="AE748" s="222"/>
    </row>
    <row r="749" spans="31:31">
      <c r="AE749" s="222"/>
    </row>
    <row r="750" spans="31:31">
      <c r="AE750" s="222"/>
    </row>
    <row r="751" spans="31:31">
      <c r="AE751" s="222"/>
    </row>
    <row r="752" spans="31:31">
      <c r="AE752" s="222"/>
    </row>
    <row r="753" spans="31:31">
      <c r="AE753" s="222"/>
    </row>
    <row r="754" spans="31:31">
      <c r="AE754" s="222"/>
    </row>
    <row r="755" spans="31:31">
      <c r="AE755" s="222"/>
    </row>
    <row r="756" spans="31:31">
      <c r="AE756" s="222"/>
    </row>
    <row r="757" spans="31:31">
      <c r="AE757" s="222"/>
    </row>
    <row r="758" spans="31:31">
      <c r="AE758" s="222"/>
    </row>
    <row r="759" spans="31:31">
      <c r="AE759" s="222"/>
    </row>
    <row r="760" spans="31:31">
      <c r="AE760" s="222"/>
    </row>
    <row r="761" spans="31:31">
      <c r="AE761" s="222"/>
    </row>
    <row r="762" spans="31:31">
      <c r="AE762" s="222"/>
    </row>
    <row r="763" spans="31:31">
      <c r="AE763" s="222"/>
    </row>
    <row r="764" spans="31:31">
      <c r="AE764" s="222"/>
    </row>
    <row r="765" spans="31:31">
      <c r="AE765" s="222"/>
    </row>
    <row r="766" spans="31:31">
      <c r="AE766" s="222"/>
    </row>
    <row r="767" spans="31:31">
      <c r="AE767" s="222"/>
    </row>
    <row r="768" spans="31:31">
      <c r="AE768" s="222"/>
    </row>
    <row r="769" spans="31:31">
      <c r="AE769" s="222"/>
    </row>
    <row r="770" spans="31:31">
      <c r="AE770" s="222"/>
    </row>
    <row r="771" spans="31:31">
      <c r="AE771" s="222"/>
    </row>
    <row r="772" spans="31:31">
      <c r="AE772" s="222"/>
    </row>
    <row r="773" spans="31:31">
      <c r="AE773" s="222"/>
    </row>
    <row r="774" spans="31:31">
      <c r="AE774" s="222"/>
    </row>
    <row r="775" spans="31:31">
      <c r="AE775" s="222"/>
    </row>
    <row r="776" spans="31:31">
      <c r="AE776" s="222"/>
    </row>
    <row r="777" spans="31:31">
      <c r="AE777" s="222"/>
    </row>
    <row r="778" spans="31:31">
      <c r="AE778" s="222"/>
    </row>
    <row r="779" spans="31:31">
      <c r="AE779" s="222"/>
    </row>
    <row r="780" spans="31:31">
      <c r="AE780" s="222"/>
    </row>
    <row r="781" spans="31:31">
      <c r="AE781" s="222"/>
    </row>
    <row r="782" spans="31:31">
      <c r="AE782" s="222"/>
    </row>
    <row r="783" spans="31:31">
      <c r="AE783" s="222"/>
    </row>
    <row r="784" spans="31:31">
      <c r="AE784" s="222"/>
    </row>
    <row r="785" spans="31:31">
      <c r="AE785" s="222"/>
    </row>
    <row r="786" spans="31:31">
      <c r="AE786" s="222"/>
    </row>
    <row r="787" spans="31:31">
      <c r="AE787" s="222"/>
    </row>
    <row r="788" spans="31:31">
      <c r="AE788" s="222"/>
    </row>
    <row r="789" spans="31:31">
      <c r="AE789" s="222"/>
    </row>
    <row r="790" spans="31:31">
      <c r="AE790" s="222"/>
    </row>
    <row r="791" spans="31:31">
      <c r="AE791" s="222"/>
    </row>
    <row r="792" spans="31:31">
      <c r="AE792" s="222"/>
    </row>
    <row r="793" spans="31:31">
      <c r="AE793" s="222"/>
    </row>
    <row r="794" spans="31:31">
      <c r="AE794" s="222"/>
    </row>
    <row r="795" spans="31:31">
      <c r="AE795" s="222"/>
    </row>
    <row r="796" spans="31:31">
      <c r="AE796" s="222"/>
    </row>
    <row r="797" spans="31:31">
      <c r="AE797" s="222"/>
    </row>
    <row r="798" spans="31:31">
      <c r="AE798" s="222"/>
    </row>
    <row r="799" spans="31:31">
      <c r="AE799" s="222"/>
    </row>
    <row r="800" spans="31:31">
      <c r="AE800" s="222"/>
    </row>
    <row r="801" spans="31:31">
      <c r="AE801" s="222"/>
    </row>
    <row r="802" spans="31:31">
      <c r="AE802" s="222"/>
    </row>
    <row r="803" spans="31:31">
      <c r="AE803" s="222"/>
    </row>
    <row r="804" spans="31:31">
      <c r="AE804" s="222"/>
    </row>
    <row r="805" spans="31:31">
      <c r="AE805" s="222"/>
    </row>
    <row r="806" spans="31:31">
      <c r="AE806" s="222"/>
    </row>
    <row r="807" spans="31:31">
      <c r="AE807" s="222"/>
    </row>
    <row r="808" spans="31:31">
      <c r="AE808" s="222"/>
    </row>
    <row r="809" spans="31:31">
      <c r="AE809" s="222"/>
    </row>
    <row r="810" spans="31:31">
      <c r="AE810" s="222"/>
    </row>
    <row r="811" spans="31:31">
      <c r="AE811" s="222"/>
    </row>
    <row r="812" spans="31:31">
      <c r="AE812" s="222"/>
    </row>
    <row r="813" spans="31:31">
      <c r="AE813" s="222"/>
    </row>
    <row r="814" spans="31:31">
      <c r="AE814" s="222"/>
    </row>
    <row r="815" spans="31:31">
      <c r="AE815" s="222"/>
    </row>
    <row r="816" spans="31:31">
      <c r="AE816" s="222"/>
    </row>
    <row r="817" spans="31:31">
      <c r="AE817" s="222"/>
    </row>
    <row r="818" spans="31:31">
      <c r="AE818" s="222"/>
    </row>
    <row r="819" spans="31:31">
      <c r="AE819" s="222"/>
    </row>
    <row r="820" spans="31:31">
      <c r="AE820" s="222"/>
    </row>
    <row r="821" spans="31:31">
      <c r="AE821" s="222"/>
    </row>
    <row r="822" spans="31:31">
      <c r="AE822" s="222"/>
    </row>
    <row r="823" spans="31:31">
      <c r="AE823" s="222"/>
    </row>
    <row r="824" spans="31:31">
      <c r="AE824" s="222"/>
    </row>
    <row r="825" spans="31:31">
      <c r="AE825" s="222"/>
    </row>
    <row r="826" spans="31:31">
      <c r="AE826" s="222"/>
    </row>
    <row r="827" spans="31:31">
      <c r="AE827" s="222"/>
    </row>
    <row r="828" spans="31:31">
      <c r="AE828" s="222"/>
    </row>
    <row r="829" spans="31:31">
      <c r="AE829" s="222"/>
    </row>
    <row r="830" spans="31:31">
      <c r="AE830" s="222"/>
    </row>
    <row r="831" spans="31:31">
      <c r="AE831" s="222"/>
    </row>
    <row r="832" spans="31:31">
      <c r="AE832" s="222"/>
    </row>
    <row r="833" spans="31:31">
      <c r="AE833" s="222"/>
    </row>
    <row r="834" spans="31:31">
      <c r="AE834" s="222"/>
    </row>
    <row r="835" spans="31:31">
      <c r="AE835" s="222"/>
    </row>
    <row r="836" spans="31:31">
      <c r="AE836" s="222"/>
    </row>
    <row r="837" spans="31:31">
      <c r="AE837" s="222"/>
    </row>
    <row r="838" spans="31:31">
      <c r="AE838" s="222"/>
    </row>
    <row r="839" spans="31:31">
      <c r="AE839" s="222"/>
    </row>
    <row r="840" spans="31:31">
      <c r="AE840" s="222"/>
    </row>
    <row r="841" spans="31:31">
      <c r="AE841" s="222"/>
    </row>
    <row r="842" spans="31:31">
      <c r="AE842" s="222"/>
    </row>
    <row r="843" spans="31:31">
      <c r="AE843" s="222"/>
    </row>
    <row r="844" spans="31:31">
      <c r="AE844" s="222"/>
    </row>
    <row r="845" spans="31:31">
      <c r="AE845" s="222"/>
    </row>
    <row r="846" spans="31:31">
      <c r="AE846" s="222"/>
    </row>
    <row r="847" spans="31:31">
      <c r="AE847" s="222"/>
    </row>
    <row r="848" spans="31:31">
      <c r="AE848" s="222"/>
    </row>
    <row r="849" spans="31:31">
      <c r="AE849" s="222"/>
    </row>
    <row r="850" spans="31:31">
      <c r="AE850" s="222"/>
    </row>
    <row r="851" spans="31:31">
      <c r="AE851" s="222"/>
    </row>
    <row r="852" spans="31:31">
      <c r="AE852" s="222"/>
    </row>
    <row r="853" spans="31:31">
      <c r="AE853" s="222"/>
    </row>
    <row r="854" spans="31:31">
      <c r="AE854" s="222"/>
    </row>
    <row r="855" spans="31:31">
      <c r="AE855" s="222"/>
    </row>
    <row r="856" spans="31:31">
      <c r="AE856" s="222"/>
    </row>
    <row r="857" spans="31:31">
      <c r="AE857" s="222"/>
    </row>
    <row r="858" spans="31:31">
      <c r="AE858" s="222"/>
    </row>
    <row r="859" spans="31:31">
      <c r="AE859" s="222"/>
    </row>
    <row r="860" spans="31:31">
      <c r="AE860" s="222"/>
    </row>
    <row r="861" spans="31:31">
      <c r="AE861" s="222"/>
    </row>
    <row r="862" spans="31:31">
      <c r="AE862" s="222"/>
    </row>
    <row r="863" spans="31:31">
      <c r="AE863" s="222"/>
    </row>
    <row r="864" spans="31:31">
      <c r="AE864" s="222"/>
    </row>
    <row r="865" spans="31:31">
      <c r="AE865" s="222"/>
    </row>
    <row r="866" spans="31:31">
      <c r="AE866" s="222"/>
    </row>
    <row r="867" spans="31:31">
      <c r="AE867" s="222"/>
    </row>
    <row r="868" spans="31:31">
      <c r="AE868" s="222"/>
    </row>
    <row r="869" spans="31:31">
      <c r="AE869" s="222"/>
    </row>
    <row r="870" spans="31:31">
      <c r="AE870" s="222"/>
    </row>
    <row r="871" spans="31:31">
      <c r="AE871" s="222"/>
    </row>
    <row r="872" spans="31:31">
      <c r="AE872" s="222"/>
    </row>
    <row r="873" spans="31:31">
      <c r="AE873" s="222"/>
    </row>
    <row r="874" spans="31:31">
      <c r="AE874" s="222"/>
    </row>
    <row r="875" spans="31:31">
      <c r="AE875" s="222"/>
    </row>
    <row r="876" spans="31:31">
      <c r="AE876" s="222"/>
    </row>
    <row r="877" spans="31:31">
      <c r="AE877" s="222"/>
    </row>
    <row r="878" spans="31:31">
      <c r="AE878" s="222"/>
    </row>
    <row r="879" spans="31:31">
      <c r="AE879" s="222"/>
    </row>
    <row r="880" spans="31:31">
      <c r="AE880" s="222"/>
    </row>
    <row r="881" spans="31:31">
      <c r="AE881" s="222"/>
    </row>
    <row r="882" spans="31:31">
      <c r="AE882" s="222"/>
    </row>
    <row r="883" spans="31:31">
      <c r="AE883" s="222"/>
    </row>
    <row r="884" spans="31:31">
      <c r="AE884" s="222"/>
    </row>
    <row r="885" spans="31:31">
      <c r="AE885" s="222"/>
    </row>
    <row r="886" spans="31:31">
      <c r="AE886" s="222"/>
    </row>
    <row r="887" spans="31:31">
      <c r="AE887" s="222"/>
    </row>
    <row r="888" spans="31:31">
      <c r="AE888" s="222"/>
    </row>
    <row r="889" spans="31:31">
      <c r="AE889" s="222"/>
    </row>
    <row r="890" spans="31:31">
      <c r="AE890" s="222"/>
    </row>
    <row r="891" spans="31:31">
      <c r="AE891" s="222"/>
    </row>
    <row r="892" spans="31:31">
      <c r="AE892" s="222"/>
    </row>
    <row r="893" spans="31:31">
      <c r="AE893" s="222"/>
    </row>
    <row r="894" spans="31:31">
      <c r="AE894" s="222"/>
    </row>
    <row r="895" spans="31:31">
      <c r="AE895" s="222"/>
    </row>
    <row r="896" spans="31:31">
      <c r="AE896" s="222"/>
    </row>
    <row r="897" spans="31:31">
      <c r="AE897" s="222"/>
    </row>
    <row r="898" spans="31:31">
      <c r="AE898" s="222"/>
    </row>
    <row r="899" spans="31:31">
      <c r="AE899" s="222"/>
    </row>
    <row r="900" spans="31:31">
      <c r="AE900" s="222"/>
    </row>
    <row r="901" spans="31:31">
      <c r="AE901" s="222"/>
    </row>
    <row r="902" spans="31:31">
      <c r="AE902" s="222"/>
    </row>
    <row r="903" spans="31:31">
      <c r="AE903" s="222"/>
    </row>
    <row r="904" spans="31:31">
      <c r="AE904" s="222"/>
    </row>
    <row r="905" spans="31:31">
      <c r="AE905" s="222"/>
    </row>
    <row r="906" spans="31:31">
      <c r="AE906" s="222"/>
    </row>
    <row r="907" spans="31:31">
      <c r="AE907" s="222"/>
    </row>
    <row r="908" spans="31:31">
      <c r="AE908" s="222"/>
    </row>
    <row r="909" spans="31:31">
      <c r="AE909" s="222"/>
    </row>
    <row r="910" spans="31:31">
      <c r="AE910" s="222"/>
    </row>
    <row r="911" spans="31:31">
      <c r="AE911" s="222"/>
    </row>
    <row r="912" spans="31:31">
      <c r="AE912" s="222"/>
    </row>
    <row r="913" spans="31:31">
      <c r="AE913" s="222"/>
    </row>
    <row r="914" spans="31:31">
      <c r="AE914" s="222"/>
    </row>
    <row r="915" spans="31:31">
      <c r="AE915" s="222"/>
    </row>
    <row r="916" spans="31:31">
      <c r="AE916" s="222"/>
    </row>
    <row r="917" spans="31:31">
      <c r="AE917" s="222"/>
    </row>
    <row r="918" spans="31:31">
      <c r="AE918" s="222"/>
    </row>
    <row r="919" spans="31:31">
      <c r="AE919" s="222"/>
    </row>
    <row r="920" spans="31:31">
      <c r="AE920" s="222"/>
    </row>
    <row r="921" spans="31:31">
      <c r="AE921" s="222"/>
    </row>
    <row r="922" spans="31:31">
      <c r="AE922" s="222"/>
    </row>
    <row r="923" spans="31:31">
      <c r="AE923" s="222"/>
    </row>
    <row r="924" spans="31:31">
      <c r="AE924" s="222"/>
    </row>
    <row r="925" spans="31:31">
      <c r="AE925" s="222"/>
    </row>
    <row r="926" spans="31:31">
      <c r="AE926" s="222"/>
    </row>
    <row r="927" spans="31:31">
      <c r="AE927" s="222"/>
    </row>
    <row r="928" spans="31:31">
      <c r="AE928" s="222"/>
    </row>
    <row r="929" spans="31:31">
      <c r="AE929" s="222"/>
    </row>
    <row r="930" spans="31:31">
      <c r="AE930" s="222"/>
    </row>
    <row r="931" spans="31:31">
      <c r="AE931" s="222"/>
    </row>
    <row r="932" spans="31:31">
      <c r="AE932" s="222"/>
    </row>
    <row r="933" spans="31:31">
      <c r="AE933" s="222"/>
    </row>
    <row r="934" spans="31:31">
      <c r="AE934" s="222"/>
    </row>
    <row r="935" spans="31:31">
      <c r="AE935" s="222"/>
    </row>
    <row r="936" spans="31:31">
      <c r="AE936" s="222"/>
    </row>
    <row r="937" spans="31:31">
      <c r="AE937" s="222"/>
    </row>
    <row r="938" spans="31:31">
      <c r="AE938" s="222"/>
    </row>
    <row r="939" spans="31:31">
      <c r="AE939" s="222"/>
    </row>
    <row r="940" spans="31:31">
      <c r="AE940" s="222"/>
    </row>
    <row r="941" spans="31:31">
      <c r="AE941" s="222"/>
    </row>
    <row r="942" spans="31:31">
      <c r="AE942" s="222"/>
    </row>
    <row r="943" spans="31:31">
      <c r="AE943" s="222"/>
    </row>
    <row r="944" spans="31:31">
      <c r="AE944" s="222"/>
    </row>
    <row r="945" spans="31:31">
      <c r="AE945" s="222"/>
    </row>
    <row r="946" spans="31:31">
      <c r="AE946" s="222"/>
    </row>
    <row r="947" spans="31:31">
      <c r="AE947" s="222"/>
    </row>
    <row r="948" spans="31:31">
      <c r="AE948" s="222"/>
    </row>
    <row r="949" spans="31:31">
      <c r="AE949" s="222"/>
    </row>
    <row r="950" spans="31:31">
      <c r="AE950" s="222"/>
    </row>
    <row r="951" spans="31:31">
      <c r="AE951" s="222"/>
    </row>
    <row r="952" spans="31:31">
      <c r="AE952" s="222"/>
    </row>
    <row r="953" spans="31:31">
      <c r="AE953" s="222"/>
    </row>
    <row r="954" spans="31:31">
      <c r="AE954" s="222"/>
    </row>
    <row r="955" spans="31:31">
      <c r="AE955" s="222"/>
    </row>
    <row r="956" spans="31:31">
      <c r="AE956" s="222"/>
    </row>
    <row r="957" spans="31:31">
      <c r="AE957" s="222"/>
    </row>
    <row r="958" spans="31:31">
      <c r="AE958" s="222"/>
    </row>
    <row r="959" spans="31:31">
      <c r="AE959" s="222"/>
    </row>
    <row r="960" spans="31:31">
      <c r="AE960" s="222"/>
    </row>
    <row r="961" spans="31:31">
      <c r="AE961" s="222"/>
    </row>
    <row r="962" spans="31:31">
      <c r="AE962" s="222"/>
    </row>
    <row r="963" spans="31:31">
      <c r="AE963" s="222"/>
    </row>
    <row r="964" spans="31:31">
      <c r="AE964" s="222"/>
    </row>
    <row r="965" spans="31:31">
      <c r="AE965" s="222"/>
    </row>
    <row r="966" spans="31:31">
      <c r="AE966" s="222"/>
    </row>
    <row r="967" spans="31:31">
      <c r="AE967" s="222"/>
    </row>
    <row r="968" spans="31:31">
      <c r="AE968" s="222"/>
    </row>
    <row r="969" spans="31:31">
      <c r="AE969" s="222"/>
    </row>
    <row r="970" spans="31:31">
      <c r="AE970" s="222"/>
    </row>
    <row r="971" spans="31:31">
      <c r="AE971" s="222"/>
    </row>
    <row r="972" spans="31:31">
      <c r="AE972" s="222"/>
    </row>
    <row r="973" spans="31:31">
      <c r="AE973" s="222"/>
    </row>
    <row r="974" spans="31:31">
      <c r="AE974" s="222"/>
    </row>
    <row r="975" spans="31:31">
      <c r="AE975" s="222"/>
    </row>
    <row r="976" spans="31:31">
      <c r="AE976" s="222"/>
    </row>
    <row r="977" spans="31:31">
      <c r="AE977" s="222"/>
    </row>
    <row r="978" spans="31:31">
      <c r="AE978" s="222"/>
    </row>
    <row r="979" spans="31:31">
      <c r="AE979" s="222"/>
    </row>
    <row r="980" spans="31:31">
      <c r="AE980" s="222"/>
    </row>
    <row r="981" spans="31:31">
      <c r="AE981" s="222"/>
    </row>
    <row r="982" spans="31:31">
      <c r="AE982" s="222"/>
    </row>
    <row r="983" spans="31:31">
      <c r="AE983" s="222"/>
    </row>
    <row r="984" spans="31:31">
      <c r="AE984" s="222"/>
    </row>
    <row r="985" spans="31:31">
      <c r="AE985" s="222"/>
    </row>
    <row r="986" spans="31:31">
      <c r="AE986" s="222"/>
    </row>
    <row r="987" spans="31:31">
      <c r="AE987" s="222"/>
    </row>
    <row r="988" spans="31:31">
      <c r="AE988" s="222"/>
    </row>
    <row r="989" spans="31:31">
      <c r="AE989" s="222"/>
    </row>
    <row r="990" spans="31:31">
      <c r="AE990" s="222"/>
    </row>
    <row r="991" spans="31:31">
      <c r="AE991" s="222"/>
    </row>
    <row r="992" spans="31:31">
      <c r="AE992" s="222"/>
    </row>
    <row r="993" spans="31:31">
      <c r="AE993" s="222"/>
    </row>
    <row r="994" spans="31:31">
      <c r="AE994" s="222"/>
    </row>
    <row r="995" spans="31:31">
      <c r="AE995" s="222"/>
    </row>
    <row r="996" spans="31:31">
      <c r="AE996" s="222"/>
    </row>
    <row r="997" spans="31:31">
      <c r="AE997" s="222"/>
    </row>
    <row r="998" spans="31:31">
      <c r="AE998" s="222"/>
    </row>
    <row r="999" spans="31:31">
      <c r="AE999" s="222"/>
    </row>
    <row r="1000" spans="31:31">
      <c r="AE1000" s="222"/>
    </row>
    <row r="1001" spans="31:31">
      <c r="AE1001" s="222"/>
    </row>
    <row r="1002" spans="31:31">
      <c r="AE1002" s="222"/>
    </row>
    <row r="1003" spans="31:31">
      <c r="AE1003" s="222"/>
    </row>
    <row r="1004" spans="31:31">
      <c r="AE1004" s="222"/>
    </row>
    <row r="1005" spans="31:31">
      <c r="AE1005" s="222"/>
    </row>
    <row r="1006" spans="31:31">
      <c r="AE1006" s="222"/>
    </row>
    <row r="1007" spans="31:31">
      <c r="AE1007" s="222"/>
    </row>
    <row r="1008" spans="31:31">
      <c r="AE1008" s="222"/>
    </row>
    <row r="1009" spans="31:31">
      <c r="AE1009" s="222"/>
    </row>
    <row r="1010" spans="31:31">
      <c r="AE1010" s="222"/>
    </row>
    <row r="1011" spans="31:31">
      <c r="AE1011" s="222"/>
    </row>
    <row r="1012" spans="31:31">
      <c r="AE1012" s="222"/>
    </row>
    <row r="1013" spans="31:31">
      <c r="AE1013" s="222"/>
    </row>
    <row r="1014" spans="31:31">
      <c r="AE1014" s="222"/>
    </row>
    <row r="1015" spans="31:31">
      <c r="AE1015" s="222"/>
    </row>
    <row r="1016" spans="31:31">
      <c r="AE1016" s="222"/>
    </row>
    <row r="1017" spans="31:31">
      <c r="AE1017" s="222"/>
    </row>
    <row r="1018" spans="31:31">
      <c r="AE1018" s="222"/>
    </row>
    <row r="1019" spans="31:31">
      <c r="AE1019" s="222"/>
    </row>
    <row r="1020" spans="31:31">
      <c r="AE1020" s="222"/>
    </row>
    <row r="1021" spans="31:31">
      <c r="AE1021" s="222"/>
    </row>
    <row r="1022" spans="31:31">
      <c r="AE1022" s="222"/>
    </row>
    <row r="1023" spans="31:31">
      <c r="AE1023" s="222"/>
    </row>
    <row r="1024" spans="31:31">
      <c r="AE1024" s="222"/>
    </row>
    <row r="1025" spans="31:31">
      <c r="AE1025" s="222"/>
    </row>
    <row r="1026" spans="31:31">
      <c r="AE1026" s="222"/>
    </row>
    <row r="1027" spans="31:31">
      <c r="AE1027" s="222"/>
    </row>
    <row r="1028" spans="31:31">
      <c r="AE1028" s="222"/>
    </row>
    <row r="1029" spans="31:31">
      <c r="AE1029" s="222"/>
    </row>
    <row r="1030" spans="31:31">
      <c r="AE1030" s="222"/>
    </row>
    <row r="1031" spans="31:31">
      <c r="AE1031" s="222"/>
    </row>
    <row r="1032" spans="31:31">
      <c r="AE1032" s="222"/>
    </row>
    <row r="1033" spans="31:31">
      <c r="AE1033" s="222"/>
    </row>
    <row r="1034" spans="31:31">
      <c r="AE1034" s="222"/>
    </row>
    <row r="1035" spans="31:31">
      <c r="AE1035" s="222"/>
    </row>
    <row r="1036" spans="31:31">
      <c r="AE1036" s="222"/>
    </row>
    <row r="1037" spans="31:31">
      <c r="AE1037" s="222"/>
    </row>
    <row r="1038" spans="31:31">
      <c r="AE1038" s="222"/>
    </row>
    <row r="1039" spans="31:31">
      <c r="AE1039" s="222"/>
    </row>
    <row r="1040" spans="31:31">
      <c r="AE1040" s="222"/>
    </row>
    <row r="1041" spans="31:31">
      <c r="AE1041" s="222"/>
    </row>
    <row r="1042" spans="31:31">
      <c r="AE1042" s="222"/>
    </row>
    <row r="1043" spans="31:31">
      <c r="AE1043" s="222"/>
    </row>
    <row r="1044" spans="31:31">
      <c r="AE1044" s="222"/>
    </row>
    <row r="1045" spans="31:31">
      <c r="AE1045" s="222"/>
    </row>
    <row r="1046" spans="31:31">
      <c r="AE1046" s="222"/>
    </row>
    <row r="1047" spans="31:31">
      <c r="AE1047" s="222"/>
    </row>
    <row r="1048" spans="31:31">
      <c r="AE1048" s="222"/>
    </row>
    <row r="1049" spans="31:31">
      <c r="AE1049" s="222"/>
    </row>
    <row r="1050" spans="31:31">
      <c r="AE1050" s="222"/>
    </row>
    <row r="1051" spans="31:31">
      <c r="AE1051" s="222"/>
    </row>
    <row r="1052" spans="31:31">
      <c r="AE1052" s="222"/>
    </row>
    <row r="1053" spans="31:31">
      <c r="AE1053" s="222"/>
    </row>
    <row r="1054" spans="31:31">
      <c r="AE1054" s="222"/>
    </row>
    <row r="1055" spans="31:31">
      <c r="AE1055" s="222"/>
    </row>
    <row r="1056" spans="31:31">
      <c r="AE1056" s="222"/>
    </row>
    <row r="1057" spans="31:31">
      <c r="AE1057" s="222"/>
    </row>
    <row r="1058" spans="31:31">
      <c r="AE1058" s="222"/>
    </row>
    <row r="1059" spans="31:31">
      <c r="AE1059" s="222"/>
    </row>
    <row r="1060" spans="31:31">
      <c r="AE1060" s="222"/>
    </row>
    <row r="1061" spans="31:31">
      <c r="AE1061" s="222"/>
    </row>
    <row r="1062" spans="31:31">
      <c r="AE1062" s="222"/>
    </row>
    <row r="1063" spans="31:31">
      <c r="AE1063" s="222"/>
    </row>
    <row r="1064" spans="31:31">
      <c r="AE1064" s="222"/>
    </row>
    <row r="1065" spans="31:31">
      <c r="AE1065" s="222"/>
    </row>
    <row r="1066" spans="31:31">
      <c r="AE1066" s="222"/>
    </row>
    <row r="1067" spans="31:31">
      <c r="AE1067" s="222"/>
    </row>
    <row r="1068" spans="31:31">
      <c r="AE1068" s="222"/>
    </row>
    <row r="1069" spans="31:31">
      <c r="AE1069" s="222"/>
    </row>
    <row r="1070" spans="31:31">
      <c r="AE1070" s="222"/>
    </row>
    <row r="1071" spans="31:31">
      <c r="AE1071" s="222"/>
    </row>
    <row r="1072" spans="31:31">
      <c r="AE1072" s="222"/>
    </row>
    <row r="1073" spans="31:31">
      <c r="AE1073" s="222"/>
    </row>
    <row r="1074" spans="31:31">
      <c r="AE1074" s="222"/>
    </row>
    <row r="1075" spans="31:31">
      <c r="AE1075" s="222"/>
    </row>
    <row r="1076" spans="31:31">
      <c r="AE1076" s="222"/>
    </row>
    <row r="1077" spans="31:31">
      <c r="AE1077" s="222"/>
    </row>
    <row r="1078" spans="31:31">
      <c r="AE1078" s="222"/>
    </row>
    <row r="1079" spans="31:31">
      <c r="AE1079" s="222"/>
    </row>
    <row r="1080" spans="31:31">
      <c r="AE1080" s="222"/>
    </row>
    <row r="1081" spans="31:31">
      <c r="AE1081" s="222"/>
    </row>
    <row r="1082" spans="31:31">
      <c r="AE1082" s="222"/>
    </row>
    <row r="1083" spans="31:31">
      <c r="AE1083" s="222"/>
    </row>
    <row r="1084" spans="31:31">
      <c r="AE1084" s="222"/>
    </row>
    <row r="1085" spans="31:31">
      <c r="AE1085" s="222"/>
    </row>
    <row r="1086" spans="31:31">
      <c r="AE1086" s="222"/>
    </row>
    <row r="1087" spans="31:31">
      <c r="AE1087" s="222"/>
    </row>
    <row r="1088" spans="31:31">
      <c r="AE1088" s="222"/>
    </row>
    <row r="1089" spans="31:31">
      <c r="AE1089" s="222"/>
    </row>
    <row r="1090" spans="31:31">
      <c r="AE1090" s="222"/>
    </row>
    <row r="1091" spans="31:31">
      <c r="AE1091" s="222"/>
    </row>
    <row r="1092" spans="31:31">
      <c r="AE1092" s="222"/>
    </row>
    <row r="1093" spans="31:31">
      <c r="AE1093" s="222"/>
    </row>
    <row r="1094" spans="31:31">
      <c r="AE1094" s="222"/>
    </row>
    <row r="1095" spans="31:31">
      <c r="AE1095" s="222"/>
    </row>
    <row r="1096" spans="31:31">
      <c r="AE1096" s="222"/>
    </row>
    <row r="1097" spans="31:31">
      <c r="AE1097" s="222"/>
    </row>
    <row r="1098" spans="31:31">
      <c r="AE1098" s="222"/>
    </row>
    <row r="1099" spans="31:31">
      <c r="AE1099" s="222"/>
    </row>
    <row r="1100" spans="31:31">
      <c r="AE1100" s="222"/>
    </row>
    <row r="1101" spans="31:31">
      <c r="AE1101" s="222"/>
    </row>
    <row r="1102" spans="31:31">
      <c r="AE1102" s="222"/>
    </row>
    <row r="1103" spans="31:31">
      <c r="AE1103" s="222"/>
    </row>
    <row r="1104" spans="31:31">
      <c r="AE1104" s="222"/>
    </row>
    <row r="1105" spans="31:31">
      <c r="AE1105" s="222"/>
    </row>
    <row r="1106" spans="31:31">
      <c r="AE1106" s="222"/>
    </row>
    <row r="1107" spans="31:31">
      <c r="AE1107" s="222"/>
    </row>
    <row r="1108" spans="31:31">
      <c r="AE1108" s="222"/>
    </row>
    <row r="1109" spans="31:31">
      <c r="AE1109" s="222"/>
    </row>
    <row r="1110" ht="30" customHeight="1" spans="31:31">
      <c r="AE1110" s="222"/>
    </row>
    <row r="1111" spans="31:31">
      <c r="AE1111" s="222"/>
    </row>
    <row r="1112" spans="31:31">
      <c r="AE1112" s="222"/>
    </row>
    <row r="1113" spans="31:31">
      <c r="AE1113" s="222"/>
    </row>
    <row r="1114" spans="31:31">
      <c r="AE1114" s="222"/>
    </row>
    <row r="1115" spans="31:31">
      <c r="AE1115" s="222"/>
    </row>
    <row r="1116" spans="31:31">
      <c r="AE1116" s="222"/>
    </row>
    <row r="1117" spans="31:31">
      <c r="AE1117" s="222"/>
    </row>
    <row r="1118" spans="31:31">
      <c r="AE1118" s="222"/>
    </row>
    <row r="1119" spans="31:31">
      <c r="AE1119" s="222"/>
    </row>
    <row r="1120" spans="31:31">
      <c r="AE1120" s="222"/>
    </row>
    <row r="1121" spans="31:31">
      <c r="AE1121" s="222"/>
    </row>
  </sheetData>
  <autoFilter ref="A11:CQ22">
    <extLst/>
  </autoFilter>
  <mergeCells count="35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J15:J16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:AD2"/>
    <mergeCell ref="AD10:AD11"/>
    <mergeCell ref="AE10:AE11"/>
    <mergeCell ref="A3:I5"/>
    <mergeCell ref="J3:AC9"/>
    <mergeCell ref="A8:C9"/>
    <mergeCell ref="D8:I9"/>
  </mergeCells>
  <printOptions horizontalCentered="1"/>
  <pageMargins left="0.196850393700787" right="0.196850393700787" top="0.393700787401575" bottom="0.31496062992126" header="0" footer="0.196850393700787"/>
  <pageSetup paperSize="9" scale="55" fitToHeight="0" orientation="landscape"/>
  <headerFooter>
    <oddFooter>&amp;C第&amp;P页 共&amp;N页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BE140"/>
  <sheetViews>
    <sheetView view="pageBreakPreview" zoomScale="70" zoomScaleNormal="100" topLeftCell="A8" workbookViewId="0">
      <pane xSplit="21" ySplit="2" topLeftCell="AC10" activePane="bottomRight" state="frozen"/>
      <selection/>
      <selection pane="topRight"/>
      <selection pane="bottomLeft"/>
      <selection pane="bottomRight" activeCell="AQ39" sqref="AQ39"/>
    </sheetView>
  </sheetViews>
  <sheetFormatPr defaultColWidth="9" defaultRowHeight="14"/>
  <cols>
    <col min="1" max="1" width="4.5" style="10" customWidth="1"/>
    <col min="2" max="8" width="2.25833333333333" style="10" customWidth="1"/>
    <col min="9" max="9" width="9.375" style="10" customWidth="1"/>
    <col min="10" max="10" width="13.3333333333333" style="10" customWidth="1"/>
    <col min="11" max="11" width="16.5" style="11" customWidth="1"/>
    <col min="12" max="12" width="23" style="11" customWidth="1"/>
    <col min="13" max="13" width="16.25" style="11" hidden="1" customWidth="1" outlineLevel="1"/>
    <col min="14" max="15" width="4.875" style="10" hidden="1" customWidth="1" outlineLevel="1"/>
    <col min="16" max="16" width="7.375" style="10" customWidth="1" collapsed="1"/>
    <col min="17" max="17" width="6.125" style="10" hidden="1" customWidth="1" outlineLevel="1"/>
    <col min="18" max="18" width="15.625" style="10" hidden="1" customWidth="1" outlineLevel="1"/>
    <col min="19" max="19" width="6" style="10" hidden="1" customWidth="1" outlineLevel="1"/>
    <col min="20" max="20" width="8.375" style="10" hidden="1" customWidth="1" outlineLevel="1"/>
    <col min="21" max="21" width="7.625" style="10" hidden="1" customWidth="1" outlineLevel="1"/>
    <col min="22" max="22" width="10.125" style="10" customWidth="1" collapsed="1"/>
    <col min="23" max="23" width="14" style="10" customWidth="1"/>
    <col min="24" max="24" width="18.125" style="10" hidden="1" customWidth="1" outlineLevel="1"/>
    <col min="25" max="25" width="8.125" style="10" hidden="1" customWidth="1" outlineLevel="1"/>
    <col min="26" max="27" width="10.875" style="10" hidden="1" customWidth="1" outlineLevel="1"/>
    <col min="28" max="28" width="13.25" style="12" customWidth="1" collapsed="1"/>
    <col min="29" max="31" width="9.375" style="10" hidden="1" customWidth="1" outlineLevel="1"/>
    <col min="32" max="32" width="5.125" style="10" customWidth="1" collapsed="1"/>
    <col min="33" max="38" width="7.41666666666667" style="10" hidden="1" customWidth="1" outlineLevel="1"/>
    <col min="39" max="39" width="7.41666666666667" style="13" hidden="1" customWidth="1" outlineLevel="1"/>
    <col min="40" max="41" width="7.41666666666667" style="10" hidden="1" customWidth="1" outlineLevel="1"/>
    <col min="42" max="42" width="7.41666666666667" style="10" customWidth="1" collapsed="1"/>
    <col min="43" max="43" width="15.5833333333333" style="10" customWidth="1"/>
    <col min="44" max="55" width="7.41666666666667" style="10" hidden="1" customWidth="1" outlineLevel="1"/>
    <col min="56" max="56" width="9.625" style="14" customWidth="1" collapsed="1"/>
    <col min="57" max="57" width="12.875" style="15" customWidth="1"/>
    <col min="58" max="16384" width="9" style="10"/>
  </cols>
  <sheetData>
    <row r="1" hidden="1" outlineLevel="1" spans="1:57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03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39"/>
    </row>
    <row r="2" ht="24" hidden="1" customHeight="1" outlineLevel="1" spans="1:57">
      <c r="A2" s="18" t="s">
        <v>101</v>
      </c>
      <c r="B2" s="18"/>
      <c r="C2" s="18"/>
      <c r="D2" s="18"/>
      <c r="E2" s="18"/>
      <c r="F2" s="18"/>
      <c r="G2" s="18"/>
      <c r="H2" s="18"/>
      <c r="I2" s="19" t="s">
        <v>102</v>
      </c>
      <c r="J2" s="19"/>
      <c r="K2" s="35" t="s">
        <v>45</v>
      </c>
      <c r="L2" s="35"/>
      <c r="M2" s="36" t="s">
        <v>103</v>
      </c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104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134" t="s">
        <v>67</v>
      </c>
      <c r="BE2" s="140" t="s">
        <v>35</v>
      </c>
    </row>
    <row r="3" ht="24" hidden="1" customHeight="1" outlineLevel="1" spans="1:57">
      <c r="A3" s="19" t="s">
        <v>104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104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134" t="s">
        <v>105</v>
      </c>
      <c r="BE3" s="50" t="s">
        <v>33</v>
      </c>
    </row>
    <row r="4" ht="18.75" hidden="1" customHeight="1" outlineLevel="1" spans="1:57">
      <c r="A4" s="20" t="s">
        <v>106</v>
      </c>
      <c r="B4" s="20"/>
      <c r="C4" s="20"/>
      <c r="D4" s="20"/>
      <c r="E4" s="20"/>
      <c r="F4" s="20"/>
      <c r="G4" s="20"/>
      <c r="H4" s="20"/>
      <c r="I4" s="20"/>
      <c r="J4" s="20"/>
      <c r="K4" s="35"/>
      <c r="L4" s="35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104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134" t="s">
        <v>107</v>
      </c>
      <c r="BE4" s="50" t="s">
        <v>108</v>
      </c>
    </row>
    <row r="5" ht="18.75" hidden="1" customHeight="1" outlineLevel="1" spans="1:57">
      <c r="A5" s="21" t="s">
        <v>109</v>
      </c>
      <c r="B5" s="21"/>
      <c r="C5" s="21"/>
      <c r="D5" s="21"/>
      <c r="E5" s="21"/>
      <c r="F5" s="21"/>
      <c r="G5" s="21"/>
      <c r="H5" s="21"/>
      <c r="I5" s="21"/>
      <c r="J5" s="35"/>
      <c r="K5" s="21"/>
      <c r="L5" s="21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104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134" t="s">
        <v>57</v>
      </c>
      <c r="BE5" s="50" t="s">
        <v>110</v>
      </c>
    </row>
    <row r="6" ht="14.25" hidden="1" customHeight="1" outlineLevel="1" spans="1:57">
      <c r="A6" s="22" t="s">
        <v>111</v>
      </c>
      <c r="B6" s="22"/>
      <c r="C6" s="22"/>
      <c r="D6" s="22"/>
      <c r="E6" s="22"/>
      <c r="F6" s="22"/>
      <c r="G6" s="22"/>
      <c r="H6" s="22"/>
      <c r="I6" s="22"/>
      <c r="J6" s="37"/>
      <c r="K6" s="22"/>
      <c r="L6" s="22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104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134" t="s">
        <v>112</v>
      </c>
      <c r="BE6" s="42"/>
    </row>
    <row r="7" ht="14.25" hidden="1" customHeight="1" outlineLevel="1" spans="1:57">
      <c r="A7" s="22"/>
      <c r="B7" s="22"/>
      <c r="C7" s="22"/>
      <c r="D7" s="22"/>
      <c r="E7" s="22"/>
      <c r="F7" s="22"/>
      <c r="G7" s="22"/>
      <c r="H7" s="22"/>
      <c r="I7" s="22"/>
      <c r="J7" s="37"/>
      <c r="K7" s="22"/>
      <c r="L7" s="22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104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134" t="s">
        <v>113</v>
      </c>
      <c r="BE7" s="42"/>
    </row>
    <row r="8" s="1" customFormat="1" ht="27" customHeight="1" collapsed="1" spans="1:57">
      <c r="A8" s="23" t="s">
        <v>0</v>
      </c>
      <c r="B8" s="23" t="s">
        <v>114</v>
      </c>
      <c r="C8" s="23"/>
      <c r="D8" s="23"/>
      <c r="E8" s="23"/>
      <c r="F8" s="23"/>
      <c r="G8" s="23"/>
      <c r="H8" s="23"/>
      <c r="I8" s="23" t="s">
        <v>115</v>
      </c>
      <c r="J8" s="23" t="s">
        <v>116</v>
      </c>
      <c r="K8" s="23" t="s">
        <v>67</v>
      </c>
      <c r="L8" s="23" t="s">
        <v>105</v>
      </c>
      <c r="M8" s="23" t="s">
        <v>117</v>
      </c>
      <c r="N8" s="23" t="s">
        <v>118</v>
      </c>
      <c r="O8" s="23" t="s">
        <v>119</v>
      </c>
      <c r="P8" s="23" t="s">
        <v>51</v>
      </c>
      <c r="Q8" s="23" t="s">
        <v>120</v>
      </c>
      <c r="R8" s="23" t="s">
        <v>121</v>
      </c>
      <c r="S8" s="23" t="s">
        <v>122</v>
      </c>
      <c r="T8" s="23" t="s">
        <v>123</v>
      </c>
      <c r="U8" s="23" t="s">
        <v>124</v>
      </c>
      <c r="V8" s="23" t="s">
        <v>125</v>
      </c>
      <c r="W8" s="23" t="s">
        <v>126</v>
      </c>
      <c r="X8" s="23" t="s">
        <v>127</v>
      </c>
      <c r="Y8" s="23" t="s">
        <v>128</v>
      </c>
      <c r="Z8" s="23" t="s">
        <v>129</v>
      </c>
      <c r="AA8" s="23" t="s">
        <v>130</v>
      </c>
      <c r="AB8" s="23" t="s">
        <v>131</v>
      </c>
      <c r="AC8" s="23" t="s">
        <v>132</v>
      </c>
      <c r="AD8" s="23" t="s">
        <v>133</v>
      </c>
      <c r="AE8" s="23" t="s">
        <v>134</v>
      </c>
      <c r="AF8" s="23" t="s">
        <v>135</v>
      </c>
      <c r="AG8" s="105" t="s">
        <v>136</v>
      </c>
      <c r="AH8" s="106" t="s">
        <v>137</v>
      </c>
      <c r="AI8" s="107" t="s">
        <v>138</v>
      </c>
      <c r="AJ8" s="107"/>
      <c r="AK8" s="108"/>
      <c r="AL8" s="109" t="s">
        <v>139</v>
      </c>
      <c r="AM8" s="110" t="s">
        <v>140</v>
      </c>
      <c r="AN8" s="105" t="s">
        <v>141</v>
      </c>
      <c r="AO8" s="109" t="s">
        <v>142</v>
      </c>
      <c r="AP8" s="122" t="s">
        <v>143</v>
      </c>
      <c r="AQ8" s="122" t="s">
        <v>144</v>
      </c>
      <c r="AR8" s="123" t="s">
        <v>145</v>
      </c>
      <c r="AS8" s="124" t="s">
        <v>146</v>
      </c>
      <c r="AT8" s="125" t="s">
        <v>147</v>
      </c>
      <c r="AU8" s="125" t="s">
        <v>148</v>
      </c>
      <c r="AV8" s="126" t="s">
        <v>149</v>
      </c>
      <c r="AW8" s="126" t="s">
        <v>150</v>
      </c>
      <c r="AX8" s="126" t="s">
        <v>151</v>
      </c>
      <c r="AY8" s="135" t="s">
        <v>152</v>
      </c>
      <c r="AZ8" s="126" t="s">
        <v>153</v>
      </c>
      <c r="BA8" s="135" t="s">
        <v>154</v>
      </c>
      <c r="BB8" s="136" t="s">
        <v>155</v>
      </c>
      <c r="BC8" s="136" t="s">
        <v>156</v>
      </c>
      <c r="BD8" s="23" t="s">
        <v>9</v>
      </c>
      <c r="BE8" s="23" t="s">
        <v>157</v>
      </c>
    </row>
    <row r="9" s="1" customFormat="1" ht="27" customHeight="1" spans="1:57">
      <c r="A9" s="23"/>
      <c r="B9" s="23">
        <v>0</v>
      </c>
      <c r="C9" s="23">
        <v>1</v>
      </c>
      <c r="D9" s="23">
        <v>2</v>
      </c>
      <c r="E9" s="23">
        <v>3</v>
      </c>
      <c r="F9" s="23">
        <v>4</v>
      </c>
      <c r="G9" s="23">
        <v>5</v>
      </c>
      <c r="H9" s="23">
        <v>6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111"/>
      <c r="AH9" s="106"/>
      <c r="AI9" s="112" t="s">
        <v>158</v>
      </c>
      <c r="AJ9" s="113" t="s">
        <v>159</v>
      </c>
      <c r="AK9" s="113" t="s">
        <v>160</v>
      </c>
      <c r="AL9" s="114"/>
      <c r="AM9" s="115"/>
      <c r="AN9" s="111"/>
      <c r="AO9" s="114"/>
      <c r="AP9" s="122"/>
      <c r="AQ9" s="122"/>
      <c r="AR9" s="127"/>
      <c r="AS9" s="128"/>
      <c r="AT9" s="129"/>
      <c r="AU9" s="129"/>
      <c r="AV9" s="130"/>
      <c r="AW9" s="130"/>
      <c r="AX9" s="130"/>
      <c r="AY9" s="137"/>
      <c r="AZ9" s="130"/>
      <c r="BA9" s="137"/>
      <c r="BB9" s="138"/>
      <c r="BC9" s="138"/>
      <c r="BD9" s="23"/>
      <c r="BE9" s="23"/>
    </row>
    <row r="10" ht="30" customHeight="1" spans="1:57">
      <c r="A10" s="24">
        <v>1</v>
      </c>
      <c r="B10" s="25">
        <v>0</v>
      </c>
      <c r="C10" s="24"/>
      <c r="D10" s="24"/>
      <c r="E10" s="24"/>
      <c r="F10" s="24"/>
      <c r="G10" s="24"/>
      <c r="H10" s="24"/>
      <c r="I10" s="38" t="s">
        <v>40</v>
      </c>
      <c r="J10" s="39" t="s">
        <v>35</v>
      </c>
      <c r="K10" s="40" t="s">
        <v>34</v>
      </c>
      <c r="L10" s="41" t="s">
        <v>33</v>
      </c>
      <c r="M10" s="26" t="s">
        <v>28</v>
      </c>
      <c r="N10" s="42" t="s">
        <v>161</v>
      </c>
      <c r="O10" s="42" t="s">
        <v>162</v>
      </c>
      <c r="P10" s="43"/>
      <c r="Q10" s="80" t="s">
        <v>161</v>
      </c>
      <c r="R10" s="40" t="s">
        <v>34</v>
      </c>
      <c r="S10" s="51" t="s">
        <v>161</v>
      </c>
      <c r="T10" s="55" t="s">
        <v>163</v>
      </c>
      <c r="U10" s="55" t="s">
        <v>164</v>
      </c>
      <c r="V10" s="38" t="s">
        <v>165</v>
      </c>
      <c r="W10" s="38" t="s">
        <v>166</v>
      </c>
      <c r="X10" s="81" t="s">
        <v>28</v>
      </c>
      <c r="Y10" s="81" t="s">
        <v>28</v>
      </c>
      <c r="Z10" s="81" t="s">
        <v>28</v>
      </c>
      <c r="AA10" s="26" t="s">
        <v>28</v>
      </c>
      <c r="AB10" s="91">
        <v>17.489</v>
      </c>
      <c r="AC10" s="26" t="s">
        <v>28</v>
      </c>
      <c r="AD10" s="26" t="s">
        <v>28</v>
      </c>
      <c r="AE10" s="26" t="s">
        <v>28</v>
      </c>
      <c r="AF10" s="26" t="s">
        <v>28</v>
      </c>
      <c r="AG10" s="26" t="s">
        <v>167</v>
      </c>
      <c r="AH10" s="26"/>
      <c r="AI10" s="26"/>
      <c r="AJ10" s="26"/>
      <c r="AK10" s="26"/>
      <c r="AL10" s="26"/>
      <c r="AM10" s="116"/>
      <c r="AN10" s="26"/>
      <c r="AO10" s="26"/>
      <c r="AP10" s="26" t="s">
        <v>168</v>
      </c>
      <c r="AQ10" s="26" t="s">
        <v>169</v>
      </c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 t="s">
        <v>28</v>
      </c>
      <c r="BE10" s="38">
        <v>1</v>
      </c>
    </row>
    <row r="11" ht="30" customHeight="1" spans="1:57">
      <c r="A11" s="24">
        <v>2</v>
      </c>
      <c r="B11" s="24"/>
      <c r="C11" s="25"/>
      <c r="D11" s="24"/>
      <c r="E11" s="24"/>
      <c r="F11" s="24"/>
      <c r="G11" s="24"/>
      <c r="H11" s="24"/>
      <c r="I11" s="38" t="s">
        <v>40</v>
      </c>
      <c r="J11" s="39"/>
      <c r="K11" s="40" t="s">
        <v>170</v>
      </c>
      <c r="L11" s="41" t="s">
        <v>171</v>
      </c>
      <c r="M11" s="26" t="s">
        <v>28</v>
      </c>
      <c r="N11" s="44" t="s">
        <v>172</v>
      </c>
      <c r="O11" s="42" t="s">
        <v>162</v>
      </c>
      <c r="P11" s="43"/>
      <c r="Q11" s="80" t="s">
        <v>161</v>
      </c>
      <c r="R11" s="26" t="s">
        <v>28</v>
      </c>
      <c r="S11" s="51" t="s">
        <v>161</v>
      </c>
      <c r="T11" s="55" t="s">
        <v>163</v>
      </c>
      <c r="U11" s="55" t="s">
        <v>164</v>
      </c>
      <c r="V11" s="38" t="s">
        <v>173</v>
      </c>
      <c r="W11" s="38" t="s">
        <v>166</v>
      </c>
      <c r="X11" s="81" t="s">
        <v>28</v>
      </c>
      <c r="Y11" s="81" t="s">
        <v>28</v>
      </c>
      <c r="Z11" s="81" t="s">
        <v>28</v>
      </c>
      <c r="AA11" s="26" t="s">
        <v>28</v>
      </c>
      <c r="AB11" s="92" t="s">
        <v>28</v>
      </c>
      <c r="AC11" s="26" t="s">
        <v>28</v>
      </c>
      <c r="AD11" s="26" t="s">
        <v>28</v>
      </c>
      <c r="AE11" s="26" t="s">
        <v>28</v>
      </c>
      <c r="AF11" s="26" t="s">
        <v>28</v>
      </c>
      <c r="AG11" s="26" t="s">
        <v>167</v>
      </c>
      <c r="AH11" s="26"/>
      <c r="AI11" s="26"/>
      <c r="AJ11" s="26"/>
      <c r="AK11" s="26"/>
      <c r="AL11" s="26"/>
      <c r="AM11" s="116"/>
      <c r="AN11" s="26"/>
      <c r="AO11" s="26"/>
      <c r="AP11" s="26" t="s">
        <v>174</v>
      </c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 t="s">
        <v>28</v>
      </c>
      <c r="BE11" s="38">
        <v>1</v>
      </c>
    </row>
    <row r="12" s="2" customFormat="1" ht="30" customHeight="1" spans="1:57">
      <c r="A12" s="26">
        <v>3</v>
      </c>
      <c r="B12" s="26"/>
      <c r="C12" s="26">
        <v>1</v>
      </c>
      <c r="D12" s="26"/>
      <c r="E12" s="26"/>
      <c r="F12" s="26"/>
      <c r="G12" s="26"/>
      <c r="H12" s="26"/>
      <c r="I12" s="38" t="s">
        <v>40</v>
      </c>
      <c r="J12" s="39" t="s">
        <v>175</v>
      </c>
      <c r="K12" s="40" t="s">
        <v>175</v>
      </c>
      <c r="L12" s="45" t="s">
        <v>92</v>
      </c>
      <c r="M12" s="26" t="s">
        <v>28</v>
      </c>
      <c r="N12" s="44" t="s">
        <v>172</v>
      </c>
      <c r="O12" s="42" t="s">
        <v>162</v>
      </c>
      <c r="P12" s="26"/>
      <c r="Q12" s="80" t="s">
        <v>161</v>
      </c>
      <c r="R12" s="26" t="s">
        <v>28</v>
      </c>
      <c r="S12" s="51" t="s">
        <v>161</v>
      </c>
      <c r="T12" s="55" t="s">
        <v>163</v>
      </c>
      <c r="U12" s="55" t="s">
        <v>164</v>
      </c>
      <c r="V12" s="26" t="s">
        <v>176</v>
      </c>
      <c r="W12" s="26" t="s">
        <v>166</v>
      </c>
      <c r="X12" s="26" t="s">
        <v>28</v>
      </c>
      <c r="Y12" s="26" t="s">
        <v>28</v>
      </c>
      <c r="Z12" s="46" t="s">
        <v>177</v>
      </c>
      <c r="AA12" s="26" t="s">
        <v>28</v>
      </c>
      <c r="AB12" s="92">
        <v>1.01</v>
      </c>
      <c r="AC12" s="26" t="s">
        <v>28</v>
      </c>
      <c r="AD12" s="26" t="s">
        <v>28</v>
      </c>
      <c r="AE12" s="26" t="s">
        <v>28</v>
      </c>
      <c r="AF12" s="26" t="s">
        <v>28</v>
      </c>
      <c r="AG12" s="26" t="s">
        <v>178</v>
      </c>
      <c r="AH12" s="26"/>
      <c r="AI12" s="26"/>
      <c r="AJ12" s="26"/>
      <c r="AK12" s="26"/>
      <c r="AL12" s="26"/>
      <c r="AM12" s="116"/>
      <c r="AN12" s="26"/>
      <c r="AO12" s="26"/>
      <c r="AP12" s="26" t="s">
        <v>179</v>
      </c>
      <c r="AQ12" s="26" t="s">
        <v>180</v>
      </c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 t="s">
        <v>28</v>
      </c>
      <c r="BE12" s="26">
        <v>1</v>
      </c>
    </row>
    <row r="13" s="2" customFormat="1" ht="30" customHeight="1" spans="1:57">
      <c r="A13" s="24">
        <v>4</v>
      </c>
      <c r="B13" s="24"/>
      <c r="C13" s="24">
        <v>1</v>
      </c>
      <c r="D13" s="25"/>
      <c r="E13" s="24"/>
      <c r="F13" s="24"/>
      <c r="G13" s="24"/>
      <c r="H13" s="24"/>
      <c r="I13" s="26" t="s">
        <v>181</v>
      </c>
      <c r="J13" s="30" t="s">
        <v>182</v>
      </c>
      <c r="K13" s="46" t="s">
        <v>182</v>
      </c>
      <c r="L13" s="45" t="s">
        <v>183</v>
      </c>
      <c r="M13" s="26" t="s">
        <v>28</v>
      </c>
      <c r="N13" s="44" t="s">
        <v>172</v>
      </c>
      <c r="O13" s="42" t="s">
        <v>162</v>
      </c>
      <c r="P13" s="26"/>
      <c r="Q13" s="80" t="s">
        <v>161</v>
      </c>
      <c r="R13" s="46" t="s">
        <v>182</v>
      </c>
      <c r="S13" s="51" t="s">
        <v>161</v>
      </c>
      <c r="T13" s="55" t="s">
        <v>164</v>
      </c>
      <c r="U13" s="55" t="s">
        <v>163</v>
      </c>
      <c r="V13" s="26" t="s">
        <v>184</v>
      </c>
      <c r="W13" s="26" t="s">
        <v>166</v>
      </c>
      <c r="X13" s="26" t="s">
        <v>28</v>
      </c>
      <c r="Y13" s="26" t="s">
        <v>28</v>
      </c>
      <c r="Z13" s="46" t="s">
        <v>177</v>
      </c>
      <c r="AA13" s="26" t="s">
        <v>185</v>
      </c>
      <c r="AB13" s="92">
        <v>1.314</v>
      </c>
      <c r="AC13" s="26" t="s">
        <v>28</v>
      </c>
      <c r="AD13" s="26" t="s">
        <v>28</v>
      </c>
      <c r="AE13" s="26" t="s">
        <v>28</v>
      </c>
      <c r="AF13" s="26" t="s">
        <v>28</v>
      </c>
      <c r="AG13" s="26" t="s">
        <v>186</v>
      </c>
      <c r="AH13" s="26"/>
      <c r="AI13" s="26" t="s">
        <v>187</v>
      </c>
      <c r="AJ13" s="26"/>
      <c r="AK13" s="26"/>
      <c r="AL13" s="26">
        <f>AB13*1.08</f>
        <v>1.41912</v>
      </c>
      <c r="AM13" s="116">
        <f>AB13/AL13</f>
        <v>0.925925925925926</v>
      </c>
      <c r="AN13" s="26"/>
      <c r="AO13" s="26"/>
      <c r="AP13" s="26" t="s">
        <v>168</v>
      </c>
      <c r="AQ13" s="26" t="s">
        <v>188</v>
      </c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 t="s">
        <v>28</v>
      </c>
      <c r="BE13" s="26">
        <v>1</v>
      </c>
    </row>
    <row r="14" s="3" customFormat="1" ht="30" customHeight="1" spans="1:57">
      <c r="A14" s="24">
        <v>11</v>
      </c>
      <c r="B14" s="24"/>
      <c r="C14" s="24">
        <v>1</v>
      </c>
      <c r="D14" s="25"/>
      <c r="E14" s="24"/>
      <c r="F14" s="24"/>
      <c r="G14" s="24"/>
      <c r="H14" s="24"/>
      <c r="I14" s="26" t="s">
        <v>181</v>
      </c>
      <c r="J14" s="30" t="s">
        <v>189</v>
      </c>
      <c r="K14" s="46" t="s">
        <v>189</v>
      </c>
      <c r="L14" s="46" t="s">
        <v>190</v>
      </c>
      <c r="M14" s="26" t="s">
        <v>191</v>
      </c>
      <c r="N14" s="44" t="s">
        <v>192</v>
      </c>
      <c r="O14" s="42" t="s">
        <v>162</v>
      </c>
      <c r="P14" s="26"/>
      <c r="Q14" s="80" t="s">
        <v>161</v>
      </c>
      <c r="R14" s="26" t="s">
        <v>28</v>
      </c>
      <c r="S14" s="51" t="s">
        <v>161</v>
      </c>
      <c r="T14" s="55" t="s">
        <v>164</v>
      </c>
      <c r="U14" s="55" t="s">
        <v>163</v>
      </c>
      <c r="V14" s="26" t="s">
        <v>193</v>
      </c>
      <c r="W14" s="26" t="s">
        <v>166</v>
      </c>
      <c r="X14" s="26" t="s">
        <v>28</v>
      </c>
      <c r="Y14" s="26" t="s">
        <v>28</v>
      </c>
      <c r="Z14" s="46" t="s">
        <v>177</v>
      </c>
      <c r="AA14" s="26" t="s">
        <v>28</v>
      </c>
      <c r="AB14" s="92">
        <v>5.6429</v>
      </c>
      <c r="AC14" s="26" t="s">
        <v>28</v>
      </c>
      <c r="AD14" s="26" t="s">
        <v>194</v>
      </c>
      <c r="AE14" s="26" t="s">
        <v>28</v>
      </c>
      <c r="AF14" s="26" t="s">
        <v>195</v>
      </c>
      <c r="AG14" s="26" t="s">
        <v>195</v>
      </c>
      <c r="AH14" s="26"/>
      <c r="AI14" s="26"/>
      <c r="AJ14" s="26"/>
      <c r="AK14" s="26"/>
      <c r="AL14" s="26"/>
      <c r="AM14" s="116"/>
      <c r="AN14" s="26"/>
      <c r="AO14" s="26">
        <v>0.685</v>
      </c>
      <c r="AP14" s="26" t="s">
        <v>196</v>
      </c>
      <c r="AQ14" s="26" t="s">
        <v>197</v>
      </c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 t="s">
        <v>28</v>
      </c>
      <c r="BE14" s="26">
        <v>1</v>
      </c>
    </row>
    <row r="15" s="4" customFormat="1" ht="30" customHeight="1" spans="1:57">
      <c r="A15" s="24">
        <v>10</v>
      </c>
      <c r="B15" s="24"/>
      <c r="C15" s="24"/>
      <c r="D15" s="25">
        <v>2</v>
      </c>
      <c r="E15" s="24"/>
      <c r="F15" s="24"/>
      <c r="G15" s="24"/>
      <c r="H15" s="24"/>
      <c r="I15" s="26" t="s">
        <v>181</v>
      </c>
      <c r="J15" s="30" t="s">
        <v>198</v>
      </c>
      <c r="K15" s="46" t="s">
        <v>198</v>
      </c>
      <c r="L15" s="47" t="s">
        <v>199</v>
      </c>
      <c r="M15" s="26" t="s">
        <v>28</v>
      </c>
      <c r="N15" s="44" t="s">
        <v>192</v>
      </c>
      <c r="O15" s="42" t="s">
        <v>162</v>
      </c>
      <c r="P15" s="26"/>
      <c r="Q15" s="80" t="s">
        <v>161</v>
      </c>
      <c r="R15" s="46" t="s">
        <v>198</v>
      </c>
      <c r="S15" s="51" t="s">
        <v>161</v>
      </c>
      <c r="T15" s="55" t="s">
        <v>164</v>
      </c>
      <c r="U15" s="55" t="s">
        <v>163</v>
      </c>
      <c r="V15" s="26" t="s">
        <v>193</v>
      </c>
      <c r="W15" s="26" t="s">
        <v>166</v>
      </c>
      <c r="X15" s="26" t="s">
        <v>28</v>
      </c>
      <c r="Y15" s="26" t="s">
        <v>28</v>
      </c>
      <c r="Z15" s="46" t="s">
        <v>177</v>
      </c>
      <c r="AA15" s="26" t="s">
        <v>28</v>
      </c>
      <c r="AB15" s="92">
        <v>5.6429</v>
      </c>
      <c r="AC15" s="26" t="s">
        <v>28</v>
      </c>
      <c r="AD15" s="26" t="s">
        <v>28</v>
      </c>
      <c r="AE15" s="26" t="s">
        <v>28</v>
      </c>
      <c r="AF15" s="26" t="s">
        <v>28</v>
      </c>
      <c r="AG15" s="26" t="s">
        <v>200</v>
      </c>
      <c r="AH15" s="26"/>
      <c r="AI15" s="26"/>
      <c r="AJ15" s="26"/>
      <c r="AK15" s="26"/>
      <c r="AL15" s="26"/>
      <c r="AM15" s="116"/>
      <c r="AN15" s="28"/>
      <c r="AO15" s="26"/>
      <c r="AP15" s="26" t="s">
        <v>196</v>
      </c>
      <c r="AQ15" s="26" t="s">
        <v>201</v>
      </c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 t="s">
        <v>28</v>
      </c>
      <c r="BE15" s="26">
        <v>1</v>
      </c>
    </row>
    <row r="16" s="2" customFormat="1" ht="30" customHeight="1" spans="1:57">
      <c r="A16" s="26">
        <v>12</v>
      </c>
      <c r="B16" s="26"/>
      <c r="C16" s="26">
        <v>1</v>
      </c>
      <c r="D16" s="26"/>
      <c r="E16" s="26"/>
      <c r="F16" s="26"/>
      <c r="G16" s="26"/>
      <c r="H16" s="26"/>
      <c r="I16" s="26" t="s">
        <v>28</v>
      </c>
      <c r="J16" s="30" t="s">
        <v>202</v>
      </c>
      <c r="K16" s="46" t="s">
        <v>203</v>
      </c>
      <c r="L16" s="46" t="s">
        <v>204</v>
      </c>
      <c r="M16" s="26" t="s">
        <v>205</v>
      </c>
      <c r="N16" s="44" t="s">
        <v>172</v>
      </c>
      <c r="O16" s="42" t="s">
        <v>162</v>
      </c>
      <c r="P16" s="26" t="s">
        <v>28</v>
      </c>
      <c r="Q16" s="80" t="s">
        <v>161</v>
      </c>
      <c r="R16" s="26" t="s">
        <v>28</v>
      </c>
      <c r="S16" s="51" t="s">
        <v>161</v>
      </c>
      <c r="T16" s="55" t="s">
        <v>164</v>
      </c>
      <c r="U16" s="55" t="s">
        <v>163</v>
      </c>
      <c r="V16" s="26" t="s">
        <v>206</v>
      </c>
      <c r="W16" s="26" t="s">
        <v>28</v>
      </c>
      <c r="X16" s="26" t="s">
        <v>28</v>
      </c>
      <c r="Y16" s="26" t="s">
        <v>28</v>
      </c>
      <c r="Z16" s="46" t="s">
        <v>207</v>
      </c>
      <c r="AA16" s="26" t="s">
        <v>28</v>
      </c>
      <c r="AB16" s="92" t="s">
        <v>28</v>
      </c>
      <c r="AC16" s="26" t="s">
        <v>28</v>
      </c>
      <c r="AD16" s="26" t="s">
        <v>28</v>
      </c>
      <c r="AE16" s="26" t="s">
        <v>28</v>
      </c>
      <c r="AF16" s="26" t="s">
        <v>28</v>
      </c>
      <c r="AG16" s="26"/>
      <c r="AH16" s="26"/>
      <c r="AI16" s="26"/>
      <c r="AJ16" s="26"/>
      <c r="AK16" s="26"/>
      <c r="AL16" s="26"/>
      <c r="AM16" s="116"/>
      <c r="AN16" s="26"/>
      <c r="AO16" s="26"/>
      <c r="AP16" s="26" t="s">
        <v>179</v>
      </c>
      <c r="AQ16" s="131" t="s">
        <v>208</v>
      </c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 t="s">
        <v>28</v>
      </c>
      <c r="BE16" s="26">
        <v>4</v>
      </c>
    </row>
    <row r="17" s="3" customFormat="1" ht="30" customHeight="1" spans="1:57">
      <c r="A17" s="27">
        <v>14</v>
      </c>
      <c r="B17" s="28"/>
      <c r="C17" s="28">
        <v>1</v>
      </c>
      <c r="D17" s="29"/>
      <c r="E17" s="29"/>
      <c r="F17" s="29"/>
      <c r="G17" s="29"/>
      <c r="H17" s="29"/>
      <c r="I17" s="28" t="s">
        <v>227</v>
      </c>
      <c r="J17" s="47" t="s">
        <v>228</v>
      </c>
      <c r="K17" s="47" t="s">
        <v>74</v>
      </c>
      <c r="L17" s="47" t="s">
        <v>75</v>
      </c>
      <c r="M17" s="28" t="s">
        <v>28</v>
      </c>
      <c r="N17" s="48" t="s">
        <v>172</v>
      </c>
      <c r="O17" s="49" t="s">
        <v>162</v>
      </c>
      <c r="P17" s="28"/>
      <c r="Q17" s="82" t="s">
        <v>161</v>
      </c>
      <c r="R17" s="47" t="s">
        <v>74</v>
      </c>
      <c r="S17" s="83" t="s">
        <v>161</v>
      </c>
      <c r="T17" s="84" t="s">
        <v>164</v>
      </c>
      <c r="U17" s="84" t="s">
        <v>163</v>
      </c>
      <c r="V17" s="28" t="s">
        <v>184</v>
      </c>
      <c r="W17" s="28" t="s">
        <v>222</v>
      </c>
      <c r="X17" s="28" t="s">
        <v>28</v>
      </c>
      <c r="Y17" s="28" t="s">
        <v>28</v>
      </c>
      <c r="Z17" s="47" t="s">
        <v>223</v>
      </c>
      <c r="AA17" s="28" t="s">
        <v>28</v>
      </c>
      <c r="AB17" s="93">
        <v>0.017</v>
      </c>
      <c r="AC17" s="28" t="s">
        <v>28</v>
      </c>
      <c r="AD17" s="28" t="s">
        <v>194</v>
      </c>
      <c r="AE17" s="28" t="s">
        <v>134</v>
      </c>
      <c r="AF17" s="28" t="s">
        <v>28</v>
      </c>
      <c r="AG17" s="28" t="s">
        <v>28</v>
      </c>
      <c r="AH17" s="28"/>
      <c r="AI17" s="29"/>
      <c r="AJ17" s="29"/>
      <c r="AK17" s="29"/>
      <c r="AL17" s="29"/>
      <c r="AM17" s="29"/>
      <c r="AN17" s="29"/>
      <c r="AO17" s="29"/>
      <c r="AP17" s="28" t="s">
        <v>196</v>
      </c>
      <c r="AQ17" s="28" t="s">
        <v>226</v>
      </c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>
        <v>1</v>
      </c>
    </row>
    <row r="18" s="3" customFormat="1" ht="30" customHeight="1" spans="1:57">
      <c r="A18" s="27">
        <v>13</v>
      </c>
      <c r="B18" s="28"/>
      <c r="C18" s="28">
        <v>1</v>
      </c>
      <c r="D18" s="29"/>
      <c r="E18" s="29"/>
      <c r="F18" s="29"/>
      <c r="G18" s="29"/>
      <c r="H18" s="29"/>
      <c r="I18" s="28" t="s">
        <v>227</v>
      </c>
      <c r="J18" s="47" t="s">
        <v>229</v>
      </c>
      <c r="K18" s="47" t="s">
        <v>78</v>
      </c>
      <c r="L18" s="47" t="s">
        <v>79</v>
      </c>
      <c r="M18" s="28" t="s">
        <v>28</v>
      </c>
      <c r="N18" s="48" t="s">
        <v>172</v>
      </c>
      <c r="O18" s="49" t="s">
        <v>162</v>
      </c>
      <c r="P18" s="28"/>
      <c r="Q18" s="82" t="s">
        <v>161</v>
      </c>
      <c r="R18" s="47" t="s">
        <v>78</v>
      </c>
      <c r="S18" s="83" t="s">
        <v>161</v>
      </c>
      <c r="T18" s="84" t="s">
        <v>164</v>
      </c>
      <c r="U18" s="84" t="s">
        <v>163</v>
      </c>
      <c r="V18" s="28" t="s">
        <v>212</v>
      </c>
      <c r="W18" s="28" t="s">
        <v>213</v>
      </c>
      <c r="X18" s="28" t="s">
        <v>214</v>
      </c>
      <c r="Y18" s="28" t="s">
        <v>215</v>
      </c>
      <c r="Z18" s="47" t="s">
        <v>216</v>
      </c>
      <c r="AA18" s="28" t="s">
        <v>28</v>
      </c>
      <c r="AB18" s="93">
        <v>0.013</v>
      </c>
      <c r="AC18" s="28" t="s">
        <v>28</v>
      </c>
      <c r="AD18" s="28" t="s">
        <v>194</v>
      </c>
      <c r="AE18" s="28" t="s">
        <v>28</v>
      </c>
      <c r="AF18" s="28" t="s">
        <v>195</v>
      </c>
      <c r="AG18" s="28" t="s">
        <v>28</v>
      </c>
      <c r="AH18" s="28"/>
      <c r="AI18" s="29"/>
      <c r="AJ18" s="29"/>
      <c r="AK18" s="29"/>
      <c r="AL18" s="29"/>
      <c r="AM18" s="29"/>
      <c r="AN18" s="29"/>
      <c r="AO18" s="29"/>
      <c r="AP18" s="28" t="s">
        <v>179</v>
      </c>
      <c r="AQ18" s="28" t="s">
        <v>218</v>
      </c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>
        <v>1</v>
      </c>
    </row>
    <row r="19" s="5" customFormat="1" ht="30" customHeight="1" spans="1:57">
      <c r="A19" s="26">
        <v>15</v>
      </c>
      <c r="B19" s="26"/>
      <c r="C19" s="26">
        <v>1</v>
      </c>
      <c r="D19" s="26"/>
      <c r="E19" s="26"/>
      <c r="F19" s="26"/>
      <c r="G19" s="26"/>
      <c r="H19" s="26"/>
      <c r="I19" s="26" t="s">
        <v>230</v>
      </c>
      <c r="J19" s="30" t="s">
        <v>231</v>
      </c>
      <c r="K19" s="46" t="s">
        <v>231</v>
      </c>
      <c r="L19" s="46" t="s">
        <v>232</v>
      </c>
      <c r="M19" s="26" t="s">
        <v>233</v>
      </c>
      <c r="N19" s="44" t="s">
        <v>192</v>
      </c>
      <c r="O19" s="42" t="s">
        <v>162</v>
      </c>
      <c r="P19" s="26"/>
      <c r="Q19" s="80" t="s">
        <v>161</v>
      </c>
      <c r="R19" s="46" t="s">
        <v>231</v>
      </c>
      <c r="S19" s="51" t="s">
        <v>161</v>
      </c>
      <c r="T19" s="55" t="s">
        <v>164</v>
      </c>
      <c r="U19" s="55" t="s">
        <v>163</v>
      </c>
      <c r="V19" s="26" t="s">
        <v>165</v>
      </c>
      <c r="W19" s="26" t="s">
        <v>166</v>
      </c>
      <c r="X19" s="26" t="s">
        <v>28</v>
      </c>
      <c r="Y19" s="26" t="s">
        <v>28</v>
      </c>
      <c r="Z19" s="46" t="s">
        <v>28</v>
      </c>
      <c r="AA19" s="26" t="s">
        <v>28</v>
      </c>
      <c r="AB19" s="92">
        <v>0.96</v>
      </c>
      <c r="AC19" s="26" t="s">
        <v>28</v>
      </c>
      <c r="AD19" s="26" t="s">
        <v>28</v>
      </c>
      <c r="AE19" s="26" t="s">
        <v>28</v>
      </c>
      <c r="AF19" s="26" t="s">
        <v>28</v>
      </c>
      <c r="AG19" s="26" t="s">
        <v>167</v>
      </c>
      <c r="AH19" s="26"/>
      <c r="AI19" s="26"/>
      <c r="AJ19" s="26"/>
      <c r="AK19" s="26"/>
      <c r="AL19" s="26"/>
      <c r="AM19" s="116"/>
      <c r="AN19" s="26"/>
      <c r="AO19" s="26"/>
      <c r="AP19" s="26" t="s">
        <v>179</v>
      </c>
      <c r="AQ19" s="131" t="s">
        <v>234</v>
      </c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 t="s">
        <v>28</v>
      </c>
      <c r="BE19" s="26">
        <v>1</v>
      </c>
    </row>
    <row r="20" s="6" customFormat="1" ht="30" customHeight="1" spans="1:57">
      <c r="A20" s="24">
        <v>16</v>
      </c>
      <c r="B20" s="24"/>
      <c r="C20" s="25">
        <v>1</v>
      </c>
      <c r="D20" s="24"/>
      <c r="E20" s="24"/>
      <c r="F20" s="24"/>
      <c r="G20" s="24"/>
      <c r="H20" s="24"/>
      <c r="I20" s="26" t="s">
        <v>235</v>
      </c>
      <c r="J20" s="30" t="s">
        <v>236</v>
      </c>
      <c r="K20" s="46" t="s">
        <v>237</v>
      </c>
      <c r="L20" s="46" t="s">
        <v>238</v>
      </c>
      <c r="M20" s="26" t="s">
        <v>239</v>
      </c>
      <c r="N20" s="44" t="s">
        <v>192</v>
      </c>
      <c r="O20" s="42" t="s">
        <v>162</v>
      </c>
      <c r="P20" s="26"/>
      <c r="Q20" s="80" t="s">
        <v>161</v>
      </c>
      <c r="R20" s="46" t="s">
        <v>237</v>
      </c>
      <c r="S20" s="51" t="s">
        <v>161</v>
      </c>
      <c r="T20" s="55" t="s">
        <v>164</v>
      </c>
      <c r="U20" s="55" t="s">
        <v>163</v>
      </c>
      <c r="V20" s="26" t="s">
        <v>165</v>
      </c>
      <c r="W20" s="26" t="s">
        <v>166</v>
      </c>
      <c r="X20" s="26" t="s">
        <v>28</v>
      </c>
      <c r="Y20" s="26" t="s">
        <v>28</v>
      </c>
      <c r="Z20" s="46" t="s">
        <v>28</v>
      </c>
      <c r="AA20" s="26" t="s">
        <v>28</v>
      </c>
      <c r="AB20" s="92">
        <v>0.25</v>
      </c>
      <c r="AC20" s="26" t="s">
        <v>28</v>
      </c>
      <c r="AD20" s="26" t="s">
        <v>28</v>
      </c>
      <c r="AE20" s="26" t="s">
        <v>28</v>
      </c>
      <c r="AF20" s="26" t="s">
        <v>28</v>
      </c>
      <c r="AG20" s="26" t="s">
        <v>167</v>
      </c>
      <c r="AH20" s="26"/>
      <c r="AI20" s="26"/>
      <c r="AJ20" s="26"/>
      <c r="AK20" s="26"/>
      <c r="AL20" s="26"/>
      <c r="AM20" s="116"/>
      <c r="AN20" s="26"/>
      <c r="AO20" s="26"/>
      <c r="AP20" s="26" t="s">
        <v>179</v>
      </c>
      <c r="AQ20" s="26" t="s">
        <v>240</v>
      </c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 t="s">
        <v>28</v>
      </c>
      <c r="BE20" s="26">
        <v>1</v>
      </c>
    </row>
    <row r="21" ht="30" customHeight="1" spans="1:57">
      <c r="A21" s="24">
        <v>17</v>
      </c>
      <c r="B21" s="24"/>
      <c r="C21" s="25">
        <v>1</v>
      </c>
      <c r="D21" s="24"/>
      <c r="E21" s="24"/>
      <c r="F21" s="24"/>
      <c r="G21" s="24"/>
      <c r="H21" s="24"/>
      <c r="I21" s="50" t="s">
        <v>235</v>
      </c>
      <c r="J21" s="51" t="s">
        <v>241</v>
      </c>
      <c r="K21" s="52" t="s">
        <v>242</v>
      </c>
      <c r="L21" s="53" t="s">
        <v>243</v>
      </c>
      <c r="M21" s="54" t="s">
        <v>244</v>
      </c>
      <c r="N21" s="44" t="s">
        <v>192</v>
      </c>
      <c r="O21" s="42" t="s">
        <v>162</v>
      </c>
      <c r="P21" s="55"/>
      <c r="Q21" s="80" t="s">
        <v>161</v>
      </c>
      <c r="R21" s="52" t="s">
        <v>242</v>
      </c>
      <c r="S21" s="51" t="s">
        <v>161</v>
      </c>
      <c r="T21" s="55" t="s">
        <v>164</v>
      </c>
      <c r="U21" s="55" t="s">
        <v>163</v>
      </c>
      <c r="V21" s="44" t="s">
        <v>245</v>
      </c>
      <c r="W21" s="50" t="s">
        <v>166</v>
      </c>
      <c r="X21" s="50"/>
      <c r="Y21" s="44" t="s">
        <v>28</v>
      </c>
      <c r="Z21" s="50" t="s">
        <v>246</v>
      </c>
      <c r="AA21" s="26" t="s">
        <v>28</v>
      </c>
      <c r="AB21" s="94">
        <v>2.106</v>
      </c>
      <c r="AC21" s="26" t="s">
        <v>28</v>
      </c>
      <c r="AD21" s="26" t="s">
        <v>28</v>
      </c>
      <c r="AE21" s="26" t="s">
        <v>28</v>
      </c>
      <c r="AF21" s="26" t="s">
        <v>28</v>
      </c>
      <c r="AG21" s="26" t="s">
        <v>167</v>
      </c>
      <c r="AH21" s="26"/>
      <c r="AI21" s="26"/>
      <c r="AJ21" s="26"/>
      <c r="AK21" s="26"/>
      <c r="AL21" s="26"/>
      <c r="AM21" s="116"/>
      <c r="AN21" s="26"/>
      <c r="AO21" s="26"/>
      <c r="AP21" s="26" t="s">
        <v>196</v>
      </c>
      <c r="AQ21" s="26" t="s">
        <v>169</v>
      </c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 t="s">
        <v>28</v>
      </c>
      <c r="BE21" s="141">
        <v>1</v>
      </c>
    </row>
    <row r="22" s="7" customFormat="1" ht="30" customHeight="1" spans="1:57">
      <c r="A22" s="26">
        <v>18</v>
      </c>
      <c r="B22" s="26"/>
      <c r="C22" s="30">
        <v>1</v>
      </c>
      <c r="D22" s="26"/>
      <c r="E22" s="26"/>
      <c r="F22" s="26"/>
      <c r="G22" s="26"/>
      <c r="H22" s="26"/>
      <c r="I22" s="50" t="s">
        <v>28</v>
      </c>
      <c r="J22" s="51" t="s">
        <v>247</v>
      </c>
      <c r="K22" s="52" t="s">
        <v>248</v>
      </c>
      <c r="L22" s="52" t="s">
        <v>249</v>
      </c>
      <c r="M22" s="50" t="s">
        <v>250</v>
      </c>
      <c r="N22" s="44" t="s">
        <v>172</v>
      </c>
      <c r="O22" s="42" t="s">
        <v>162</v>
      </c>
      <c r="P22" s="50"/>
      <c r="Q22" s="80" t="s">
        <v>161</v>
      </c>
      <c r="R22" s="26" t="s">
        <v>28</v>
      </c>
      <c r="S22" s="51" t="s">
        <v>161</v>
      </c>
      <c r="T22" s="55" t="s">
        <v>164</v>
      </c>
      <c r="U22" s="55" t="s">
        <v>163</v>
      </c>
      <c r="V22" s="50" t="s">
        <v>206</v>
      </c>
      <c r="W22" s="50" t="s">
        <v>28</v>
      </c>
      <c r="X22" s="50" t="s">
        <v>251</v>
      </c>
      <c r="Y22" s="50" t="s">
        <v>28</v>
      </c>
      <c r="Z22" s="50" t="s">
        <v>252</v>
      </c>
      <c r="AA22" s="26" t="s">
        <v>28</v>
      </c>
      <c r="AB22" s="94">
        <v>0.026</v>
      </c>
      <c r="AC22" s="26" t="s">
        <v>28</v>
      </c>
      <c r="AD22" s="50" t="s">
        <v>28</v>
      </c>
      <c r="AE22" s="50" t="s">
        <v>28</v>
      </c>
      <c r="AF22" s="26" t="s">
        <v>28</v>
      </c>
      <c r="AG22" s="26"/>
      <c r="AH22" s="26"/>
      <c r="AI22" s="26"/>
      <c r="AJ22" s="26"/>
      <c r="AK22" s="26"/>
      <c r="AL22" s="26"/>
      <c r="AM22" s="116"/>
      <c r="AN22" s="26"/>
      <c r="AO22" s="26"/>
      <c r="AP22" s="26" t="s">
        <v>179</v>
      </c>
      <c r="AQ22" s="26" t="s">
        <v>253</v>
      </c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 t="s">
        <v>28</v>
      </c>
      <c r="BE22" s="50">
        <v>8</v>
      </c>
    </row>
    <row r="23" s="7" customFormat="1" ht="30" customHeight="1" spans="1:57">
      <c r="A23" s="24">
        <v>19</v>
      </c>
      <c r="B23" s="24"/>
      <c r="C23" s="25">
        <v>1</v>
      </c>
      <c r="D23" s="24"/>
      <c r="E23" s="24"/>
      <c r="F23" s="24"/>
      <c r="G23" s="24"/>
      <c r="H23" s="24"/>
      <c r="I23" s="50" t="s">
        <v>28</v>
      </c>
      <c r="J23" s="51" t="s">
        <v>254</v>
      </c>
      <c r="K23" s="52" t="s">
        <v>255</v>
      </c>
      <c r="L23" s="52" t="s">
        <v>256</v>
      </c>
      <c r="M23" s="50" t="s">
        <v>250</v>
      </c>
      <c r="N23" s="44" t="s">
        <v>172</v>
      </c>
      <c r="O23" s="42" t="s">
        <v>162</v>
      </c>
      <c r="P23" s="50"/>
      <c r="Q23" s="80" t="s">
        <v>161</v>
      </c>
      <c r="R23" s="26" t="s">
        <v>28</v>
      </c>
      <c r="S23" s="51" t="s">
        <v>161</v>
      </c>
      <c r="T23" s="55" t="s">
        <v>164</v>
      </c>
      <c r="U23" s="55" t="s">
        <v>163</v>
      </c>
      <c r="V23" s="50" t="s">
        <v>206</v>
      </c>
      <c r="W23" s="50" t="s">
        <v>28</v>
      </c>
      <c r="X23" s="50" t="s">
        <v>251</v>
      </c>
      <c r="Y23" s="50" t="s">
        <v>28</v>
      </c>
      <c r="Z23" s="50" t="s">
        <v>257</v>
      </c>
      <c r="AA23" s="26" t="s">
        <v>28</v>
      </c>
      <c r="AB23" s="94">
        <v>0.004</v>
      </c>
      <c r="AC23" s="26" t="s">
        <v>28</v>
      </c>
      <c r="AD23" s="50" t="s">
        <v>28</v>
      </c>
      <c r="AE23" s="50" t="s">
        <v>28</v>
      </c>
      <c r="AF23" s="26" t="s">
        <v>28</v>
      </c>
      <c r="AG23" s="26"/>
      <c r="AH23" s="26"/>
      <c r="AI23" s="26"/>
      <c r="AJ23" s="26"/>
      <c r="AK23" s="26"/>
      <c r="AL23" s="26"/>
      <c r="AM23" s="116"/>
      <c r="AN23" s="26"/>
      <c r="AO23" s="26"/>
      <c r="AP23" s="26" t="s">
        <v>179</v>
      </c>
      <c r="AQ23" s="26" t="s">
        <v>253</v>
      </c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 t="s">
        <v>28</v>
      </c>
      <c r="BE23" s="50">
        <v>8</v>
      </c>
    </row>
    <row r="24" s="7" customFormat="1" ht="30" customHeight="1" spans="1:57">
      <c r="A24" s="24">
        <v>20</v>
      </c>
      <c r="B24" s="24"/>
      <c r="C24" s="25">
        <v>1</v>
      </c>
      <c r="D24" s="24"/>
      <c r="E24" s="24"/>
      <c r="F24" s="24"/>
      <c r="G24" s="24"/>
      <c r="H24" s="24"/>
      <c r="I24" s="50" t="s">
        <v>28</v>
      </c>
      <c r="J24" s="51" t="s">
        <v>258</v>
      </c>
      <c r="K24" s="52" t="s">
        <v>259</v>
      </c>
      <c r="L24" s="52" t="s">
        <v>260</v>
      </c>
      <c r="M24" s="50" t="s">
        <v>250</v>
      </c>
      <c r="N24" s="44" t="s">
        <v>172</v>
      </c>
      <c r="O24" s="42" t="s">
        <v>162</v>
      </c>
      <c r="P24" s="50"/>
      <c r="Q24" s="80" t="s">
        <v>161</v>
      </c>
      <c r="R24" s="26" t="s">
        <v>28</v>
      </c>
      <c r="S24" s="51" t="s">
        <v>161</v>
      </c>
      <c r="T24" s="55" t="s">
        <v>164</v>
      </c>
      <c r="U24" s="55" t="s">
        <v>163</v>
      </c>
      <c r="V24" s="50" t="s">
        <v>206</v>
      </c>
      <c r="W24" s="50" t="s">
        <v>28</v>
      </c>
      <c r="X24" s="50" t="s">
        <v>251</v>
      </c>
      <c r="Y24" s="50" t="s">
        <v>28</v>
      </c>
      <c r="Z24" s="50" t="s">
        <v>261</v>
      </c>
      <c r="AA24" s="26" t="s">
        <v>28</v>
      </c>
      <c r="AB24" s="94">
        <v>0.006</v>
      </c>
      <c r="AC24" s="26" t="s">
        <v>28</v>
      </c>
      <c r="AD24" s="50" t="s">
        <v>28</v>
      </c>
      <c r="AE24" s="50" t="s">
        <v>28</v>
      </c>
      <c r="AF24" s="50" t="s">
        <v>28</v>
      </c>
      <c r="AG24" s="50"/>
      <c r="AH24" s="50"/>
      <c r="AI24" s="26"/>
      <c r="AJ24" s="26"/>
      <c r="AK24" s="26"/>
      <c r="AL24" s="26"/>
      <c r="AM24" s="117"/>
      <c r="AN24" s="26"/>
      <c r="AO24" s="26"/>
      <c r="AP24" s="26" t="s">
        <v>179</v>
      </c>
      <c r="AQ24" s="26" t="s">
        <v>253</v>
      </c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26" t="s">
        <v>28</v>
      </c>
      <c r="BE24" s="50">
        <v>8</v>
      </c>
    </row>
    <row r="25" ht="30" customHeight="1" spans="1:57">
      <c r="A25" s="26">
        <v>21</v>
      </c>
      <c r="B25" s="26"/>
      <c r="C25" s="30"/>
      <c r="D25" s="26"/>
      <c r="E25" s="26"/>
      <c r="F25" s="26"/>
      <c r="G25" s="26"/>
      <c r="H25" s="26"/>
      <c r="I25" s="38" t="s">
        <v>40</v>
      </c>
      <c r="J25" s="56"/>
      <c r="K25" s="52" t="s">
        <v>262</v>
      </c>
      <c r="L25" s="54" t="s">
        <v>263</v>
      </c>
      <c r="M25" s="26" t="s">
        <v>28</v>
      </c>
      <c r="N25" s="44" t="s">
        <v>172</v>
      </c>
      <c r="O25" s="42" t="s">
        <v>162</v>
      </c>
      <c r="P25" s="55"/>
      <c r="Q25" s="80" t="s">
        <v>161</v>
      </c>
      <c r="R25" s="26" t="s">
        <v>28</v>
      </c>
      <c r="S25" s="51" t="s">
        <v>161</v>
      </c>
      <c r="T25" s="55" t="s">
        <v>163</v>
      </c>
      <c r="U25" s="55" t="s">
        <v>164</v>
      </c>
      <c r="V25" s="44" t="s">
        <v>245</v>
      </c>
      <c r="W25" s="50" t="s">
        <v>166</v>
      </c>
      <c r="X25" s="50" t="s">
        <v>28</v>
      </c>
      <c r="Y25" s="50" t="s">
        <v>28</v>
      </c>
      <c r="Z25" s="50"/>
      <c r="AA25" s="26" t="s">
        <v>28</v>
      </c>
      <c r="AB25" s="94">
        <v>2.9105</v>
      </c>
      <c r="AC25" s="26" t="s">
        <v>28</v>
      </c>
      <c r="AD25" s="50" t="s">
        <v>28</v>
      </c>
      <c r="AE25" s="50" t="s">
        <v>28</v>
      </c>
      <c r="AF25" s="50" t="s">
        <v>28</v>
      </c>
      <c r="AG25" s="50"/>
      <c r="AH25" s="50"/>
      <c r="AI25" s="26"/>
      <c r="AJ25" s="26"/>
      <c r="AK25" s="26"/>
      <c r="AL25" s="26"/>
      <c r="AM25" s="117"/>
      <c r="AN25" s="26"/>
      <c r="AO25" s="26"/>
      <c r="AP25" s="50" t="s">
        <v>174</v>
      </c>
      <c r="AQ25" s="26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26" t="s">
        <v>28</v>
      </c>
      <c r="BE25" s="141">
        <v>1</v>
      </c>
    </row>
    <row r="26" ht="30" customHeight="1" spans="1:57">
      <c r="A26" s="24">
        <v>22</v>
      </c>
      <c r="B26" s="24"/>
      <c r="C26" s="30">
        <v>1</v>
      </c>
      <c r="D26" s="25"/>
      <c r="E26" s="24"/>
      <c r="F26" s="24"/>
      <c r="G26" s="24"/>
      <c r="H26" s="24"/>
      <c r="I26" s="38" t="s">
        <v>40</v>
      </c>
      <c r="J26" s="56" t="s">
        <v>264</v>
      </c>
      <c r="K26" s="52" t="s">
        <v>264</v>
      </c>
      <c r="L26" s="57" t="s">
        <v>265</v>
      </c>
      <c r="M26" s="26" t="s">
        <v>28</v>
      </c>
      <c r="N26" s="44" t="s">
        <v>172</v>
      </c>
      <c r="O26" s="42" t="s">
        <v>162</v>
      </c>
      <c r="P26" s="55"/>
      <c r="Q26" s="80" t="s">
        <v>161</v>
      </c>
      <c r="R26" s="26" t="s">
        <v>28</v>
      </c>
      <c r="S26" s="51" t="s">
        <v>161</v>
      </c>
      <c r="T26" s="55" t="s">
        <v>163</v>
      </c>
      <c r="U26" s="55" t="s">
        <v>164</v>
      </c>
      <c r="V26" s="44" t="s">
        <v>176</v>
      </c>
      <c r="W26" s="50" t="s">
        <v>166</v>
      </c>
      <c r="X26" s="50" t="s">
        <v>28</v>
      </c>
      <c r="Y26" s="50" t="s">
        <v>28</v>
      </c>
      <c r="Z26" s="50" t="s">
        <v>28</v>
      </c>
      <c r="AA26" s="26" t="s">
        <v>28</v>
      </c>
      <c r="AB26" s="94">
        <v>0.32</v>
      </c>
      <c r="AC26" s="26" t="s">
        <v>28</v>
      </c>
      <c r="AD26" s="50" t="s">
        <v>28</v>
      </c>
      <c r="AE26" s="50" t="s">
        <v>28</v>
      </c>
      <c r="AF26" s="50" t="s">
        <v>28</v>
      </c>
      <c r="AG26" s="50" t="s">
        <v>178</v>
      </c>
      <c r="AH26" s="50"/>
      <c r="AI26" s="26"/>
      <c r="AJ26" s="26"/>
      <c r="AK26" s="26"/>
      <c r="AL26" s="26"/>
      <c r="AM26" s="117"/>
      <c r="AN26" s="26"/>
      <c r="AO26" s="26"/>
      <c r="AP26" s="26" t="s">
        <v>179</v>
      </c>
      <c r="AQ26" s="26" t="s">
        <v>180</v>
      </c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26" t="s">
        <v>28</v>
      </c>
      <c r="BE26" s="141">
        <v>1</v>
      </c>
    </row>
    <row r="27" ht="30" customHeight="1" spans="1:57">
      <c r="A27" s="24">
        <v>23</v>
      </c>
      <c r="B27" s="24"/>
      <c r="C27" s="30">
        <v>1</v>
      </c>
      <c r="D27" s="25"/>
      <c r="E27" s="24"/>
      <c r="F27" s="24"/>
      <c r="G27" s="24"/>
      <c r="H27" s="24"/>
      <c r="I27" s="44" t="s">
        <v>266</v>
      </c>
      <c r="J27" s="58" t="s">
        <v>267</v>
      </c>
      <c r="K27" s="59" t="s">
        <v>267</v>
      </c>
      <c r="L27" s="60" t="s">
        <v>268</v>
      </c>
      <c r="M27" s="26" t="s">
        <v>28</v>
      </c>
      <c r="N27" s="44" t="s">
        <v>172</v>
      </c>
      <c r="O27" s="42" t="s">
        <v>162</v>
      </c>
      <c r="P27" s="43"/>
      <c r="Q27" s="80" t="s">
        <v>161</v>
      </c>
      <c r="R27" s="59" t="s">
        <v>267</v>
      </c>
      <c r="S27" s="51" t="s">
        <v>161</v>
      </c>
      <c r="T27" s="55" t="s">
        <v>164</v>
      </c>
      <c r="U27" s="55" t="s">
        <v>163</v>
      </c>
      <c r="V27" s="38" t="s">
        <v>184</v>
      </c>
      <c r="W27" s="50" t="s">
        <v>166</v>
      </c>
      <c r="X27" s="50" t="s">
        <v>28</v>
      </c>
      <c r="Y27" s="38"/>
      <c r="Z27" s="50" t="s">
        <v>269</v>
      </c>
      <c r="AA27" s="26" t="s">
        <v>28</v>
      </c>
      <c r="AB27" s="94">
        <v>1.4492</v>
      </c>
      <c r="AC27" s="26" t="s">
        <v>28</v>
      </c>
      <c r="AD27" s="50" t="s">
        <v>28</v>
      </c>
      <c r="AE27" s="50" t="s">
        <v>28</v>
      </c>
      <c r="AF27" s="50" t="s">
        <v>28</v>
      </c>
      <c r="AG27" s="50" t="s">
        <v>186</v>
      </c>
      <c r="AH27" s="50"/>
      <c r="AI27" s="26" t="s">
        <v>187</v>
      </c>
      <c r="AJ27" s="26"/>
      <c r="AK27" s="26"/>
      <c r="AL27" s="26">
        <f>AB27*1.08</f>
        <v>1.565136</v>
      </c>
      <c r="AM27" s="116">
        <f>AB27/AL27</f>
        <v>0.925925925925926</v>
      </c>
      <c r="AN27" s="26"/>
      <c r="AO27" s="26"/>
      <c r="AP27" s="26" t="s">
        <v>168</v>
      </c>
      <c r="AQ27" s="26" t="s">
        <v>188</v>
      </c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26" t="s">
        <v>28</v>
      </c>
      <c r="BE27" s="38">
        <v>1</v>
      </c>
    </row>
    <row r="28" ht="30" customHeight="1" spans="1:57">
      <c r="A28" s="26">
        <v>27</v>
      </c>
      <c r="B28" s="26"/>
      <c r="C28" s="26">
        <v>1</v>
      </c>
      <c r="D28" s="30"/>
      <c r="E28" s="26"/>
      <c r="F28" s="26"/>
      <c r="G28" s="26"/>
      <c r="H28" s="26"/>
      <c r="I28" s="44" t="s">
        <v>270</v>
      </c>
      <c r="J28" s="61" t="s">
        <v>271</v>
      </c>
      <c r="K28" s="40" t="s">
        <v>272</v>
      </c>
      <c r="L28" s="62" t="s">
        <v>273</v>
      </c>
      <c r="M28" s="26" t="s">
        <v>28</v>
      </c>
      <c r="N28" s="44" t="s">
        <v>172</v>
      </c>
      <c r="O28" s="42" t="s">
        <v>162</v>
      </c>
      <c r="P28" s="43"/>
      <c r="Q28" s="80" t="s">
        <v>161</v>
      </c>
      <c r="R28" s="40" t="s">
        <v>272</v>
      </c>
      <c r="S28" s="51" t="s">
        <v>161</v>
      </c>
      <c r="T28" s="55" t="s">
        <v>164</v>
      </c>
      <c r="U28" s="55" t="s">
        <v>163</v>
      </c>
      <c r="V28" s="38" t="s">
        <v>173</v>
      </c>
      <c r="W28" s="38" t="s">
        <v>274</v>
      </c>
      <c r="X28" s="50" t="s">
        <v>28</v>
      </c>
      <c r="Y28" s="38" t="s">
        <v>275</v>
      </c>
      <c r="Z28" s="50" t="s">
        <v>276</v>
      </c>
      <c r="AA28" s="26" t="s">
        <v>28</v>
      </c>
      <c r="AB28" s="95">
        <v>1.7965</v>
      </c>
      <c r="AC28" s="26" t="s">
        <v>28</v>
      </c>
      <c r="AD28" s="50" t="s">
        <v>194</v>
      </c>
      <c r="AE28" s="50" t="s">
        <v>28</v>
      </c>
      <c r="AF28" s="50" t="s">
        <v>195</v>
      </c>
      <c r="AG28" s="50"/>
      <c r="AH28" s="50"/>
      <c r="AI28" s="26"/>
      <c r="AJ28" s="26"/>
      <c r="AK28" s="26"/>
      <c r="AL28" s="26"/>
      <c r="AM28" s="117"/>
      <c r="AN28" s="26"/>
      <c r="AO28" s="26"/>
      <c r="AP28" s="26" t="s">
        <v>179</v>
      </c>
      <c r="AQ28" s="26" t="s">
        <v>277</v>
      </c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26" t="s">
        <v>28</v>
      </c>
      <c r="BE28" s="38">
        <v>1</v>
      </c>
    </row>
    <row r="29" ht="30" customHeight="1" spans="1:57">
      <c r="A29" s="24">
        <v>28</v>
      </c>
      <c r="B29" s="24"/>
      <c r="C29" s="25">
        <v>1</v>
      </c>
      <c r="D29" s="24"/>
      <c r="E29" s="24"/>
      <c r="F29" s="24"/>
      <c r="G29" s="24"/>
      <c r="H29" s="24"/>
      <c r="I29" s="50" t="s">
        <v>40</v>
      </c>
      <c r="J29" s="63" t="s">
        <v>278</v>
      </c>
      <c r="K29" s="40" t="s">
        <v>278</v>
      </c>
      <c r="L29" s="64" t="s">
        <v>279</v>
      </c>
      <c r="M29" s="50" t="s">
        <v>28</v>
      </c>
      <c r="N29" s="44" t="s">
        <v>192</v>
      </c>
      <c r="O29" s="42" t="s">
        <v>162</v>
      </c>
      <c r="P29" s="65"/>
      <c r="Q29" s="80" t="s">
        <v>161</v>
      </c>
      <c r="R29" s="40" t="s">
        <v>278</v>
      </c>
      <c r="S29" s="51" t="s">
        <v>161</v>
      </c>
      <c r="T29" s="55" t="s">
        <v>163</v>
      </c>
      <c r="U29" s="55" t="s">
        <v>164</v>
      </c>
      <c r="V29" s="85" t="s">
        <v>173</v>
      </c>
      <c r="W29" s="38" t="s">
        <v>166</v>
      </c>
      <c r="X29" s="50" t="s">
        <v>28</v>
      </c>
      <c r="Y29" s="81" t="s">
        <v>28</v>
      </c>
      <c r="Z29" s="81" t="s">
        <v>280</v>
      </c>
      <c r="AA29" s="26" t="s">
        <v>28</v>
      </c>
      <c r="AB29" s="96">
        <v>6.8118</v>
      </c>
      <c r="AC29" s="26" t="s">
        <v>28</v>
      </c>
      <c r="AD29" s="50" t="s">
        <v>194</v>
      </c>
      <c r="AE29" s="50" t="s">
        <v>28</v>
      </c>
      <c r="AF29" s="81" t="s">
        <v>195</v>
      </c>
      <c r="AG29" s="81"/>
      <c r="AH29" s="81"/>
      <c r="AI29" s="26"/>
      <c r="AJ29" s="26"/>
      <c r="AK29" s="26"/>
      <c r="AL29" s="26"/>
      <c r="AM29" s="118"/>
      <c r="AN29" s="26">
        <v>127</v>
      </c>
      <c r="AO29" s="26"/>
      <c r="AP29" s="26" t="s">
        <v>179</v>
      </c>
      <c r="AQ29" s="132" t="s">
        <v>281</v>
      </c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26" t="s">
        <v>28</v>
      </c>
      <c r="BE29" s="38">
        <v>1</v>
      </c>
    </row>
    <row r="30" s="3" customFormat="1" ht="30" customHeight="1" spans="1:57">
      <c r="A30" s="27">
        <v>51</v>
      </c>
      <c r="B30" s="28"/>
      <c r="C30" s="28">
        <v>1</v>
      </c>
      <c r="D30" s="29"/>
      <c r="E30" s="29"/>
      <c r="F30" s="29"/>
      <c r="G30" s="29"/>
      <c r="H30" s="29"/>
      <c r="I30" s="28" t="s">
        <v>284</v>
      </c>
      <c r="J30" s="28" t="s">
        <v>82</v>
      </c>
      <c r="K30" s="47" t="s">
        <v>82</v>
      </c>
      <c r="L30" s="47" t="s">
        <v>83</v>
      </c>
      <c r="M30" s="28" t="s">
        <v>28</v>
      </c>
      <c r="N30" s="48" t="s">
        <v>172</v>
      </c>
      <c r="O30" s="49" t="s">
        <v>162</v>
      </c>
      <c r="P30" s="28"/>
      <c r="Q30" s="82" t="s">
        <v>161</v>
      </c>
      <c r="R30" s="47" t="s">
        <v>82</v>
      </c>
      <c r="S30" s="83" t="s">
        <v>161</v>
      </c>
      <c r="T30" s="84" t="s">
        <v>164</v>
      </c>
      <c r="U30" s="84" t="s">
        <v>163</v>
      </c>
      <c r="V30" s="28" t="s">
        <v>184</v>
      </c>
      <c r="W30" s="28" t="s">
        <v>282</v>
      </c>
      <c r="X30" s="28" t="s">
        <v>28</v>
      </c>
      <c r="Y30" s="28" t="s">
        <v>28</v>
      </c>
      <c r="Z30" s="47" t="s">
        <v>283</v>
      </c>
      <c r="AA30" s="28" t="s">
        <v>28</v>
      </c>
      <c r="AB30" s="93">
        <v>0.209</v>
      </c>
      <c r="AC30" s="28" t="s">
        <v>28</v>
      </c>
      <c r="AD30" s="28" t="s">
        <v>194</v>
      </c>
      <c r="AE30" s="28" t="s">
        <v>134</v>
      </c>
      <c r="AF30" s="28" t="s">
        <v>28</v>
      </c>
      <c r="AG30" s="28" t="s">
        <v>28</v>
      </c>
      <c r="AH30" s="28">
        <v>1</v>
      </c>
      <c r="AI30" s="29"/>
      <c r="AJ30" s="29"/>
      <c r="AK30" s="29"/>
      <c r="AL30" s="29"/>
      <c r="AM30" s="29"/>
      <c r="AN30" s="29"/>
      <c r="AO30" s="29"/>
      <c r="AP30" s="26" t="s">
        <v>196</v>
      </c>
      <c r="AQ30" s="26" t="s">
        <v>226</v>
      </c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</row>
    <row r="31" s="3" customFormat="1" ht="30" customHeight="1" spans="1:57">
      <c r="A31" s="27">
        <v>52</v>
      </c>
      <c r="B31" s="28"/>
      <c r="C31" s="28">
        <v>1</v>
      </c>
      <c r="D31" s="29"/>
      <c r="E31" s="29"/>
      <c r="F31" s="29"/>
      <c r="G31" s="29"/>
      <c r="H31" s="29"/>
      <c r="I31" s="28" t="s">
        <v>284</v>
      </c>
      <c r="J31" s="28" t="s">
        <v>86</v>
      </c>
      <c r="K31" s="47" t="s">
        <v>86</v>
      </c>
      <c r="L31" s="47" t="s">
        <v>87</v>
      </c>
      <c r="M31" s="28" t="s">
        <v>28</v>
      </c>
      <c r="N31" s="48" t="s">
        <v>172</v>
      </c>
      <c r="O31" s="49" t="s">
        <v>162</v>
      </c>
      <c r="P31" s="28"/>
      <c r="Q31" s="82" t="s">
        <v>161</v>
      </c>
      <c r="R31" s="47" t="s">
        <v>86</v>
      </c>
      <c r="S31" s="83" t="s">
        <v>161</v>
      </c>
      <c r="T31" s="84" t="s">
        <v>164</v>
      </c>
      <c r="U31" s="84" t="s">
        <v>163</v>
      </c>
      <c r="V31" s="28" t="s">
        <v>184</v>
      </c>
      <c r="W31" s="28" t="s">
        <v>282</v>
      </c>
      <c r="X31" s="28" t="s">
        <v>28</v>
      </c>
      <c r="Y31" s="28" t="s">
        <v>28</v>
      </c>
      <c r="Z31" s="47" t="s">
        <v>283</v>
      </c>
      <c r="AA31" s="28" t="s">
        <v>28</v>
      </c>
      <c r="AB31" s="93">
        <v>0.2079</v>
      </c>
      <c r="AC31" s="28" t="s">
        <v>28</v>
      </c>
      <c r="AD31" s="28" t="s">
        <v>194</v>
      </c>
      <c r="AE31" s="28" t="s">
        <v>134</v>
      </c>
      <c r="AF31" s="28" t="s">
        <v>28</v>
      </c>
      <c r="AG31" s="28" t="s">
        <v>28</v>
      </c>
      <c r="AH31" s="28">
        <v>1</v>
      </c>
      <c r="AI31" s="29"/>
      <c r="AJ31" s="29"/>
      <c r="AK31" s="29"/>
      <c r="AL31" s="29"/>
      <c r="AM31" s="29"/>
      <c r="AN31" s="29"/>
      <c r="AO31" s="29"/>
      <c r="AP31" s="26" t="s">
        <v>196</v>
      </c>
      <c r="AQ31" s="26" t="s">
        <v>226</v>
      </c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</row>
    <row r="32" ht="30" customHeight="1" spans="1:57">
      <c r="A32" s="24">
        <v>53</v>
      </c>
      <c r="B32" s="24"/>
      <c r="C32" s="25">
        <v>1</v>
      </c>
      <c r="D32" s="24"/>
      <c r="E32" s="24"/>
      <c r="F32" s="24"/>
      <c r="G32" s="24"/>
      <c r="H32" s="24"/>
      <c r="I32" s="66" t="s">
        <v>40</v>
      </c>
      <c r="J32" s="44" t="s">
        <v>285</v>
      </c>
      <c r="K32" s="67" t="s">
        <v>285</v>
      </c>
      <c r="L32" s="67" t="s">
        <v>286</v>
      </c>
      <c r="M32" s="44" t="s">
        <v>287</v>
      </c>
      <c r="N32" s="44" t="s">
        <v>172</v>
      </c>
      <c r="O32" s="42" t="s">
        <v>162</v>
      </c>
      <c r="P32" s="44"/>
      <c r="Q32" s="80" t="s">
        <v>161</v>
      </c>
      <c r="R32" s="67" t="s">
        <v>285</v>
      </c>
      <c r="S32" s="51" t="s">
        <v>161</v>
      </c>
      <c r="T32" s="55" t="s">
        <v>163</v>
      </c>
      <c r="U32" s="55" t="s">
        <v>164</v>
      </c>
      <c r="V32" s="44" t="s">
        <v>184</v>
      </c>
      <c r="W32" s="55" t="s">
        <v>288</v>
      </c>
      <c r="X32" s="50" t="s">
        <v>28</v>
      </c>
      <c r="Y32" s="50" t="s">
        <v>28</v>
      </c>
      <c r="Z32" s="44" t="s">
        <v>289</v>
      </c>
      <c r="AA32" s="26" t="s">
        <v>28</v>
      </c>
      <c r="AB32" s="95">
        <v>0.0361</v>
      </c>
      <c r="AC32" s="26" t="s">
        <v>28</v>
      </c>
      <c r="AD32" s="50" t="s">
        <v>194</v>
      </c>
      <c r="AE32" s="50" t="s">
        <v>134</v>
      </c>
      <c r="AF32" s="50" t="s">
        <v>28</v>
      </c>
      <c r="AG32" s="50" t="s">
        <v>224</v>
      </c>
      <c r="AH32" s="50"/>
      <c r="AI32" s="26" t="s">
        <v>225</v>
      </c>
      <c r="AJ32" s="26"/>
      <c r="AK32" s="26"/>
      <c r="AL32" s="26">
        <f>AB32*1.02</f>
        <v>0.036822</v>
      </c>
      <c r="AM32" s="116">
        <f>AB32/AL32</f>
        <v>0.980392156862745</v>
      </c>
      <c r="AN32" s="26"/>
      <c r="AO32" s="26"/>
      <c r="AP32" s="26" t="s">
        <v>196</v>
      </c>
      <c r="AQ32" s="26" t="s">
        <v>226</v>
      </c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26" t="s">
        <v>28</v>
      </c>
      <c r="BE32" s="142">
        <v>1</v>
      </c>
    </row>
    <row r="33" ht="30" customHeight="1" spans="1:57">
      <c r="A33" s="26">
        <v>54</v>
      </c>
      <c r="B33" s="26"/>
      <c r="C33" s="30">
        <v>1</v>
      </c>
      <c r="D33" s="26"/>
      <c r="E33" s="26"/>
      <c r="F33" s="26"/>
      <c r="G33" s="26"/>
      <c r="H33" s="26"/>
      <c r="I33" s="24" t="s">
        <v>28</v>
      </c>
      <c r="J33" s="25" t="s">
        <v>290</v>
      </c>
      <c r="K33" s="67" t="s">
        <v>291</v>
      </c>
      <c r="L33" s="67" t="s">
        <v>292</v>
      </c>
      <c r="M33" s="26" t="s">
        <v>293</v>
      </c>
      <c r="N33" s="44" t="s">
        <v>172</v>
      </c>
      <c r="O33" s="42" t="s">
        <v>162</v>
      </c>
      <c r="P33" s="24"/>
      <c r="Q33" s="80" t="s">
        <v>161</v>
      </c>
      <c r="R33" s="26" t="s">
        <v>28</v>
      </c>
      <c r="S33" s="51" t="s">
        <v>161</v>
      </c>
      <c r="T33" s="55" t="s">
        <v>164</v>
      </c>
      <c r="U33" s="55" t="s">
        <v>163</v>
      </c>
      <c r="V33" s="44" t="s">
        <v>206</v>
      </c>
      <c r="W33" s="55" t="s">
        <v>294</v>
      </c>
      <c r="X33" s="50" t="s">
        <v>28</v>
      </c>
      <c r="Y33" s="24" t="s">
        <v>295</v>
      </c>
      <c r="Z33" s="44" t="s">
        <v>28</v>
      </c>
      <c r="AA33" s="26" t="s">
        <v>28</v>
      </c>
      <c r="AB33" s="97">
        <v>0.0023</v>
      </c>
      <c r="AC33" s="26" t="s">
        <v>28</v>
      </c>
      <c r="AD33" s="50" t="s">
        <v>28</v>
      </c>
      <c r="AE33" s="50" t="s">
        <v>28</v>
      </c>
      <c r="AF33" s="50" t="s">
        <v>28</v>
      </c>
      <c r="AG33" s="50"/>
      <c r="AH33" s="50"/>
      <c r="AI33" s="26"/>
      <c r="AJ33" s="26"/>
      <c r="AK33" s="26"/>
      <c r="AL33" s="26"/>
      <c r="AM33" s="117"/>
      <c r="AN33" s="26"/>
      <c r="AO33" s="26"/>
      <c r="AP33" s="26" t="s">
        <v>296</v>
      </c>
      <c r="AQ33" s="26" t="s">
        <v>297</v>
      </c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26" t="s">
        <v>28</v>
      </c>
      <c r="BE33" s="143">
        <v>4</v>
      </c>
    </row>
    <row r="34" ht="30" customHeight="1" spans="1:57">
      <c r="A34" s="24">
        <v>55</v>
      </c>
      <c r="B34" s="24"/>
      <c r="C34" s="24">
        <v>1</v>
      </c>
      <c r="D34" s="24"/>
      <c r="E34" s="24"/>
      <c r="F34" s="24"/>
      <c r="G34" s="24"/>
      <c r="H34" s="24"/>
      <c r="I34" s="50" t="s">
        <v>298</v>
      </c>
      <c r="J34" s="51" t="s">
        <v>299</v>
      </c>
      <c r="K34" s="52" t="s">
        <v>300</v>
      </c>
      <c r="L34" s="52" t="s">
        <v>301</v>
      </c>
      <c r="M34" s="26" t="s">
        <v>28</v>
      </c>
      <c r="N34" s="44" t="s">
        <v>172</v>
      </c>
      <c r="O34" s="42" t="s">
        <v>162</v>
      </c>
      <c r="P34" s="43"/>
      <c r="Q34" s="80" t="s">
        <v>161</v>
      </c>
      <c r="R34" s="26" t="s">
        <v>28</v>
      </c>
      <c r="S34" s="51" t="s">
        <v>161</v>
      </c>
      <c r="T34" s="55" t="s">
        <v>164</v>
      </c>
      <c r="U34" s="55" t="s">
        <v>163</v>
      </c>
      <c r="V34" s="86" t="s">
        <v>302</v>
      </c>
      <c r="W34" s="24" t="s">
        <v>28</v>
      </c>
      <c r="X34" s="50" t="s">
        <v>28</v>
      </c>
      <c r="Y34" s="50" t="s">
        <v>28</v>
      </c>
      <c r="Z34" s="50" t="s">
        <v>28</v>
      </c>
      <c r="AA34" s="26" t="s">
        <v>28</v>
      </c>
      <c r="AB34" s="95">
        <v>0.0002</v>
      </c>
      <c r="AC34" s="26" t="s">
        <v>28</v>
      </c>
      <c r="AD34" s="50" t="s">
        <v>28</v>
      </c>
      <c r="AE34" s="50" t="s">
        <v>28</v>
      </c>
      <c r="AF34" s="50" t="s">
        <v>28</v>
      </c>
      <c r="AG34" s="50"/>
      <c r="AH34" s="50"/>
      <c r="AI34" s="26"/>
      <c r="AJ34" s="26"/>
      <c r="AK34" s="26"/>
      <c r="AL34" s="26"/>
      <c r="AM34" s="117"/>
      <c r="AN34" s="26"/>
      <c r="AO34" s="26"/>
      <c r="AP34" s="26" t="s">
        <v>296</v>
      </c>
      <c r="AQ34" s="26" t="s">
        <v>303</v>
      </c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26" t="s">
        <v>28</v>
      </c>
      <c r="BE34" s="142">
        <v>1</v>
      </c>
    </row>
    <row r="35" ht="30" customHeight="1" spans="1:57">
      <c r="A35" s="24">
        <v>56</v>
      </c>
      <c r="B35" s="24"/>
      <c r="C35" s="25">
        <v>1</v>
      </c>
      <c r="D35" s="24"/>
      <c r="E35" s="24"/>
      <c r="F35" s="24"/>
      <c r="G35" s="24"/>
      <c r="H35" s="24"/>
      <c r="I35" s="50" t="s">
        <v>298</v>
      </c>
      <c r="J35" s="51" t="s">
        <v>304</v>
      </c>
      <c r="K35" s="52" t="s">
        <v>305</v>
      </c>
      <c r="L35" s="52" t="s">
        <v>306</v>
      </c>
      <c r="M35" s="26" t="s">
        <v>28</v>
      </c>
      <c r="N35" s="44" t="s">
        <v>172</v>
      </c>
      <c r="O35" s="42" t="s">
        <v>162</v>
      </c>
      <c r="P35" s="44"/>
      <c r="Q35" s="80" t="s">
        <v>161</v>
      </c>
      <c r="R35" s="26" t="s">
        <v>28</v>
      </c>
      <c r="S35" s="51" t="s">
        <v>161</v>
      </c>
      <c r="T35" s="55" t="s">
        <v>164</v>
      </c>
      <c r="U35" s="55" t="s">
        <v>163</v>
      </c>
      <c r="V35" s="86" t="s">
        <v>302</v>
      </c>
      <c r="W35" s="24" t="s">
        <v>28</v>
      </c>
      <c r="X35" s="50" t="s">
        <v>28</v>
      </c>
      <c r="Y35" s="24" t="s">
        <v>28</v>
      </c>
      <c r="Z35" s="24" t="s">
        <v>28</v>
      </c>
      <c r="AA35" s="26" t="s">
        <v>28</v>
      </c>
      <c r="AB35" s="95">
        <v>0.0002</v>
      </c>
      <c r="AC35" s="26" t="s">
        <v>28</v>
      </c>
      <c r="AD35" s="50" t="s">
        <v>28</v>
      </c>
      <c r="AE35" s="50" t="s">
        <v>28</v>
      </c>
      <c r="AF35" s="50" t="s">
        <v>28</v>
      </c>
      <c r="AG35" s="50"/>
      <c r="AH35" s="50"/>
      <c r="AI35" s="26"/>
      <c r="AJ35" s="26"/>
      <c r="AK35" s="26"/>
      <c r="AL35" s="26"/>
      <c r="AM35" s="117"/>
      <c r="AN35" s="26"/>
      <c r="AO35" s="26"/>
      <c r="AP35" s="26" t="s">
        <v>296</v>
      </c>
      <c r="AQ35" s="26" t="s">
        <v>303</v>
      </c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26" t="s">
        <v>28</v>
      </c>
      <c r="BE35" s="142">
        <v>1</v>
      </c>
    </row>
    <row r="36" ht="30" customHeight="1" spans="1:57">
      <c r="A36" s="26">
        <v>57</v>
      </c>
      <c r="B36" s="26"/>
      <c r="C36" s="30">
        <v>1</v>
      </c>
      <c r="D36" s="26"/>
      <c r="E36" s="26"/>
      <c r="F36" s="26"/>
      <c r="G36" s="26"/>
      <c r="H36" s="26"/>
      <c r="I36" s="24" t="s">
        <v>235</v>
      </c>
      <c r="J36" s="25" t="s">
        <v>307</v>
      </c>
      <c r="K36" s="67" t="s">
        <v>307</v>
      </c>
      <c r="L36" s="67" t="s">
        <v>308</v>
      </c>
      <c r="M36" s="26" t="s">
        <v>28</v>
      </c>
      <c r="N36" s="44" t="s">
        <v>172</v>
      </c>
      <c r="O36" s="42" t="s">
        <v>162</v>
      </c>
      <c r="P36" s="68"/>
      <c r="Q36" s="80" t="s">
        <v>161</v>
      </c>
      <c r="R36" s="67" t="s">
        <v>307</v>
      </c>
      <c r="S36" s="51" t="s">
        <v>161</v>
      </c>
      <c r="T36" s="55" t="s">
        <v>164</v>
      </c>
      <c r="U36" s="55" t="s">
        <v>163</v>
      </c>
      <c r="V36" s="44" t="s">
        <v>212</v>
      </c>
      <c r="W36" s="44" t="s">
        <v>309</v>
      </c>
      <c r="X36" s="50" t="s">
        <v>28</v>
      </c>
      <c r="Y36" s="50" t="s">
        <v>28</v>
      </c>
      <c r="Z36" s="44" t="s">
        <v>310</v>
      </c>
      <c r="AA36" s="26" t="s">
        <v>28</v>
      </c>
      <c r="AB36" s="97">
        <v>0.0008</v>
      </c>
      <c r="AC36" s="26" t="s">
        <v>28</v>
      </c>
      <c r="AD36" s="50" t="s">
        <v>28</v>
      </c>
      <c r="AE36" s="50" t="s">
        <v>28</v>
      </c>
      <c r="AF36" s="50" t="s">
        <v>28</v>
      </c>
      <c r="AG36" s="50"/>
      <c r="AH36" s="50"/>
      <c r="AI36" s="26"/>
      <c r="AJ36" s="26"/>
      <c r="AK36" s="26"/>
      <c r="AL36" s="26"/>
      <c r="AM36" s="117"/>
      <c r="AN36" s="26"/>
      <c r="AO36" s="26"/>
      <c r="AP36" s="26" t="s">
        <v>296</v>
      </c>
      <c r="AQ36" s="26" t="s">
        <v>311</v>
      </c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26" t="s">
        <v>28</v>
      </c>
      <c r="BE36" s="68" t="s">
        <v>312</v>
      </c>
    </row>
    <row r="37" ht="30" customHeight="1" spans="1:57">
      <c r="A37" s="24">
        <v>58</v>
      </c>
      <c r="B37" s="24"/>
      <c r="C37" s="24">
        <v>1</v>
      </c>
      <c r="D37" s="24"/>
      <c r="E37" s="24"/>
      <c r="F37" s="24"/>
      <c r="G37" s="24"/>
      <c r="H37" s="24"/>
      <c r="I37" s="24" t="s">
        <v>235</v>
      </c>
      <c r="J37" s="61" t="s">
        <v>313</v>
      </c>
      <c r="K37" s="40" t="s">
        <v>314</v>
      </c>
      <c r="L37" s="41" t="s">
        <v>315</v>
      </c>
      <c r="M37" s="26" t="s">
        <v>316</v>
      </c>
      <c r="N37" s="44" t="s">
        <v>172</v>
      </c>
      <c r="O37" s="42" t="s">
        <v>162</v>
      </c>
      <c r="P37" s="69"/>
      <c r="Q37" s="80" t="s">
        <v>161</v>
      </c>
      <c r="R37" s="26" t="s">
        <v>28</v>
      </c>
      <c r="S37" s="51" t="s">
        <v>161</v>
      </c>
      <c r="T37" s="55" t="s">
        <v>164</v>
      </c>
      <c r="U37" s="55" t="s">
        <v>163</v>
      </c>
      <c r="V37" s="54" t="s">
        <v>206</v>
      </c>
      <c r="W37" s="44" t="s">
        <v>28</v>
      </c>
      <c r="X37" s="50" t="s">
        <v>28</v>
      </c>
      <c r="Y37" s="24" t="s">
        <v>28</v>
      </c>
      <c r="Z37" s="24" t="s">
        <v>28</v>
      </c>
      <c r="AA37" s="26" t="s">
        <v>28</v>
      </c>
      <c r="AB37" s="98">
        <v>0.001</v>
      </c>
      <c r="AC37" s="26" t="s">
        <v>28</v>
      </c>
      <c r="AD37" s="50" t="s">
        <v>28</v>
      </c>
      <c r="AE37" s="50" t="s">
        <v>28</v>
      </c>
      <c r="AF37" s="50" t="s">
        <v>28</v>
      </c>
      <c r="AG37" s="50"/>
      <c r="AH37" s="50"/>
      <c r="AI37" s="26"/>
      <c r="AJ37" s="26"/>
      <c r="AK37" s="26"/>
      <c r="AL37" s="26"/>
      <c r="AM37" s="117"/>
      <c r="AN37" s="26"/>
      <c r="AO37" s="26"/>
      <c r="AP37" s="26" t="s">
        <v>296</v>
      </c>
      <c r="AQ37" s="131" t="s">
        <v>253</v>
      </c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26" t="s">
        <v>28</v>
      </c>
      <c r="BE37" s="44">
        <v>2</v>
      </c>
    </row>
    <row r="38" ht="30" customHeight="1" spans="1:57">
      <c r="A38" s="24">
        <v>59</v>
      </c>
      <c r="B38" s="24"/>
      <c r="C38" s="24">
        <v>1</v>
      </c>
      <c r="D38" s="24"/>
      <c r="E38" s="24"/>
      <c r="F38" s="24"/>
      <c r="G38" s="24"/>
      <c r="H38" s="24"/>
      <c r="I38" s="24" t="s">
        <v>28</v>
      </c>
      <c r="J38" s="61" t="s">
        <v>317</v>
      </c>
      <c r="K38" s="40" t="s">
        <v>318</v>
      </c>
      <c r="L38" s="41" t="s">
        <v>319</v>
      </c>
      <c r="M38" s="26" t="s">
        <v>28</v>
      </c>
      <c r="N38" s="44" t="s">
        <v>172</v>
      </c>
      <c r="O38" s="42" t="s">
        <v>162</v>
      </c>
      <c r="P38" s="43"/>
      <c r="Q38" s="80" t="s">
        <v>161</v>
      </c>
      <c r="R38" s="26" t="s">
        <v>28</v>
      </c>
      <c r="S38" s="51" t="s">
        <v>161</v>
      </c>
      <c r="T38" s="55" t="s">
        <v>164</v>
      </c>
      <c r="U38" s="55" t="s">
        <v>163</v>
      </c>
      <c r="V38" s="24" t="s">
        <v>206</v>
      </c>
      <c r="W38" s="44" t="s">
        <v>28</v>
      </c>
      <c r="X38" s="50" t="s">
        <v>28</v>
      </c>
      <c r="Y38" s="24" t="s">
        <v>28</v>
      </c>
      <c r="Z38" s="24" t="s">
        <v>28</v>
      </c>
      <c r="AA38" s="26" t="s">
        <v>28</v>
      </c>
      <c r="AB38" s="95">
        <v>0.001</v>
      </c>
      <c r="AC38" s="26" t="s">
        <v>28</v>
      </c>
      <c r="AD38" s="50" t="s">
        <v>28</v>
      </c>
      <c r="AE38" s="50" t="s">
        <v>28</v>
      </c>
      <c r="AF38" s="50" t="s">
        <v>28</v>
      </c>
      <c r="AG38" s="50"/>
      <c r="AH38" s="50"/>
      <c r="AI38" s="26"/>
      <c r="AJ38" s="26"/>
      <c r="AK38" s="26"/>
      <c r="AL38" s="26"/>
      <c r="AM38" s="117"/>
      <c r="AN38" s="26"/>
      <c r="AO38" s="26"/>
      <c r="AP38" s="26" t="s">
        <v>179</v>
      </c>
      <c r="AQ38" s="26" t="s">
        <v>320</v>
      </c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26" t="s">
        <v>28</v>
      </c>
      <c r="BE38" s="144">
        <v>30</v>
      </c>
    </row>
    <row r="39" ht="30" customHeight="1" spans="1:57">
      <c r="A39" s="26">
        <v>60</v>
      </c>
      <c r="B39" s="26"/>
      <c r="C39" s="30">
        <v>1</v>
      </c>
      <c r="D39" s="26"/>
      <c r="E39" s="26"/>
      <c r="F39" s="26"/>
      <c r="G39" s="26"/>
      <c r="H39" s="26"/>
      <c r="I39" s="50" t="s">
        <v>40</v>
      </c>
      <c r="J39" s="51" t="s">
        <v>321</v>
      </c>
      <c r="K39" s="52" t="s">
        <v>321</v>
      </c>
      <c r="L39" s="52" t="s">
        <v>322</v>
      </c>
      <c r="M39" s="50" t="s">
        <v>28</v>
      </c>
      <c r="N39" s="44" t="s">
        <v>172</v>
      </c>
      <c r="O39" s="42" t="s">
        <v>162</v>
      </c>
      <c r="P39" s="50" t="s">
        <v>28</v>
      </c>
      <c r="Q39" s="80" t="s">
        <v>161</v>
      </c>
      <c r="R39" s="52" t="s">
        <v>321</v>
      </c>
      <c r="S39" s="51" t="s">
        <v>161</v>
      </c>
      <c r="T39" s="55" t="s">
        <v>163</v>
      </c>
      <c r="U39" s="55" t="s">
        <v>164</v>
      </c>
      <c r="V39" s="50" t="s">
        <v>323</v>
      </c>
      <c r="W39" s="50" t="s">
        <v>28</v>
      </c>
      <c r="X39" s="50" t="s">
        <v>28</v>
      </c>
      <c r="Y39" s="50" t="s">
        <v>28</v>
      </c>
      <c r="Z39" s="50" t="s">
        <v>28</v>
      </c>
      <c r="AA39" s="26" t="s">
        <v>28</v>
      </c>
      <c r="AB39" s="94">
        <v>0.0002</v>
      </c>
      <c r="AC39" s="26" t="s">
        <v>28</v>
      </c>
      <c r="AD39" s="50" t="s">
        <v>28</v>
      </c>
      <c r="AE39" s="50" t="s">
        <v>28</v>
      </c>
      <c r="AF39" s="50" t="s">
        <v>28</v>
      </c>
      <c r="AG39" s="50"/>
      <c r="AH39" s="50"/>
      <c r="AI39" s="26"/>
      <c r="AJ39" s="26"/>
      <c r="AK39" s="26"/>
      <c r="AL39" s="26"/>
      <c r="AM39" s="117"/>
      <c r="AN39" s="26"/>
      <c r="AO39" s="26"/>
      <c r="AP39" s="26" t="s">
        <v>179</v>
      </c>
      <c r="AQ39" s="132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26" t="s">
        <v>28</v>
      </c>
      <c r="BE39" s="50" t="s">
        <v>312</v>
      </c>
    </row>
    <row r="40" s="8" customFormat="1" ht="30" customHeight="1" spans="1:57">
      <c r="A40" s="31">
        <v>61</v>
      </c>
      <c r="B40" s="32">
        <v>0</v>
      </c>
      <c r="C40" s="31"/>
      <c r="D40" s="31"/>
      <c r="E40" s="31"/>
      <c r="F40" s="31"/>
      <c r="G40" s="31"/>
      <c r="H40" s="31"/>
      <c r="I40" s="70" t="s">
        <v>40</v>
      </c>
      <c r="J40" s="71" t="s">
        <v>324</v>
      </c>
      <c r="K40" s="72" t="s">
        <v>324</v>
      </c>
      <c r="L40" s="72" t="s">
        <v>325</v>
      </c>
      <c r="M40" s="73" t="s">
        <v>326</v>
      </c>
      <c r="N40" s="74" t="s">
        <v>192</v>
      </c>
      <c r="O40" s="75" t="s">
        <v>162</v>
      </c>
      <c r="P40" s="76"/>
      <c r="Q40" s="87" t="s">
        <v>161</v>
      </c>
      <c r="R40" s="72" t="s">
        <v>324</v>
      </c>
      <c r="S40" s="88" t="s">
        <v>161</v>
      </c>
      <c r="T40" s="89" t="s">
        <v>163</v>
      </c>
      <c r="U40" s="89" t="s">
        <v>164</v>
      </c>
      <c r="V40" s="76" t="s">
        <v>193</v>
      </c>
      <c r="W40" s="76" t="s">
        <v>166</v>
      </c>
      <c r="X40" s="33" t="s">
        <v>28</v>
      </c>
      <c r="Y40" s="76" t="s">
        <v>28</v>
      </c>
      <c r="Z40" s="76" t="s">
        <v>28</v>
      </c>
      <c r="AA40" s="76" t="s">
        <v>28</v>
      </c>
      <c r="AB40" s="99"/>
      <c r="AC40" s="99">
        <v>3.291</v>
      </c>
      <c r="AD40" s="76" t="s">
        <v>194</v>
      </c>
      <c r="AE40" s="76" t="s">
        <v>28</v>
      </c>
      <c r="AF40" s="100" t="s">
        <v>195</v>
      </c>
      <c r="AG40" s="100" t="s">
        <v>195</v>
      </c>
      <c r="AH40" s="100"/>
      <c r="AI40" s="33"/>
      <c r="AJ40" s="33"/>
      <c r="AK40" s="33"/>
      <c r="AL40" s="33"/>
      <c r="AM40" s="119"/>
      <c r="AN40" s="33"/>
      <c r="AO40" s="33">
        <v>0.434</v>
      </c>
      <c r="AP40" s="33" t="s">
        <v>179</v>
      </c>
      <c r="AQ40" s="133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33" t="s">
        <v>28</v>
      </c>
      <c r="BE40" s="76">
        <v>1</v>
      </c>
    </row>
    <row r="41" s="9" customFormat="1" ht="30" customHeight="1" spans="1:57">
      <c r="A41" s="31">
        <v>62</v>
      </c>
      <c r="B41" s="31"/>
      <c r="C41" s="32">
        <v>1</v>
      </c>
      <c r="D41" s="31"/>
      <c r="E41" s="31"/>
      <c r="F41" s="31"/>
      <c r="G41" s="31"/>
      <c r="H41" s="31"/>
      <c r="I41" s="70" t="s">
        <v>40</v>
      </c>
      <c r="J41" s="71" t="s">
        <v>327</v>
      </c>
      <c r="K41" s="77" t="s">
        <v>327</v>
      </c>
      <c r="L41" s="77" t="s">
        <v>328</v>
      </c>
      <c r="M41" s="76" t="s">
        <v>28</v>
      </c>
      <c r="N41" s="74" t="s">
        <v>172</v>
      </c>
      <c r="O41" s="75" t="s">
        <v>162</v>
      </c>
      <c r="P41" s="70"/>
      <c r="Q41" s="87" t="s">
        <v>161</v>
      </c>
      <c r="R41" s="77" t="s">
        <v>327</v>
      </c>
      <c r="S41" s="88" t="s">
        <v>161</v>
      </c>
      <c r="T41" s="89" t="s">
        <v>163</v>
      </c>
      <c r="U41" s="89" t="s">
        <v>164</v>
      </c>
      <c r="V41" s="76" t="s">
        <v>329</v>
      </c>
      <c r="W41" s="76" t="s">
        <v>330</v>
      </c>
      <c r="X41" s="76" t="s">
        <v>331</v>
      </c>
      <c r="Y41" s="76" t="s">
        <v>332</v>
      </c>
      <c r="Z41" s="76" t="s">
        <v>333</v>
      </c>
      <c r="AA41" s="76" t="s">
        <v>28</v>
      </c>
      <c r="AB41" s="99">
        <v>1.03</v>
      </c>
      <c r="AC41" s="99">
        <v>1.03</v>
      </c>
      <c r="AD41" s="76" t="s">
        <v>28</v>
      </c>
      <c r="AE41" s="76" t="s">
        <v>28</v>
      </c>
      <c r="AF41" s="76" t="s">
        <v>28</v>
      </c>
      <c r="AG41" s="76" t="s">
        <v>217</v>
      </c>
      <c r="AH41" s="76" t="s">
        <v>334</v>
      </c>
      <c r="AI41" s="33">
        <f>266+5</f>
        <v>271</v>
      </c>
      <c r="AJ41" s="33">
        <f>260</f>
        <v>260</v>
      </c>
      <c r="AK41" s="33">
        <v>2</v>
      </c>
      <c r="AL41" s="33">
        <f t="shared" ref="AL41:AL44" si="0">AI41*AJ41*AK41*7860/1000000000</f>
        <v>1.1076312</v>
      </c>
      <c r="AM41" s="120">
        <f t="shared" ref="AM41:AM44" si="1">AB41/AL41</f>
        <v>0.929912411279133</v>
      </c>
      <c r="AN41" s="33"/>
      <c r="AO41" s="33"/>
      <c r="AP41" s="33" t="s">
        <v>179</v>
      </c>
      <c r="AQ41" s="133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33" t="s">
        <v>28</v>
      </c>
      <c r="BE41" s="70">
        <v>1</v>
      </c>
    </row>
    <row r="42" s="9" customFormat="1" ht="30" customHeight="1" spans="1:57">
      <c r="A42" s="33">
        <v>63</v>
      </c>
      <c r="B42" s="33"/>
      <c r="C42" s="34">
        <v>1</v>
      </c>
      <c r="D42" s="33"/>
      <c r="E42" s="33"/>
      <c r="F42" s="33"/>
      <c r="G42" s="33"/>
      <c r="H42" s="33"/>
      <c r="I42" s="70" t="s">
        <v>40</v>
      </c>
      <c r="J42" s="71" t="s">
        <v>335</v>
      </c>
      <c r="K42" s="77" t="s">
        <v>335</v>
      </c>
      <c r="L42" s="77" t="s">
        <v>336</v>
      </c>
      <c r="M42" s="76" t="s">
        <v>28</v>
      </c>
      <c r="N42" s="74" t="s">
        <v>172</v>
      </c>
      <c r="O42" s="75" t="s">
        <v>162</v>
      </c>
      <c r="P42" s="70"/>
      <c r="Q42" s="87" t="s">
        <v>161</v>
      </c>
      <c r="R42" s="77" t="s">
        <v>335</v>
      </c>
      <c r="S42" s="88" t="s">
        <v>161</v>
      </c>
      <c r="T42" s="89" t="s">
        <v>163</v>
      </c>
      <c r="U42" s="89" t="s">
        <v>164</v>
      </c>
      <c r="V42" s="76" t="s">
        <v>329</v>
      </c>
      <c r="W42" s="76" t="s">
        <v>330</v>
      </c>
      <c r="X42" s="76" t="s">
        <v>331</v>
      </c>
      <c r="Y42" s="76" t="s">
        <v>332</v>
      </c>
      <c r="Z42" s="76" t="s">
        <v>337</v>
      </c>
      <c r="AA42" s="76" t="s">
        <v>28</v>
      </c>
      <c r="AB42" s="99">
        <v>0.86</v>
      </c>
      <c r="AC42" s="99">
        <v>0.7</v>
      </c>
      <c r="AD42" s="76" t="s">
        <v>28</v>
      </c>
      <c r="AE42" s="76" t="s">
        <v>28</v>
      </c>
      <c r="AF42" s="76" t="s">
        <v>28</v>
      </c>
      <c r="AG42" s="76" t="s">
        <v>217</v>
      </c>
      <c r="AH42" s="76" t="s">
        <v>338</v>
      </c>
      <c r="AI42" s="33">
        <f>307+5</f>
        <v>312</v>
      </c>
      <c r="AJ42" s="33">
        <v>239</v>
      </c>
      <c r="AK42" s="33">
        <v>2</v>
      </c>
      <c r="AL42" s="33">
        <f t="shared" si="0"/>
        <v>1.17220896</v>
      </c>
      <c r="AM42" s="120">
        <f t="shared" si="1"/>
        <v>0.733657589513733</v>
      </c>
      <c r="AN42" s="33"/>
      <c r="AO42" s="33"/>
      <c r="AP42" s="33" t="s">
        <v>179</v>
      </c>
      <c r="AQ42" s="133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33" t="s">
        <v>28</v>
      </c>
      <c r="BE42" s="70">
        <v>1</v>
      </c>
    </row>
    <row r="43" s="9" customFormat="1" ht="30" customHeight="1" spans="1:57">
      <c r="A43" s="31">
        <v>64</v>
      </c>
      <c r="B43" s="31"/>
      <c r="C43" s="32">
        <v>1</v>
      </c>
      <c r="D43" s="31"/>
      <c r="E43" s="31"/>
      <c r="F43" s="31"/>
      <c r="G43" s="31"/>
      <c r="H43" s="31"/>
      <c r="I43" s="70" t="s">
        <v>40</v>
      </c>
      <c r="J43" s="71" t="s">
        <v>339</v>
      </c>
      <c r="K43" s="77" t="s">
        <v>339</v>
      </c>
      <c r="L43" s="77" t="s">
        <v>340</v>
      </c>
      <c r="M43" s="76" t="s">
        <v>28</v>
      </c>
      <c r="N43" s="74" t="s">
        <v>172</v>
      </c>
      <c r="O43" s="75" t="s">
        <v>162</v>
      </c>
      <c r="P43" s="70"/>
      <c r="Q43" s="87" t="s">
        <v>161</v>
      </c>
      <c r="R43" s="77" t="s">
        <v>339</v>
      </c>
      <c r="S43" s="88" t="s">
        <v>161</v>
      </c>
      <c r="T43" s="89" t="s">
        <v>163</v>
      </c>
      <c r="U43" s="89" t="s">
        <v>164</v>
      </c>
      <c r="V43" s="76" t="s">
        <v>329</v>
      </c>
      <c r="W43" s="76" t="s">
        <v>330</v>
      </c>
      <c r="X43" s="76" t="s">
        <v>331</v>
      </c>
      <c r="Y43" s="76" t="s">
        <v>332</v>
      </c>
      <c r="Z43" s="76" t="s">
        <v>341</v>
      </c>
      <c r="AA43" s="76" t="s">
        <v>28</v>
      </c>
      <c r="AB43" s="99">
        <v>0.699</v>
      </c>
      <c r="AC43" s="99">
        <v>0.86</v>
      </c>
      <c r="AD43" s="76" t="s">
        <v>28</v>
      </c>
      <c r="AE43" s="76" t="s">
        <v>28</v>
      </c>
      <c r="AF43" s="76" t="s">
        <v>28</v>
      </c>
      <c r="AG43" s="76" t="s">
        <v>217</v>
      </c>
      <c r="AH43" s="76" t="s">
        <v>342</v>
      </c>
      <c r="AI43" s="33">
        <f>483+5</f>
        <v>488</v>
      </c>
      <c r="AJ43" s="33">
        <v>173</v>
      </c>
      <c r="AK43" s="33">
        <v>2</v>
      </c>
      <c r="AL43" s="33">
        <f t="shared" si="0"/>
        <v>1.32714528</v>
      </c>
      <c r="AM43" s="120">
        <f t="shared" si="1"/>
        <v>0.526694409823768</v>
      </c>
      <c r="AN43" s="33"/>
      <c r="AO43" s="33"/>
      <c r="AP43" s="33" t="s">
        <v>179</v>
      </c>
      <c r="AQ43" s="133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33" t="s">
        <v>28</v>
      </c>
      <c r="BE43" s="70">
        <v>1</v>
      </c>
    </row>
    <row r="44" s="9" customFormat="1" ht="30" customHeight="1" spans="1:57">
      <c r="A44" s="31">
        <v>65</v>
      </c>
      <c r="B44" s="31"/>
      <c r="C44" s="32">
        <v>1</v>
      </c>
      <c r="D44" s="31"/>
      <c r="E44" s="31"/>
      <c r="F44" s="31"/>
      <c r="G44" s="31"/>
      <c r="H44" s="31"/>
      <c r="I44" s="70" t="s">
        <v>40</v>
      </c>
      <c r="J44" s="71" t="s">
        <v>343</v>
      </c>
      <c r="K44" s="77" t="s">
        <v>343</v>
      </c>
      <c r="L44" s="77" t="s">
        <v>344</v>
      </c>
      <c r="M44" s="76" t="s">
        <v>28</v>
      </c>
      <c r="N44" s="74" t="s">
        <v>172</v>
      </c>
      <c r="O44" s="75" t="s">
        <v>162</v>
      </c>
      <c r="P44" s="70"/>
      <c r="Q44" s="87" t="s">
        <v>161</v>
      </c>
      <c r="R44" s="77" t="s">
        <v>343</v>
      </c>
      <c r="S44" s="88" t="s">
        <v>161</v>
      </c>
      <c r="T44" s="89" t="s">
        <v>163</v>
      </c>
      <c r="U44" s="89" t="s">
        <v>164</v>
      </c>
      <c r="V44" s="76" t="s">
        <v>329</v>
      </c>
      <c r="W44" s="76" t="s">
        <v>330</v>
      </c>
      <c r="X44" s="76" t="s">
        <v>331</v>
      </c>
      <c r="Y44" s="76" t="s">
        <v>332</v>
      </c>
      <c r="Z44" s="76" t="s">
        <v>341</v>
      </c>
      <c r="AA44" s="76" t="s">
        <v>28</v>
      </c>
      <c r="AB44" s="99">
        <v>0.699</v>
      </c>
      <c r="AC44" s="99">
        <v>0.69</v>
      </c>
      <c r="AD44" s="76" t="s">
        <v>28</v>
      </c>
      <c r="AE44" s="76" t="s">
        <v>28</v>
      </c>
      <c r="AF44" s="70"/>
      <c r="AG44" s="76" t="s">
        <v>217</v>
      </c>
      <c r="AH44" s="76" t="s">
        <v>342</v>
      </c>
      <c r="AI44" s="33">
        <f>483+5</f>
        <v>488</v>
      </c>
      <c r="AJ44" s="33">
        <v>173</v>
      </c>
      <c r="AK44" s="33">
        <v>2</v>
      </c>
      <c r="AL44" s="33">
        <f t="shared" si="0"/>
        <v>1.32714528</v>
      </c>
      <c r="AM44" s="120">
        <f t="shared" si="1"/>
        <v>0.526694409823768</v>
      </c>
      <c r="AN44" s="33"/>
      <c r="AO44" s="33"/>
      <c r="AP44" s="33" t="s">
        <v>179</v>
      </c>
      <c r="AQ44" s="133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33" t="s">
        <v>28</v>
      </c>
      <c r="BE44" s="70">
        <v>1</v>
      </c>
    </row>
    <row r="45" s="8" customFormat="1" ht="35.1" customHeight="1" spans="1:57">
      <c r="A45" s="33">
        <v>66</v>
      </c>
      <c r="B45" s="33"/>
      <c r="C45" s="34">
        <v>1</v>
      </c>
      <c r="D45" s="33"/>
      <c r="E45" s="33"/>
      <c r="F45" s="33"/>
      <c r="G45" s="33"/>
      <c r="H45" s="33"/>
      <c r="I45" s="76" t="s">
        <v>40</v>
      </c>
      <c r="J45" s="76" t="s">
        <v>345</v>
      </c>
      <c r="K45" s="76" t="s">
        <v>346</v>
      </c>
      <c r="L45" s="78" t="s">
        <v>347</v>
      </c>
      <c r="M45" s="76" t="s">
        <v>28</v>
      </c>
      <c r="N45" s="76" t="s">
        <v>172</v>
      </c>
      <c r="O45" s="76" t="s">
        <v>348</v>
      </c>
      <c r="P45" s="79"/>
      <c r="Q45" s="76" t="s">
        <v>161</v>
      </c>
      <c r="R45" s="76" t="s">
        <v>28</v>
      </c>
      <c r="S45" s="76" t="s">
        <v>28</v>
      </c>
      <c r="T45" s="76" t="s">
        <v>164</v>
      </c>
      <c r="U45" s="89" t="s">
        <v>163</v>
      </c>
      <c r="V45" s="90" t="s">
        <v>349</v>
      </c>
      <c r="W45" s="75" t="s">
        <v>28</v>
      </c>
      <c r="X45" s="90" t="s">
        <v>350</v>
      </c>
      <c r="Z45" s="101" t="s">
        <v>351</v>
      </c>
      <c r="AA45" s="76" t="s">
        <v>28</v>
      </c>
      <c r="AB45" s="102">
        <v>0.001</v>
      </c>
      <c r="AC45" s="33" t="s">
        <v>28</v>
      </c>
      <c r="AD45" s="76" t="s">
        <v>194</v>
      </c>
      <c r="AE45" s="76" t="s">
        <v>28</v>
      </c>
      <c r="AF45" s="89" t="s">
        <v>352</v>
      </c>
      <c r="AG45" s="89"/>
      <c r="AH45" s="89"/>
      <c r="AI45" s="33"/>
      <c r="AJ45" s="33"/>
      <c r="AK45" s="33"/>
      <c r="AL45" s="33"/>
      <c r="AM45" s="121"/>
      <c r="AN45" s="33"/>
      <c r="AO45" s="33"/>
      <c r="AP45" s="33" t="s">
        <v>179</v>
      </c>
      <c r="AQ45" s="133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33" t="s">
        <v>28</v>
      </c>
      <c r="BE45" s="75">
        <v>6</v>
      </c>
    </row>
    <row r="46" spans="13:57">
      <c r="M46" s="10"/>
      <c r="BE46" s="10"/>
    </row>
    <row r="47" spans="13:57">
      <c r="M47" s="10"/>
      <c r="BE47" s="10"/>
    </row>
    <row r="48" spans="13:57">
      <c r="M48" s="10"/>
      <c r="BE48" s="10"/>
    </row>
    <row r="49" spans="13:57">
      <c r="M49" s="10"/>
      <c r="BE49" s="10"/>
    </row>
    <row r="50" spans="13:57">
      <c r="M50" s="10"/>
      <c r="BE50" s="10"/>
    </row>
    <row r="51" spans="13:57">
      <c r="M51" s="10"/>
      <c r="BE51" s="10"/>
    </row>
    <row r="52" spans="13:57">
      <c r="M52" s="10"/>
      <c r="BE52" s="10"/>
    </row>
    <row r="53" spans="13:57">
      <c r="M53" s="10"/>
      <c r="BE53" s="10"/>
    </row>
    <row r="54" spans="13:57">
      <c r="M54" s="10"/>
      <c r="BE54" s="10"/>
    </row>
    <row r="55" spans="13:57">
      <c r="M55" s="10"/>
      <c r="BE55" s="10"/>
    </row>
    <row r="56" spans="13:57">
      <c r="M56" s="10"/>
      <c r="BE56" s="10"/>
    </row>
    <row r="57" spans="13:57">
      <c r="M57" s="10"/>
      <c r="BE57" s="10"/>
    </row>
    <row r="58" spans="13:57">
      <c r="M58" s="10"/>
      <c r="BE58" s="10"/>
    </row>
    <row r="59" spans="13:57">
      <c r="M59" s="10"/>
      <c r="BE59" s="10"/>
    </row>
    <row r="60" spans="13:57">
      <c r="M60" s="10"/>
      <c r="BE60" s="10"/>
    </row>
    <row r="61" spans="13:57">
      <c r="M61" s="10"/>
      <c r="BE61" s="10"/>
    </row>
    <row r="62" spans="13:57">
      <c r="M62" s="10"/>
      <c r="BE62" s="10"/>
    </row>
    <row r="63" spans="13:57">
      <c r="M63" s="10"/>
      <c r="BE63" s="10"/>
    </row>
    <row r="64" spans="13:57">
      <c r="M64" s="10"/>
      <c r="BE64" s="10"/>
    </row>
    <row r="65" spans="13:57">
      <c r="M65" s="10"/>
      <c r="BE65" s="10"/>
    </row>
    <row r="66" spans="13:57">
      <c r="M66" s="10"/>
      <c r="BE66" s="10"/>
    </row>
    <row r="67" spans="13:57">
      <c r="M67" s="10"/>
      <c r="BE67" s="10"/>
    </row>
    <row r="68" spans="13:57">
      <c r="M68" s="10"/>
      <c r="BE68" s="10"/>
    </row>
    <row r="69" spans="13:57">
      <c r="M69" s="10"/>
      <c r="BE69" s="10"/>
    </row>
    <row r="70" spans="13:57">
      <c r="M70" s="10"/>
      <c r="BE70" s="10"/>
    </row>
    <row r="71" spans="13:57">
      <c r="M71" s="10"/>
      <c r="BE71" s="10"/>
    </row>
    <row r="72" spans="13:57">
      <c r="M72" s="10"/>
      <c r="BE72" s="10"/>
    </row>
    <row r="73" spans="13:57">
      <c r="M73" s="10"/>
      <c r="BE73" s="10"/>
    </row>
    <row r="74" spans="13:57">
      <c r="M74" s="10"/>
      <c r="BE74" s="10"/>
    </row>
    <row r="75" spans="13:57">
      <c r="M75" s="10"/>
      <c r="BE75" s="10"/>
    </row>
    <row r="76" spans="13:57">
      <c r="M76" s="10"/>
      <c r="BE76" s="10"/>
    </row>
    <row r="77" spans="13:57">
      <c r="M77" s="10"/>
      <c r="BE77" s="10"/>
    </row>
    <row r="78" spans="13:57">
      <c r="M78" s="10"/>
      <c r="BE78" s="10"/>
    </row>
    <row r="79" spans="13:57">
      <c r="M79" s="10"/>
      <c r="BE79" s="10"/>
    </row>
    <row r="80" spans="13:57">
      <c r="M80" s="10"/>
      <c r="BE80" s="10"/>
    </row>
    <row r="81" spans="13:57">
      <c r="M81" s="10"/>
      <c r="BE81" s="10"/>
    </row>
    <row r="82" spans="13:57">
      <c r="M82" s="10"/>
      <c r="BE82" s="10"/>
    </row>
    <row r="83" spans="13:57">
      <c r="M83" s="10"/>
      <c r="BE83" s="10"/>
    </row>
    <row r="84" spans="13:57">
      <c r="M84" s="10"/>
      <c r="BE84" s="10"/>
    </row>
    <row r="85" spans="13:57">
      <c r="M85" s="10"/>
      <c r="BE85" s="10"/>
    </row>
    <row r="86" spans="13:57">
      <c r="M86" s="10"/>
      <c r="BE86" s="10"/>
    </row>
    <row r="87" spans="13:57">
      <c r="M87" s="10"/>
      <c r="BE87" s="10"/>
    </row>
    <row r="88" spans="13:57">
      <c r="M88" s="10"/>
      <c r="BE88" s="10"/>
    </row>
    <row r="89" spans="13:57">
      <c r="M89" s="10"/>
      <c r="BE89" s="10"/>
    </row>
    <row r="90" spans="13:57">
      <c r="M90" s="10"/>
      <c r="BE90" s="10"/>
    </row>
    <row r="91" spans="13:57">
      <c r="M91" s="10"/>
      <c r="BE91" s="10"/>
    </row>
    <row r="92" spans="13:57">
      <c r="M92" s="10"/>
      <c r="BE92" s="10"/>
    </row>
    <row r="93" spans="13:57">
      <c r="M93" s="10"/>
      <c r="BE93" s="10"/>
    </row>
    <row r="94" spans="13:57">
      <c r="M94" s="10"/>
      <c r="BE94" s="10"/>
    </row>
    <row r="95" spans="13:57">
      <c r="M95" s="10"/>
      <c r="BE95" s="10"/>
    </row>
    <row r="96" spans="13:57">
      <c r="M96" s="10"/>
      <c r="BE96" s="10"/>
    </row>
    <row r="97" spans="13:57">
      <c r="M97" s="10"/>
      <c r="BE97" s="10"/>
    </row>
    <row r="98" spans="13:57">
      <c r="M98" s="10"/>
      <c r="BE98" s="10"/>
    </row>
    <row r="99" spans="13:57">
      <c r="M99" s="10"/>
      <c r="BE99" s="10"/>
    </row>
    <row r="100" spans="13:57">
      <c r="M100" s="10"/>
      <c r="BE100" s="10"/>
    </row>
    <row r="101" spans="13:57">
      <c r="M101" s="10"/>
      <c r="BE101" s="10"/>
    </row>
    <row r="102" spans="13:57">
      <c r="M102" s="10"/>
      <c r="BE102" s="10"/>
    </row>
    <row r="103" spans="13:57">
      <c r="M103" s="10"/>
      <c r="BE103" s="10"/>
    </row>
    <row r="104" spans="13:57">
      <c r="M104" s="10"/>
      <c r="BE104" s="10"/>
    </row>
    <row r="105" spans="13:57">
      <c r="M105" s="10"/>
      <c r="BE105" s="10"/>
    </row>
    <row r="106" spans="13:57">
      <c r="M106" s="10"/>
      <c r="BE106" s="10"/>
    </row>
    <row r="107" spans="13:57">
      <c r="M107" s="10"/>
      <c r="BE107" s="10"/>
    </row>
    <row r="108" spans="13:57">
      <c r="M108" s="10"/>
      <c r="BE108" s="10"/>
    </row>
    <row r="109" spans="13:57">
      <c r="M109" s="10"/>
      <c r="BE109" s="10"/>
    </row>
    <row r="110" spans="13:57">
      <c r="M110" s="10"/>
      <c r="BE110" s="10"/>
    </row>
    <row r="111" spans="13:57">
      <c r="M111" s="10"/>
      <c r="BE111" s="10"/>
    </row>
    <row r="112" spans="13:57">
      <c r="M112" s="10"/>
      <c r="BE112" s="10"/>
    </row>
    <row r="113" spans="13:57">
      <c r="M113" s="10"/>
      <c r="BE113" s="10"/>
    </row>
    <row r="114" spans="13:57">
      <c r="M114" s="10"/>
      <c r="BE114" s="10"/>
    </row>
    <row r="115" spans="13:57">
      <c r="M115" s="10"/>
      <c r="BE115" s="10"/>
    </row>
    <row r="116" spans="13:57">
      <c r="M116" s="10"/>
      <c r="BE116" s="10"/>
    </row>
    <row r="117" spans="13:57">
      <c r="M117" s="10"/>
      <c r="BE117" s="10"/>
    </row>
    <row r="118" spans="13:57">
      <c r="M118" s="10"/>
      <c r="BE118" s="10"/>
    </row>
    <row r="119" spans="13:57">
      <c r="M119" s="10"/>
      <c r="BE119" s="10"/>
    </row>
    <row r="120" spans="13:57">
      <c r="M120" s="10"/>
      <c r="BE120" s="10"/>
    </row>
    <row r="121" spans="13:57">
      <c r="M121" s="10"/>
      <c r="BE121" s="10"/>
    </row>
    <row r="122" spans="13:57">
      <c r="M122" s="10"/>
      <c r="BE122" s="10"/>
    </row>
    <row r="123" spans="13:57">
      <c r="M123" s="10"/>
      <c r="BE123" s="10"/>
    </row>
    <row r="124" spans="13:57">
      <c r="M124" s="10"/>
      <c r="BE124" s="10"/>
    </row>
    <row r="125" spans="13:57">
      <c r="M125" s="10"/>
      <c r="BE125" s="10"/>
    </row>
    <row r="126" spans="13:57">
      <c r="M126" s="10"/>
      <c r="BE126" s="10"/>
    </row>
    <row r="127" spans="13:57">
      <c r="M127" s="10"/>
      <c r="BE127" s="10"/>
    </row>
    <row r="128" spans="13:57">
      <c r="M128" s="10"/>
      <c r="BE128" s="10"/>
    </row>
    <row r="129" spans="13:57">
      <c r="M129" s="10"/>
      <c r="BE129" s="10"/>
    </row>
    <row r="130" spans="13:57">
      <c r="M130" s="10"/>
      <c r="BE130" s="10"/>
    </row>
    <row r="131" spans="13:57">
      <c r="M131" s="10"/>
      <c r="BE131" s="10"/>
    </row>
    <row r="132" spans="13:57">
      <c r="M132" s="10"/>
      <c r="BE132" s="10"/>
    </row>
    <row r="133" spans="13:57">
      <c r="M133" s="10"/>
      <c r="BE133" s="10"/>
    </row>
    <row r="134" spans="13:57">
      <c r="M134" s="10"/>
      <c r="BE134" s="10"/>
    </row>
    <row r="135" spans="13:57">
      <c r="M135" s="10"/>
      <c r="BE135" s="10"/>
    </row>
    <row r="136" spans="13:57">
      <c r="M136" s="10"/>
      <c r="BE136" s="10"/>
    </row>
    <row r="137" spans="13:57">
      <c r="M137" s="10"/>
      <c r="BE137" s="10"/>
    </row>
    <row r="138" spans="13:57">
      <c r="M138" s="10"/>
      <c r="BE138" s="10"/>
    </row>
    <row r="139" spans="13:57">
      <c r="M139" s="10"/>
      <c r="BE139" s="10"/>
    </row>
    <row r="140" spans="13:57">
      <c r="M140" s="10"/>
      <c r="BE140" s="10"/>
    </row>
  </sheetData>
  <autoFilter ref="A9:BE45">
    <extLst/>
  </autoFilter>
  <mergeCells count="58">
    <mergeCell ref="A1:BE1"/>
    <mergeCell ref="A2:H2"/>
    <mergeCell ref="K2:L2"/>
    <mergeCell ref="A3:L3"/>
    <mergeCell ref="A4:H4"/>
    <mergeCell ref="K4:L4"/>
    <mergeCell ref="A5:L5"/>
    <mergeCell ref="B8:H8"/>
    <mergeCell ref="AI8:AK8"/>
    <mergeCell ref="A8:A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AG8:AG9"/>
    <mergeCell ref="AH8:AH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U8:AU9"/>
    <mergeCell ref="AV8:AV9"/>
    <mergeCell ref="AW8:AW9"/>
    <mergeCell ref="AX8:AX9"/>
    <mergeCell ref="AY8:AY9"/>
    <mergeCell ref="AZ8:AZ9"/>
    <mergeCell ref="BA8:BA9"/>
    <mergeCell ref="BB8:BB9"/>
    <mergeCell ref="BC8:BC9"/>
    <mergeCell ref="BD8:BD9"/>
    <mergeCell ref="BE8:BE9"/>
    <mergeCell ref="M2:AF7"/>
    <mergeCell ref="A6:L7"/>
  </mergeCells>
  <conditionalFormatting sqref="J10">
    <cfRule type="cellIs" dxfId="5" priority="19" operator="equal">
      <formula>"L6000"</formula>
    </cfRule>
    <cfRule type="cellIs" dxfId="6" priority="18" operator="equal">
      <formula>"L6000"</formula>
    </cfRule>
  </conditionalFormatting>
  <conditionalFormatting sqref="I30">
    <cfRule type="cellIs" dxfId="5" priority="4" operator="equal">
      <formula>"L6000"</formula>
    </cfRule>
    <cfRule type="cellIs" dxfId="6" priority="2" operator="equal">
      <formula>"L6000"</formula>
    </cfRule>
  </conditionalFormatting>
  <conditionalFormatting sqref="J30">
    <cfRule type="cellIs" dxfId="5" priority="12" operator="equal">
      <formula>"L6000"</formula>
    </cfRule>
    <cfRule type="cellIs" dxfId="6" priority="10" operator="equal">
      <formula>"L6000"</formula>
    </cfRule>
  </conditionalFormatting>
  <conditionalFormatting sqref="T30:U30">
    <cfRule type="cellIs" dxfId="7" priority="8" operator="equal">
      <formula>"Y"</formula>
    </cfRule>
    <cfRule type="cellIs" dxfId="6" priority="6" operator="equal">
      <formula>"N"</formula>
    </cfRule>
  </conditionalFormatting>
  <conditionalFormatting sqref="I31">
    <cfRule type="cellIs" dxfId="5" priority="3" operator="equal">
      <formula>"L6000"</formula>
    </cfRule>
    <cfRule type="cellIs" dxfId="6" priority="1" operator="equal">
      <formula>"L6000"</formula>
    </cfRule>
  </conditionalFormatting>
  <conditionalFormatting sqref="J31">
    <cfRule type="cellIs" dxfId="5" priority="11" operator="equal">
      <formula>"L6000"</formula>
    </cfRule>
    <cfRule type="cellIs" dxfId="6" priority="9" operator="equal">
      <formula>"L6000"</formula>
    </cfRule>
  </conditionalFormatting>
  <conditionalFormatting sqref="T31:U31">
    <cfRule type="cellIs" dxfId="7" priority="7" operator="equal">
      <formula>"Y"</formula>
    </cfRule>
    <cfRule type="cellIs" dxfId="6" priority="5" operator="equal">
      <formula>"N"</formula>
    </cfRule>
  </conditionalFormatting>
  <conditionalFormatting sqref="I45">
    <cfRule type="cellIs" dxfId="6" priority="30" operator="equal">
      <formula>"L6000"</formula>
    </cfRule>
  </conditionalFormatting>
  <conditionalFormatting sqref="J45">
    <cfRule type="cellIs" dxfId="6" priority="17" operator="equal">
      <formula>"L6000"</formula>
    </cfRule>
  </conditionalFormatting>
  <conditionalFormatting sqref="K45">
    <cfRule type="duplicateValues" dxfId="4" priority="34"/>
  </conditionalFormatting>
  <conditionalFormatting sqref="L45">
    <cfRule type="duplicateValues" dxfId="4" priority="35"/>
  </conditionalFormatting>
  <conditionalFormatting sqref="T45:U45">
    <cfRule type="cellIs" dxfId="6" priority="33" operator="equal">
      <formula>"Y"</formula>
    </cfRule>
    <cfRule type="cellIs" dxfId="6" priority="32" operator="equal">
      <formula>"N"</formula>
    </cfRule>
    <cfRule type="cellIs" dxfId="7" priority="31" operator="equal">
      <formula>"Y"</formula>
    </cfRule>
  </conditionalFormatting>
  <conditionalFormatting sqref="I17:I18">
    <cfRule type="cellIs" dxfId="5" priority="14" operator="equal">
      <formula>"L6000"</formula>
    </cfRule>
    <cfRule type="cellIs" dxfId="6" priority="13" operator="equal">
      <formula>"L6000"</formula>
    </cfRule>
  </conditionalFormatting>
  <conditionalFormatting sqref="I1:J7 I10 I11:J16 I19:J27 I29:J29 I28 I46:J1048576 I40:J44">
    <cfRule type="cellIs" dxfId="5" priority="37" operator="equal">
      <formula>"L6000"</formula>
    </cfRule>
    <cfRule type="cellIs" dxfId="6" priority="36" operator="equal">
      <formula>"L6000"</formula>
    </cfRule>
  </conditionalFormatting>
  <conditionalFormatting sqref="T1:U7 T10:U16 T19:U29 T40:U1048576">
    <cfRule type="cellIs" dxfId="7" priority="29" operator="equal">
      <formula>"Y"</formula>
    </cfRule>
    <cfRule type="cellIs" dxfId="6" priority="28" operator="equal">
      <formula>"N"</formula>
    </cfRule>
  </conditionalFormatting>
  <conditionalFormatting sqref="T17:U18">
    <cfRule type="cellIs" dxfId="7" priority="16" operator="equal">
      <formula>"Y"</formula>
    </cfRule>
    <cfRule type="cellIs" dxfId="6" priority="15" operator="equal">
      <formula>"N"</formula>
    </cfRule>
  </conditionalFormatting>
  <conditionalFormatting sqref="I32:J36 I39:J39 I37:I38">
    <cfRule type="cellIs" dxfId="5" priority="27" operator="equal">
      <formula>"L6000"</formula>
    </cfRule>
    <cfRule type="cellIs" dxfId="6" priority="26" operator="equal">
      <formula>"L6000"</formula>
    </cfRule>
    <cfRule type="cellIs" dxfId="6" priority="22" operator="equal">
      <formula>"L6000"</formula>
    </cfRule>
  </conditionalFormatting>
  <conditionalFormatting sqref="T32:U39">
    <cfRule type="cellIs" dxfId="6" priority="25" operator="equal">
      <formula>"Y"</formula>
    </cfRule>
    <cfRule type="cellIs" dxfId="6" priority="24" operator="equal">
      <formula>"N"</formula>
    </cfRule>
    <cfRule type="cellIs" dxfId="7" priority="23" operator="equal">
      <formula>"Y"</formula>
    </cfRule>
    <cfRule type="cellIs" dxfId="7" priority="21" operator="equal">
      <formula>"Y"</formula>
    </cfRule>
    <cfRule type="cellIs" dxfId="6" priority="20" operator="equal">
      <formula>"N"</formula>
    </cfRule>
  </conditionalFormatting>
  <dataValidations count="2">
    <dataValidation allowBlank="1" showErrorMessage="1" sqref="W29 W12:W13 W19:W21"/>
    <dataValidation allowBlank="1" showErrorMessage="1" promptTitle="提示" prompt="该字段按需填写" sqref="M19:M21"/>
  </dataValidations>
  <hyperlinks>
    <hyperlink ref="L13" location="靠背泡沫!A1" display="副驾驶员靠背泡沫总成"/>
    <hyperlink ref="L27" location="座垫泡沫!A1" display="副驾驶座垫泡沫总成"/>
    <hyperlink ref="L28" location="座盆!A1" display="驾驶员座盆"/>
    <hyperlink ref="L29" location="座框!A1" display="副司机座框焊接总成"/>
    <hyperlink ref="L21" location="'副驾驶调角器总成SQX3000-6905190'!A1" display="副驾驶调角器总成"/>
    <hyperlink ref="L12" location="成本参考X5000S靠背面套!A1" display="副驾驶员靠背面套总成"/>
    <hyperlink ref="L26" location="'成本参考X5000S 坐垫面套'!A1" display="副驾驶坐垫护面总成"/>
  </hyperlinks>
  <printOptions horizontalCentered="1"/>
  <pageMargins left="0.31496062992126" right="0.275590551181102" top="0.393700787401575" bottom="0.551181102362205" header="0.31496062992126" footer="0.31496062992126"/>
  <pageSetup paperSize="8" scale="81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U4"/>
  <sheetViews>
    <sheetView view="pageBreakPreview" zoomScaleNormal="100" workbookViewId="0">
      <selection activeCell="D8" sqref="D8"/>
    </sheetView>
  </sheetViews>
  <sheetFormatPr defaultColWidth="9" defaultRowHeight="14" outlineLevelRow="3"/>
  <cols>
    <col min="1" max="1" width="9" style="593"/>
    <col min="2" max="2" width="18.75" style="594" customWidth="1"/>
    <col min="3" max="4" width="18.125" style="594" customWidth="1"/>
    <col min="5" max="5" width="12.25" style="594" customWidth="1"/>
    <col min="6" max="6" width="9" style="594"/>
    <col min="7" max="7" width="11.375" style="594" customWidth="1"/>
    <col min="8" max="8" width="9" style="594"/>
    <col min="9" max="10" width="14.25" style="594" customWidth="1"/>
    <col min="11" max="18" width="9" style="594"/>
    <col min="19" max="19" width="26.75" style="594" customWidth="1"/>
    <col min="20" max="20" width="11.75" style="594" customWidth="1"/>
    <col min="21" max="16384" width="9" style="594"/>
  </cols>
  <sheetData>
    <row r="1" spans="1:21">
      <c r="A1" s="595" t="s">
        <v>0</v>
      </c>
      <c r="B1" s="596" t="s">
        <v>1</v>
      </c>
      <c r="C1" s="597" t="s">
        <v>2</v>
      </c>
      <c r="D1" s="598" t="s">
        <v>3</v>
      </c>
      <c r="E1" s="597" t="s">
        <v>4</v>
      </c>
      <c r="F1" s="599" t="s">
        <v>5</v>
      </c>
      <c r="G1" s="599" t="s">
        <v>6</v>
      </c>
      <c r="H1" s="599"/>
      <c r="I1" s="599"/>
      <c r="J1" s="599"/>
      <c r="K1" s="599"/>
      <c r="L1" s="599"/>
      <c r="M1" s="599" t="s">
        <v>7</v>
      </c>
      <c r="N1" s="599" t="s">
        <v>8</v>
      </c>
      <c r="O1" s="599"/>
      <c r="P1" s="599"/>
      <c r="Q1" s="599"/>
      <c r="R1" s="599"/>
      <c r="S1" s="599"/>
      <c r="T1" s="599"/>
      <c r="U1" s="603" t="s">
        <v>9</v>
      </c>
    </row>
    <row r="2" ht="28" spans="1:21">
      <c r="A2" s="595"/>
      <c r="B2" s="596"/>
      <c r="C2" s="597"/>
      <c r="D2" s="600"/>
      <c r="E2" s="597"/>
      <c r="F2" s="599"/>
      <c r="G2" s="596" t="s">
        <v>10</v>
      </c>
      <c r="H2" s="599" t="s">
        <v>11</v>
      </c>
      <c r="I2" s="596" t="s">
        <v>12</v>
      </c>
      <c r="J2" s="596" t="s">
        <v>13</v>
      </c>
      <c r="K2" s="596" t="s">
        <v>14</v>
      </c>
      <c r="L2" s="596" t="s">
        <v>15</v>
      </c>
      <c r="M2" s="599"/>
      <c r="N2" s="599" t="s">
        <v>16</v>
      </c>
      <c r="O2" s="599" t="s">
        <v>17</v>
      </c>
      <c r="P2" s="599" t="s">
        <v>18</v>
      </c>
      <c r="Q2" s="599" t="s">
        <v>19</v>
      </c>
      <c r="R2" s="599" t="s">
        <v>20</v>
      </c>
      <c r="S2" s="604" t="s">
        <v>21</v>
      </c>
      <c r="T2" s="599" t="s">
        <v>22</v>
      </c>
      <c r="U2" s="603"/>
    </row>
    <row r="3" s="592" customFormat="1" ht="73.5" customHeight="1" spans="1:21">
      <c r="A3" s="601">
        <v>1</v>
      </c>
      <c r="B3" s="602" t="s">
        <v>23</v>
      </c>
      <c r="C3" s="602" t="s">
        <v>24</v>
      </c>
      <c r="D3" s="602" t="s">
        <v>25</v>
      </c>
      <c r="E3" s="602" t="s">
        <v>26</v>
      </c>
      <c r="F3" s="602" t="s">
        <v>27</v>
      </c>
      <c r="G3" s="602" t="s">
        <v>26</v>
      </c>
      <c r="H3" s="602" t="s">
        <v>26</v>
      </c>
      <c r="I3" s="602" t="s">
        <v>26</v>
      </c>
      <c r="J3" s="602" t="s">
        <v>26</v>
      </c>
      <c r="K3" s="602" t="s">
        <v>26</v>
      </c>
      <c r="L3" s="602" t="s">
        <v>26</v>
      </c>
      <c r="M3" s="602" t="s">
        <v>28</v>
      </c>
      <c r="N3" s="602">
        <v>230</v>
      </c>
      <c r="O3" s="602" t="s">
        <v>29</v>
      </c>
      <c r="P3" s="602" t="s">
        <v>30</v>
      </c>
      <c r="Q3" s="602" t="s">
        <v>31</v>
      </c>
      <c r="R3" s="602" t="s">
        <v>26</v>
      </c>
      <c r="S3" s="602" t="s">
        <v>26</v>
      </c>
      <c r="T3" s="602" t="s">
        <v>32</v>
      </c>
      <c r="U3" s="602"/>
    </row>
    <row r="4" s="592" customFormat="1" ht="80.25" customHeight="1" spans="1:21">
      <c r="A4" s="601">
        <v>2</v>
      </c>
      <c r="B4" s="602" t="s">
        <v>33</v>
      </c>
      <c r="C4" s="602" t="s">
        <v>34</v>
      </c>
      <c r="D4" s="602" t="s">
        <v>35</v>
      </c>
      <c r="E4" s="602" t="s">
        <v>26</v>
      </c>
      <c r="F4" s="602" t="s">
        <v>27</v>
      </c>
      <c r="G4" s="602" t="s">
        <v>26</v>
      </c>
      <c r="H4" s="602" t="s">
        <v>26</v>
      </c>
      <c r="I4" s="602" t="s">
        <v>26</v>
      </c>
      <c r="J4" s="602" t="s">
        <v>26</v>
      </c>
      <c r="K4" s="602" t="s">
        <v>26</v>
      </c>
      <c r="L4" s="602" t="s">
        <v>26</v>
      </c>
      <c r="M4" s="602" t="s">
        <v>28</v>
      </c>
      <c r="N4" s="602" t="s">
        <v>28</v>
      </c>
      <c r="O4" s="602" t="s">
        <v>28</v>
      </c>
      <c r="P4" s="602" t="s">
        <v>28</v>
      </c>
      <c r="Q4" s="602" t="s">
        <v>31</v>
      </c>
      <c r="R4" s="602" t="s">
        <v>26</v>
      </c>
      <c r="S4" s="602" t="s">
        <v>26</v>
      </c>
      <c r="T4" s="602" t="s">
        <v>32</v>
      </c>
      <c r="U4" s="602"/>
    </row>
  </sheetData>
  <mergeCells count="10">
    <mergeCell ref="G1:L1"/>
    <mergeCell ref="N1:T1"/>
    <mergeCell ref="A1:A2"/>
    <mergeCell ref="B1:B2"/>
    <mergeCell ref="C1:C2"/>
    <mergeCell ref="D1:D2"/>
    <mergeCell ref="E1:E2"/>
    <mergeCell ref="F1:F2"/>
    <mergeCell ref="M1:M2"/>
    <mergeCell ref="U1:U2"/>
  </mergeCells>
  <conditionalFormatting sqref="F1:F2">
    <cfRule type="containsText" dxfId="0" priority="5" operator="between" text="已认证">
      <formula>NOT(ISERROR(SEARCH("已认证",F1)))</formula>
    </cfRule>
    <cfRule type="containsText" dxfId="1" priority="3" operator="between" text="需认证">
      <formula>NOT(ISERROR(SEARCH("需认证",F1)))</formula>
    </cfRule>
    <cfRule type="containsText" dxfId="2" priority="4" operator="between" text="已认证">
      <formula>NOT(ISERROR(SEARCH("已认证",F1)))</formula>
    </cfRule>
  </conditionalFormatting>
  <conditionalFormatting sqref="A1:U4">
    <cfRule type="containsText" dxfId="3" priority="1" operator="between" text="未知">
      <formula>NOT(ISERROR(SEARCH("未知",A1)))</formula>
    </cfRule>
  </conditionalFormatting>
  <conditionalFormatting sqref="C1:D1 C2">
    <cfRule type="duplicateValues" dxfId="4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X22"/>
  <sheetViews>
    <sheetView view="pageBreakPreview" zoomScale="70" zoomScaleNormal="100" workbookViewId="0">
      <selection activeCell="J9" sqref="J9:P9"/>
    </sheetView>
  </sheetViews>
  <sheetFormatPr defaultColWidth="4.625" defaultRowHeight="16.5"/>
  <cols>
    <col min="1" max="1" width="3.75" style="533" customWidth="1"/>
    <col min="2" max="2" width="24.5" style="533" customWidth="1"/>
    <col min="3" max="3" width="17.625" style="533" customWidth="1"/>
    <col min="4" max="4" width="24.75" style="533" customWidth="1"/>
    <col min="5" max="5" width="14.625" style="533" customWidth="1"/>
    <col min="6" max="6" width="0.125" style="533" customWidth="1"/>
    <col min="7" max="7" width="25.625" style="533" customWidth="1"/>
    <col min="8" max="8" width="10.875" style="533" customWidth="1"/>
    <col min="9" max="9" width="3.5" style="533" customWidth="1"/>
    <col min="10" max="10" width="6.375" style="533" customWidth="1"/>
    <col min="11" max="11" width="5" style="533" customWidth="1"/>
    <col min="12" max="12" width="5.875" style="533" customWidth="1"/>
    <col min="13" max="13" width="7.875" style="533" customWidth="1"/>
    <col min="14" max="14" width="6.125" style="533" customWidth="1"/>
    <col min="15" max="15" width="13.125" style="533" customWidth="1"/>
    <col min="16" max="16" width="21" style="533" customWidth="1"/>
    <col min="17" max="17" width="4.625" style="533" customWidth="1"/>
    <col min="18" max="18" width="8" style="533" customWidth="1"/>
    <col min="19" max="19" width="11.5" style="533" customWidth="1"/>
    <col min="20" max="20" width="11.625" style="533" customWidth="1"/>
    <col min="21" max="21" width="13.125" style="533" customWidth="1"/>
    <col min="22" max="22" width="10" style="533" customWidth="1"/>
    <col min="23" max="23" width="11.25" style="533" customWidth="1"/>
    <col min="24" max="244" width="9" style="533" customWidth="1"/>
    <col min="245" max="245" width="3.125" style="533" customWidth="1"/>
    <col min="246" max="246" width="7.625" style="533" customWidth="1"/>
    <col min="247" max="247" width="4.125" style="533" customWidth="1"/>
    <col min="248" max="248" width="17" style="533" customWidth="1"/>
    <col min="249" max="249" width="3.625" style="533" customWidth="1"/>
    <col min="250" max="250" width="9.125" style="533" customWidth="1"/>
    <col min="251" max="251" width="3.625" style="533" customWidth="1"/>
    <col min="252" max="16384" width="4.625" style="533"/>
  </cols>
  <sheetData>
    <row r="1" s="532" customFormat="1" customHeight="1" spans="1:24">
      <c r="A1" s="534"/>
      <c r="B1" s="534"/>
      <c r="C1" s="534"/>
      <c r="D1" s="534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</row>
    <row r="2" s="532" customFormat="1" ht="30.75" customHeight="1" spans="1:24">
      <c r="A2" s="536"/>
      <c r="B2" s="536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5"/>
      <c r="P2" s="535"/>
      <c r="Q2" s="535"/>
      <c r="R2" s="535"/>
      <c r="S2" s="576" t="s">
        <v>36</v>
      </c>
      <c r="T2" s="576"/>
      <c r="U2" s="576"/>
      <c r="V2" s="576"/>
      <c r="W2" s="576"/>
      <c r="X2" s="535"/>
    </row>
    <row r="3" s="532" customFormat="1" ht="34.5" customHeight="1" spans="1:23">
      <c r="A3" s="536" t="s">
        <v>37</v>
      </c>
      <c r="B3" s="536"/>
      <c r="C3" s="538"/>
      <c r="D3" s="539" t="s">
        <v>38</v>
      </c>
      <c r="E3" s="539"/>
      <c r="F3" s="539"/>
      <c r="G3" s="539"/>
      <c r="H3" s="539"/>
      <c r="I3" s="539"/>
      <c r="J3" s="539"/>
      <c r="K3" s="539"/>
      <c r="L3" s="539"/>
      <c r="M3" s="539"/>
      <c r="N3" s="539"/>
      <c r="S3" s="576"/>
      <c r="T3" s="576"/>
      <c r="U3" s="576"/>
      <c r="V3" s="576"/>
      <c r="W3" s="576"/>
    </row>
    <row r="4" s="532" customFormat="1" ht="28.5" customHeight="1" spans="1:24">
      <c r="A4" s="540" t="s">
        <v>39</v>
      </c>
      <c r="B4" s="541"/>
      <c r="C4" s="542" t="s">
        <v>40</v>
      </c>
      <c r="D4" s="543" t="s">
        <v>41</v>
      </c>
      <c r="E4" s="543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72"/>
      <c r="Q4" s="577" t="s">
        <v>42</v>
      </c>
      <c r="R4" s="577"/>
      <c r="S4" s="577" t="s">
        <v>43</v>
      </c>
      <c r="T4" s="577" t="s">
        <v>44</v>
      </c>
      <c r="U4" s="577" t="s">
        <v>45</v>
      </c>
      <c r="V4" s="578" t="s">
        <v>46</v>
      </c>
      <c r="W4" s="579" t="s">
        <v>47</v>
      </c>
      <c r="X4" s="580"/>
    </row>
    <row r="5" s="532" customFormat="1" ht="36" customHeight="1" spans="1:24">
      <c r="A5" s="544"/>
      <c r="B5" s="545"/>
      <c r="C5" s="546"/>
      <c r="D5" s="547" t="s">
        <v>48</v>
      </c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73"/>
      <c r="P5" s="573"/>
      <c r="Q5" s="581" t="s">
        <v>49</v>
      </c>
      <c r="R5" s="581"/>
      <c r="S5" s="581"/>
      <c r="T5" s="581"/>
      <c r="U5" s="582"/>
      <c r="V5" s="583" t="s">
        <v>50</v>
      </c>
      <c r="W5" s="584">
        <v>44702</v>
      </c>
      <c r="X5" s="580"/>
    </row>
    <row r="6" ht="36.75" customHeight="1" spans="1:23">
      <c r="A6" s="548" t="s">
        <v>51</v>
      </c>
      <c r="B6" s="549"/>
      <c r="C6" s="550" t="s">
        <v>52</v>
      </c>
      <c r="D6" s="551" t="s">
        <v>53</v>
      </c>
      <c r="E6" s="550" t="s">
        <v>54</v>
      </c>
      <c r="F6" s="550"/>
      <c r="G6" s="550"/>
      <c r="H6" s="550"/>
      <c r="I6" s="550"/>
      <c r="J6" s="550" t="s">
        <v>55</v>
      </c>
      <c r="K6" s="550"/>
      <c r="L6" s="550"/>
      <c r="M6" s="550"/>
      <c r="N6" s="550"/>
      <c r="O6" s="550"/>
      <c r="P6" s="550"/>
      <c r="Q6" s="550" t="s">
        <v>56</v>
      </c>
      <c r="R6" s="550"/>
      <c r="S6" s="560" t="s">
        <v>57</v>
      </c>
      <c r="T6" s="560"/>
      <c r="U6" s="560" t="s">
        <v>9</v>
      </c>
      <c r="V6" s="560"/>
      <c r="W6" s="585"/>
    </row>
    <row r="7" ht="42" customHeight="1" spans="1:23">
      <c r="A7" s="552"/>
      <c r="B7" s="550"/>
      <c r="C7" s="550">
        <v>1</v>
      </c>
      <c r="D7" s="553" t="s">
        <v>58</v>
      </c>
      <c r="E7" s="554" t="s">
        <v>33</v>
      </c>
      <c r="F7" s="554"/>
      <c r="G7" s="554"/>
      <c r="H7" s="554"/>
      <c r="I7" s="554"/>
      <c r="J7" s="553" t="s">
        <v>59</v>
      </c>
      <c r="K7" s="553"/>
      <c r="L7" s="553"/>
      <c r="M7" s="553"/>
      <c r="N7" s="553"/>
      <c r="O7" s="553"/>
      <c r="P7" s="553"/>
      <c r="Q7" s="554">
        <v>1</v>
      </c>
      <c r="R7" s="554"/>
      <c r="S7" s="560"/>
      <c r="T7" s="560"/>
      <c r="U7" s="586"/>
      <c r="V7" s="586"/>
      <c r="W7" s="587"/>
    </row>
    <row r="8" ht="42" customHeight="1" spans="1:23">
      <c r="A8" s="552"/>
      <c r="B8" s="550"/>
      <c r="C8" s="555">
        <v>2</v>
      </c>
      <c r="D8" s="556" t="s">
        <v>60</v>
      </c>
      <c r="E8" s="557" t="s">
        <v>33</v>
      </c>
      <c r="F8" s="557"/>
      <c r="G8" s="557"/>
      <c r="H8" s="557"/>
      <c r="I8" s="557"/>
      <c r="J8" s="556" t="s">
        <v>61</v>
      </c>
      <c r="K8" s="556"/>
      <c r="L8" s="556"/>
      <c r="M8" s="556"/>
      <c r="N8" s="556"/>
      <c r="O8" s="556"/>
      <c r="P8" s="556"/>
      <c r="Q8" s="554">
        <v>1</v>
      </c>
      <c r="R8" s="554"/>
      <c r="S8" s="560"/>
      <c r="T8" s="560"/>
      <c r="U8" s="586" t="s">
        <v>62</v>
      </c>
      <c r="V8" s="586"/>
      <c r="W8" s="587"/>
    </row>
    <row r="9" ht="42" customHeight="1" spans="1:23">
      <c r="A9" s="552"/>
      <c r="B9" s="550"/>
      <c r="C9" s="550">
        <v>3</v>
      </c>
      <c r="D9" s="554"/>
      <c r="E9" s="554" t="s">
        <v>63</v>
      </c>
      <c r="F9" s="554"/>
      <c r="G9" s="554"/>
      <c r="H9" s="554"/>
      <c r="I9" s="554"/>
      <c r="J9" s="553"/>
      <c r="K9" s="553"/>
      <c r="L9" s="553"/>
      <c r="M9" s="553"/>
      <c r="N9" s="553"/>
      <c r="O9" s="553"/>
      <c r="P9" s="553"/>
      <c r="Q9" s="554"/>
      <c r="R9" s="554"/>
      <c r="S9" s="560"/>
      <c r="T9" s="560"/>
      <c r="U9" s="586"/>
      <c r="V9" s="586"/>
      <c r="W9" s="587"/>
    </row>
    <row r="10" ht="42" customHeight="1" spans="1:23">
      <c r="A10" s="552"/>
      <c r="B10" s="550"/>
      <c r="C10" s="550">
        <v>4</v>
      </c>
      <c r="D10" s="554"/>
      <c r="E10" s="554"/>
      <c r="F10" s="554"/>
      <c r="G10" s="554"/>
      <c r="H10" s="554"/>
      <c r="I10" s="554"/>
      <c r="J10" s="553"/>
      <c r="K10" s="553"/>
      <c r="L10" s="553"/>
      <c r="M10" s="553"/>
      <c r="N10" s="553"/>
      <c r="O10" s="553"/>
      <c r="P10" s="553"/>
      <c r="Q10" s="554"/>
      <c r="R10" s="554"/>
      <c r="S10" s="560"/>
      <c r="T10" s="560"/>
      <c r="U10" s="586"/>
      <c r="V10" s="586"/>
      <c r="W10" s="587"/>
    </row>
    <row r="11" ht="42" customHeight="1" spans="1:23">
      <c r="A11" s="552"/>
      <c r="B11" s="550"/>
      <c r="C11" s="550">
        <v>5</v>
      </c>
      <c r="D11" s="554"/>
      <c r="E11" s="554"/>
      <c r="F11" s="554"/>
      <c r="G11" s="554"/>
      <c r="H11" s="554"/>
      <c r="I11" s="554"/>
      <c r="J11" s="553"/>
      <c r="K11" s="553"/>
      <c r="L11" s="553"/>
      <c r="M11" s="553"/>
      <c r="N11" s="553"/>
      <c r="O11" s="553"/>
      <c r="P11" s="553"/>
      <c r="Q11" s="554"/>
      <c r="R11" s="554"/>
      <c r="S11" s="560"/>
      <c r="T11" s="560"/>
      <c r="U11" s="586"/>
      <c r="V11" s="586"/>
      <c r="W11" s="587"/>
    </row>
    <row r="12" ht="22.5" customHeight="1" spans="1:23">
      <c r="A12" s="552"/>
      <c r="B12" s="550"/>
      <c r="C12" s="550">
        <v>6</v>
      </c>
      <c r="D12" s="558"/>
      <c r="E12" s="554"/>
      <c r="F12" s="554"/>
      <c r="G12" s="554"/>
      <c r="H12" s="554"/>
      <c r="I12" s="554"/>
      <c r="J12" s="554"/>
      <c r="K12" s="554"/>
      <c r="L12" s="554"/>
      <c r="M12" s="554"/>
      <c r="N12" s="554"/>
      <c r="O12" s="554"/>
      <c r="P12" s="554"/>
      <c r="Q12" s="554"/>
      <c r="R12" s="554"/>
      <c r="S12" s="560"/>
      <c r="T12" s="560"/>
      <c r="U12" s="588"/>
      <c r="V12" s="588"/>
      <c r="W12" s="589"/>
    </row>
    <row r="13" ht="29.25" customHeight="1" spans="1:23">
      <c r="A13" s="559" t="s">
        <v>64</v>
      </c>
      <c r="B13" s="560"/>
      <c r="C13" s="561"/>
      <c r="D13" s="560"/>
      <c r="E13" s="560"/>
      <c r="F13" s="560"/>
      <c r="G13" s="560"/>
      <c r="H13" s="560"/>
      <c r="I13" s="560"/>
      <c r="J13" s="560"/>
      <c r="K13" s="560"/>
      <c r="L13" s="560"/>
      <c r="M13" s="560"/>
      <c r="N13" s="560"/>
      <c r="O13" s="560"/>
      <c r="P13" s="560"/>
      <c r="Q13" s="560"/>
      <c r="R13" s="560"/>
      <c r="S13" s="560"/>
      <c r="T13" s="560"/>
      <c r="U13" s="560"/>
      <c r="V13" s="560"/>
      <c r="W13" s="585"/>
    </row>
    <row r="14" ht="33.75" customHeight="1" spans="1:23">
      <c r="A14" s="562" t="s">
        <v>65</v>
      </c>
      <c r="B14" s="563" t="s">
        <v>66</v>
      </c>
      <c r="C14" s="563" t="s">
        <v>67</v>
      </c>
      <c r="D14" s="560" t="s">
        <v>68</v>
      </c>
      <c r="E14" s="561" t="s">
        <v>69</v>
      </c>
      <c r="F14" s="561"/>
      <c r="G14" s="560" t="s">
        <v>70</v>
      </c>
      <c r="H14" s="560" t="s">
        <v>71</v>
      </c>
      <c r="I14" s="560"/>
      <c r="J14" s="560"/>
      <c r="K14" s="560" t="s">
        <v>65</v>
      </c>
      <c r="L14" s="560" t="s">
        <v>72</v>
      </c>
      <c r="M14" s="560"/>
      <c r="N14" s="560" t="s">
        <v>67</v>
      </c>
      <c r="O14" s="560"/>
      <c r="P14" s="560" t="s">
        <v>68</v>
      </c>
      <c r="Q14" s="560" t="s">
        <v>69</v>
      </c>
      <c r="R14" s="560"/>
      <c r="S14" s="560"/>
      <c r="T14" s="560" t="s">
        <v>70</v>
      </c>
      <c r="U14" s="560"/>
      <c r="V14" s="560" t="s">
        <v>71</v>
      </c>
      <c r="W14" s="585"/>
    </row>
    <row r="15" ht="32.25" customHeight="1" spans="1:23">
      <c r="A15" s="559">
        <v>1</v>
      </c>
      <c r="B15" s="564" t="s">
        <v>73</v>
      </c>
      <c r="C15" s="564" t="s">
        <v>74</v>
      </c>
      <c r="D15" s="564" t="s">
        <v>75</v>
      </c>
      <c r="E15" s="564" t="s">
        <v>76</v>
      </c>
      <c r="F15" s="564" t="s">
        <v>77</v>
      </c>
      <c r="G15" s="564"/>
      <c r="H15" s="565"/>
      <c r="I15" s="565"/>
      <c r="J15" s="565"/>
      <c r="K15" s="574"/>
      <c r="L15" s="564"/>
      <c r="M15" s="564"/>
      <c r="N15" s="575"/>
      <c r="O15" s="575"/>
      <c r="P15" s="565"/>
      <c r="Q15" s="565"/>
      <c r="R15" s="565"/>
      <c r="S15" s="565"/>
      <c r="T15" s="565"/>
      <c r="U15" s="565"/>
      <c r="V15" s="590"/>
      <c r="W15" s="591"/>
    </row>
    <row r="16" ht="32.25" customHeight="1" spans="1:23">
      <c r="A16" s="559">
        <v>2</v>
      </c>
      <c r="B16" s="564" t="s">
        <v>73</v>
      </c>
      <c r="C16" s="564" t="s">
        <v>78</v>
      </c>
      <c r="D16" s="564" t="s">
        <v>79</v>
      </c>
      <c r="E16" s="564" t="s">
        <v>80</v>
      </c>
      <c r="F16" s="564" t="s">
        <v>77</v>
      </c>
      <c r="G16" s="564"/>
      <c r="H16" s="565"/>
      <c r="I16" s="565"/>
      <c r="J16" s="565"/>
      <c r="K16" s="574"/>
      <c r="L16" s="564"/>
      <c r="M16" s="564"/>
      <c r="N16" s="575"/>
      <c r="O16" s="575"/>
      <c r="P16" s="565"/>
      <c r="Q16" s="565"/>
      <c r="R16" s="565"/>
      <c r="S16" s="565"/>
      <c r="T16" s="565"/>
      <c r="U16" s="565"/>
      <c r="V16" s="590"/>
      <c r="W16" s="591"/>
    </row>
    <row r="17" ht="32.25" customHeight="1" spans="1:23">
      <c r="A17" s="559">
        <v>3</v>
      </c>
      <c r="B17" s="564" t="s">
        <v>81</v>
      </c>
      <c r="C17" s="564" t="s">
        <v>82</v>
      </c>
      <c r="D17" s="564" t="s">
        <v>83</v>
      </c>
      <c r="E17" s="564" t="s">
        <v>84</v>
      </c>
      <c r="F17" s="564" t="s">
        <v>85</v>
      </c>
      <c r="G17" s="564"/>
      <c r="H17" s="565"/>
      <c r="I17" s="565"/>
      <c r="J17" s="565"/>
      <c r="K17" s="574"/>
      <c r="L17" s="564"/>
      <c r="M17" s="564"/>
      <c r="N17" s="575"/>
      <c r="O17" s="575"/>
      <c r="P17" s="565"/>
      <c r="Q17" s="565"/>
      <c r="R17" s="565"/>
      <c r="S17" s="565"/>
      <c r="T17" s="565"/>
      <c r="U17" s="565"/>
      <c r="V17" s="590"/>
      <c r="W17" s="591"/>
    </row>
    <row r="18" ht="32.25" customHeight="1" spans="1:23">
      <c r="A18" s="559">
        <v>4</v>
      </c>
      <c r="B18" s="564" t="s">
        <v>81</v>
      </c>
      <c r="C18" s="564" t="s">
        <v>86</v>
      </c>
      <c r="D18" s="564" t="s">
        <v>87</v>
      </c>
      <c r="E18" s="564" t="s">
        <v>88</v>
      </c>
      <c r="F18" s="564" t="s">
        <v>89</v>
      </c>
      <c r="G18" s="564"/>
      <c r="H18" s="565"/>
      <c r="I18" s="565"/>
      <c r="J18" s="565"/>
      <c r="K18" s="574"/>
      <c r="L18" s="564"/>
      <c r="M18" s="564"/>
      <c r="N18" s="575"/>
      <c r="O18" s="575"/>
      <c r="P18" s="565"/>
      <c r="Q18" s="565"/>
      <c r="R18" s="565"/>
      <c r="S18" s="565"/>
      <c r="T18" s="565"/>
      <c r="U18" s="565"/>
      <c r="V18" s="590"/>
      <c r="W18" s="591"/>
    </row>
    <row r="19" ht="32.25" customHeight="1" spans="1:23">
      <c r="A19" s="559">
        <v>5</v>
      </c>
      <c r="B19" s="564" t="s">
        <v>90</v>
      </c>
      <c r="C19" s="564" t="s">
        <v>91</v>
      </c>
      <c r="D19" s="564" t="s">
        <v>92</v>
      </c>
      <c r="E19" s="564" t="s">
        <v>93</v>
      </c>
      <c r="F19" s="564"/>
      <c r="G19" s="564"/>
      <c r="H19" s="565"/>
      <c r="I19" s="565"/>
      <c r="J19" s="565"/>
      <c r="K19" s="574"/>
      <c r="L19" s="564"/>
      <c r="M19" s="564"/>
      <c r="N19" s="575"/>
      <c r="O19" s="575"/>
      <c r="P19" s="565"/>
      <c r="Q19" s="565"/>
      <c r="R19" s="565"/>
      <c r="S19" s="565"/>
      <c r="T19" s="565"/>
      <c r="U19" s="565"/>
      <c r="V19" s="590"/>
      <c r="W19" s="591"/>
    </row>
    <row r="20" ht="32.25" customHeight="1" spans="1:23">
      <c r="A20" s="566">
        <v>6</v>
      </c>
      <c r="B20" s="567" t="s">
        <v>94</v>
      </c>
      <c r="C20" s="567" t="s">
        <v>60</v>
      </c>
      <c r="D20" s="567" t="s">
        <v>33</v>
      </c>
      <c r="E20" s="567" t="s">
        <v>95</v>
      </c>
      <c r="F20" s="567"/>
      <c r="G20" s="567" t="s">
        <v>96</v>
      </c>
      <c r="H20" s="565"/>
      <c r="I20" s="565"/>
      <c r="J20" s="565"/>
      <c r="K20" s="574"/>
      <c r="L20" s="564"/>
      <c r="M20" s="564"/>
      <c r="N20" s="575"/>
      <c r="O20" s="575"/>
      <c r="P20" s="565"/>
      <c r="Q20" s="565"/>
      <c r="R20" s="565"/>
      <c r="S20" s="565"/>
      <c r="T20" s="565"/>
      <c r="U20" s="565"/>
      <c r="V20" s="590"/>
      <c r="W20" s="591"/>
    </row>
    <row r="21" ht="32.25" customHeight="1" spans="1:23">
      <c r="A21" s="566">
        <v>7</v>
      </c>
      <c r="B21" s="567" t="s">
        <v>94</v>
      </c>
      <c r="C21" s="567" t="s">
        <v>97</v>
      </c>
      <c r="D21" s="567" t="s">
        <v>98</v>
      </c>
      <c r="E21" s="567" t="s">
        <v>99</v>
      </c>
      <c r="F21" s="567"/>
      <c r="G21" s="567" t="s">
        <v>100</v>
      </c>
      <c r="H21" s="565"/>
      <c r="I21" s="565"/>
      <c r="J21" s="565"/>
      <c r="K21" s="574"/>
      <c r="L21" s="564"/>
      <c r="M21" s="564"/>
      <c r="N21" s="575"/>
      <c r="O21" s="575"/>
      <c r="P21" s="565"/>
      <c r="Q21" s="565"/>
      <c r="R21" s="565"/>
      <c r="S21" s="565"/>
      <c r="T21" s="565"/>
      <c r="U21" s="565"/>
      <c r="V21" s="590"/>
      <c r="W21" s="591"/>
    </row>
    <row r="22" ht="32.25" customHeight="1" spans="1:23">
      <c r="A22" s="559">
        <v>8</v>
      </c>
      <c r="B22" s="568"/>
      <c r="C22" s="569"/>
      <c r="D22" s="570"/>
      <c r="E22" s="565"/>
      <c r="F22" s="565"/>
      <c r="G22" s="571"/>
      <c r="H22" s="565"/>
      <c r="I22" s="565"/>
      <c r="J22" s="565"/>
      <c r="K22" s="574"/>
      <c r="L22" s="564"/>
      <c r="M22" s="564"/>
      <c r="N22" s="575"/>
      <c r="O22" s="575"/>
      <c r="P22" s="565"/>
      <c r="Q22" s="565"/>
      <c r="R22" s="565"/>
      <c r="S22" s="565"/>
      <c r="T22" s="565"/>
      <c r="U22" s="565"/>
      <c r="V22" s="590"/>
      <c r="W22" s="591"/>
    </row>
  </sheetData>
  <mergeCells count="113">
    <mergeCell ref="A1:B1"/>
    <mergeCell ref="C1:D1"/>
    <mergeCell ref="E1:R1"/>
    <mergeCell ref="A2:B2"/>
    <mergeCell ref="C2:D2"/>
    <mergeCell ref="E2:N2"/>
    <mergeCell ref="D3:N3"/>
    <mergeCell ref="D4:O4"/>
    <mergeCell ref="Q4:R4"/>
    <mergeCell ref="D5:N5"/>
    <mergeCell ref="O5:P5"/>
    <mergeCell ref="Q5:R5"/>
    <mergeCell ref="A6:B6"/>
    <mergeCell ref="E6:I6"/>
    <mergeCell ref="J6:P6"/>
    <mergeCell ref="Q6:R6"/>
    <mergeCell ref="S6:T6"/>
    <mergeCell ref="U6:W6"/>
    <mergeCell ref="E7:I7"/>
    <mergeCell ref="J7:P7"/>
    <mergeCell ref="Q7:R7"/>
    <mergeCell ref="S7:T7"/>
    <mergeCell ref="U7:W7"/>
    <mergeCell ref="E8:I8"/>
    <mergeCell ref="J8:P8"/>
    <mergeCell ref="Q8:R8"/>
    <mergeCell ref="S8:T8"/>
    <mergeCell ref="U8:W8"/>
    <mergeCell ref="E9:I9"/>
    <mergeCell ref="J9:P9"/>
    <mergeCell ref="Q9:R9"/>
    <mergeCell ref="S9:T9"/>
    <mergeCell ref="U9:W9"/>
    <mergeCell ref="E10:I10"/>
    <mergeCell ref="J10:P10"/>
    <mergeCell ref="Q10:R10"/>
    <mergeCell ref="S10:T10"/>
    <mergeCell ref="U10:W10"/>
    <mergeCell ref="E11:I11"/>
    <mergeCell ref="J11:P11"/>
    <mergeCell ref="Q11:R11"/>
    <mergeCell ref="S11:T11"/>
    <mergeCell ref="U11:W11"/>
    <mergeCell ref="E12:I12"/>
    <mergeCell ref="J12:P12"/>
    <mergeCell ref="Q12:R12"/>
    <mergeCell ref="S12:T12"/>
    <mergeCell ref="U12:W12"/>
    <mergeCell ref="A13:B13"/>
    <mergeCell ref="E13:I13"/>
    <mergeCell ref="J13:P13"/>
    <mergeCell ref="Q13:R13"/>
    <mergeCell ref="S13:U13"/>
    <mergeCell ref="V13:W13"/>
    <mergeCell ref="H14:J14"/>
    <mergeCell ref="L14:M14"/>
    <mergeCell ref="N14:O14"/>
    <mergeCell ref="Q14:S14"/>
    <mergeCell ref="T14:U14"/>
    <mergeCell ref="V14:W14"/>
    <mergeCell ref="H15:J15"/>
    <mergeCell ref="L15:M15"/>
    <mergeCell ref="N15:O15"/>
    <mergeCell ref="Q15:S15"/>
    <mergeCell ref="T15:U15"/>
    <mergeCell ref="V15:W15"/>
    <mergeCell ref="H16:J16"/>
    <mergeCell ref="L16:M16"/>
    <mergeCell ref="N16:O16"/>
    <mergeCell ref="Q16:S16"/>
    <mergeCell ref="T16:U16"/>
    <mergeCell ref="V16:W16"/>
    <mergeCell ref="H17:J17"/>
    <mergeCell ref="L17:M17"/>
    <mergeCell ref="N17:O17"/>
    <mergeCell ref="Q17:S17"/>
    <mergeCell ref="T17:U17"/>
    <mergeCell ref="V17:W17"/>
    <mergeCell ref="H18:J18"/>
    <mergeCell ref="L18:M18"/>
    <mergeCell ref="N18:O18"/>
    <mergeCell ref="Q18:S18"/>
    <mergeCell ref="T18:U18"/>
    <mergeCell ref="V18:W18"/>
    <mergeCell ref="H19:J19"/>
    <mergeCell ref="L19:M19"/>
    <mergeCell ref="N19:O19"/>
    <mergeCell ref="Q19:S19"/>
    <mergeCell ref="T19:U19"/>
    <mergeCell ref="V19:W19"/>
    <mergeCell ref="H20:J20"/>
    <mergeCell ref="L20:M20"/>
    <mergeCell ref="N20:O20"/>
    <mergeCell ref="Q20:S20"/>
    <mergeCell ref="T20:U20"/>
    <mergeCell ref="V20:W20"/>
    <mergeCell ref="H21:J21"/>
    <mergeCell ref="L21:M21"/>
    <mergeCell ref="N21:O21"/>
    <mergeCell ref="Q21:S21"/>
    <mergeCell ref="T21:U21"/>
    <mergeCell ref="V21:W21"/>
    <mergeCell ref="E22:F22"/>
    <mergeCell ref="H22:J22"/>
    <mergeCell ref="L22:M22"/>
    <mergeCell ref="N22:O22"/>
    <mergeCell ref="Q22:S22"/>
    <mergeCell ref="T22:U22"/>
    <mergeCell ref="V22:W22"/>
    <mergeCell ref="C4:C5"/>
    <mergeCell ref="S2:W3"/>
    <mergeCell ref="A4:B5"/>
    <mergeCell ref="A7:B12"/>
  </mergeCells>
  <conditionalFormatting sqref="E15:E16">
    <cfRule type="duplicateValues" dxfId="4" priority="1"/>
  </conditionalFormatting>
  <pageMargins left="0.708661417322835" right="0.708661417322835" top="0.748031496062992" bottom="0.748031496062992" header="0.31496062992126" footer="0.31496062992126"/>
  <pageSetup paperSize="8" scale="7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BE144"/>
  <sheetViews>
    <sheetView view="pageBreakPreview" zoomScale="70" zoomScaleNormal="100" topLeftCell="A8" workbookViewId="0">
      <pane xSplit="21" ySplit="2" topLeftCell="V10" activePane="bottomRight" state="frozen"/>
      <selection/>
      <selection pane="topRight"/>
      <selection pane="bottomLeft"/>
      <selection pane="bottomRight" activeCell="AT18" sqref="AT18"/>
    </sheetView>
  </sheetViews>
  <sheetFormatPr defaultColWidth="9" defaultRowHeight="14"/>
  <cols>
    <col min="1" max="1" width="4.5" style="10" customWidth="1"/>
    <col min="2" max="8" width="2.25833333333333" style="10" customWidth="1"/>
    <col min="9" max="9" width="9.375" style="10" customWidth="1"/>
    <col min="10" max="10" width="13.3333333333333" style="10" customWidth="1"/>
    <col min="11" max="11" width="16.5" style="11" customWidth="1"/>
    <col min="12" max="12" width="23" style="11" customWidth="1"/>
    <col min="13" max="13" width="16.25" style="11" hidden="1" customWidth="1" outlineLevel="1"/>
    <col min="14" max="15" width="4.875" style="10" hidden="1" customWidth="1" outlineLevel="1"/>
    <col min="16" max="16" width="7.375" style="10" customWidth="1" collapsed="1"/>
    <col min="17" max="17" width="6.125" style="10" hidden="1" customWidth="1" outlineLevel="1"/>
    <col min="18" max="18" width="15.625" style="10" hidden="1" customWidth="1" outlineLevel="1"/>
    <col min="19" max="19" width="6" style="10" hidden="1" customWidth="1" outlineLevel="1"/>
    <col min="20" max="20" width="8.375" style="10" hidden="1" customWidth="1" outlineLevel="1"/>
    <col min="21" max="21" width="7.625" style="10" hidden="1" customWidth="1" outlineLevel="1"/>
    <col min="22" max="22" width="10.125" style="10" customWidth="1" collapsed="1"/>
    <col min="23" max="23" width="14" style="10" customWidth="1"/>
    <col min="24" max="24" width="18.125" style="10" hidden="1" customWidth="1" outlineLevel="1"/>
    <col min="25" max="25" width="8.125" style="10" hidden="1" customWidth="1" outlineLevel="1"/>
    <col min="26" max="27" width="10.875" style="10" hidden="1" customWidth="1" outlineLevel="1"/>
    <col min="28" max="28" width="13.25" style="12" customWidth="1" collapsed="1"/>
    <col min="29" max="31" width="9.375" style="10" hidden="1" customWidth="1" outlineLevel="1"/>
    <col min="32" max="32" width="5.125" style="10" customWidth="1" collapsed="1"/>
    <col min="33" max="38" width="7.41666666666667" style="10" hidden="1" customWidth="1" outlineLevel="2"/>
    <col min="39" max="39" width="7.41666666666667" style="13" hidden="1" customWidth="1" outlineLevel="2"/>
    <col min="40" max="41" width="7.41666666666667" style="10" hidden="1" customWidth="1" outlineLevel="2"/>
    <col min="42" max="42" width="7.41666666666667" style="10" customWidth="1" outlineLevel="1" collapsed="1"/>
    <col min="43" max="43" width="15.5833333333333" style="10" customWidth="1" outlineLevel="1"/>
    <col min="44" max="55" width="7.41666666666667" style="10" customWidth="1" outlineLevel="1"/>
    <col min="56" max="56" width="9.625" style="14" customWidth="1"/>
    <col min="57" max="57" width="12.875" style="15" customWidth="1"/>
    <col min="58" max="16384" width="9" style="10"/>
  </cols>
  <sheetData>
    <row r="1" hidden="1" outlineLevel="1" spans="1:57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03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39"/>
    </row>
    <row r="2" ht="24" hidden="1" customHeight="1" outlineLevel="1" spans="1:57">
      <c r="A2" s="18" t="s">
        <v>101</v>
      </c>
      <c r="B2" s="18"/>
      <c r="C2" s="18"/>
      <c r="D2" s="18"/>
      <c r="E2" s="18"/>
      <c r="F2" s="18"/>
      <c r="G2" s="18"/>
      <c r="H2" s="18"/>
      <c r="I2" s="19" t="s">
        <v>102</v>
      </c>
      <c r="J2" s="19"/>
      <c r="K2" s="35" t="s">
        <v>45</v>
      </c>
      <c r="L2" s="35"/>
      <c r="M2" s="36" t="s">
        <v>103</v>
      </c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104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134" t="s">
        <v>67</v>
      </c>
      <c r="BE2" s="140" t="s">
        <v>35</v>
      </c>
    </row>
    <row r="3" ht="24" hidden="1" customHeight="1" outlineLevel="1" spans="1:57">
      <c r="A3" s="19" t="s">
        <v>104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104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134" t="s">
        <v>105</v>
      </c>
      <c r="BE3" s="50" t="s">
        <v>33</v>
      </c>
    </row>
    <row r="4" ht="18.75" hidden="1" customHeight="1" outlineLevel="1" spans="1:57">
      <c r="A4" s="20" t="s">
        <v>106</v>
      </c>
      <c r="B4" s="20"/>
      <c r="C4" s="20"/>
      <c r="D4" s="20"/>
      <c r="E4" s="20"/>
      <c r="F4" s="20"/>
      <c r="G4" s="20"/>
      <c r="H4" s="20"/>
      <c r="I4" s="20"/>
      <c r="J4" s="20"/>
      <c r="K4" s="35"/>
      <c r="L4" s="35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104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134" t="s">
        <v>107</v>
      </c>
      <c r="BE4" s="50" t="s">
        <v>108</v>
      </c>
    </row>
    <row r="5" ht="18.75" hidden="1" customHeight="1" outlineLevel="1" spans="1:57">
      <c r="A5" s="21" t="s">
        <v>109</v>
      </c>
      <c r="B5" s="21"/>
      <c r="C5" s="21"/>
      <c r="D5" s="21"/>
      <c r="E5" s="21"/>
      <c r="F5" s="21"/>
      <c r="G5" s="21"/>
      <c r="H5" s="21"/>
      <c r="I5" s="21"/>
      <c r="J5" s="35"/>
      <c r="K5" s="21"/>
      <c r="L5" s="21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104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134" t="s">
        <v>57</v>
      </c>
      <c r="BE5" s="50" t="s">
        <v>110</v>
      </c>
    </row>
    <row r="6" ht="14.25" hidden="1" customHeight="1" outlineLevel="1" spans="1:57">
      <c r="A6" s="22" t="s">
        <v>111</v>
      </c>
      <c r="B6" s="22"/>
      <c r="C6" s="22"/>
      <c r="D6" s="22"/>
      <c r="E6" s="22"/>
      <c r="F6" s="22"/>
      <c r="G6" s="22"/>
      <c r="H6" s="22"/>
      <c r="I6" s="22"/>
      <c r="J6" s="37"/>
      <c r="K6" s="22"/>
      <c r="L6" s="22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104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134" t="s">
        <v>112</v>
      </c>
      <c r="BE6" s="42"/>
    </row>
    <row r="7" ht="14.25" hidden="1" customHeight="1" outlineLevel="1" spans="1:57">
      <c r="A7" s="22"/>
      <c r="B7" s="22"/>
      <c r="C7" s="22"/>
      <c r="D7" s="22"/>
      <c r="E7" s="22"/>
      <c r="F7" s="22"/>
      <c r="G7" s="22"/>
      <c r="H7" s="22"/>
      <c r="I7" s="22"/>
      <c r="J7" s="37"/>
      <c r="K7" s="22"/>
      <c r="L7" s="22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104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134" t="s">
        <v>113</v>
      </c>
      <c r="BE7" s="42"/>
    </row>
    <row r="8" s="1" customFormat="1" ht="27" customHeight="1" collapsed="1" spans="1:57">
      <c r="A8" s="23" t="s">
        <v>0</v>
      </c>
      <c r="B8" s="23" t="s">
        <v>114</v>
      </c>
      <c r="C8" s="23"/>
      <c r="D8" s="23"/>
      <c r="E8" s="23"/>
      <c r="F8" s="23"/>
      <c r="G8" s="23"/>
      <c r="H8" s="23"/>
      <c r="I8" s="23" t="s">
        <v>115</v>
      </c>
      <c r="J8" s="23" t="s">
        <v>116</v>
      </c>
      <c r="K8" s="23" t="s">
        <v>67</v>
      </c>
      <c r="L8" s="23" t="s">
        <v>105</v>
      </c>
      <c r="M8" s="23" t="s">
        <v>117</v>
      </c>
      <c r="N8" s="23" t="s">
        <v>118</v>
      </c>
      <c r="O8" s="23" t="s">
        <v>119</v>
      </c>
      <c r="P8" s="23" t="s">
        <v>51</v>
      </c>
      <c r="Q8" s="23" t="s">
        <v>120</v>
      </c>
      <c r="R8" s="23" t="s">
        <v>121</v>
      </c>
      <c r="S8" s="23" t="s">
        <v>122</v>
      </c>
      <c r="T8" s="23" t="s">
        <v>123</v>
      </c>
      <c r="U8" s="23" t="s">
        <v>124</v>
      </c>
      <c r="V8" s="23" t="s">
        <v>125</v>
      </c>
      <c r="W8" s="23" t="s">
        <v>126</v>
      </c>
      <c r="X8" s="23" t="s">
        <v>127</v>
      </c>
      <c r="Y8" s="23" t="s">
        <v>128</v>
      </c>
      <c r="Z8" s="23" t="s">
        <v>129</v>
      </c>
      <c r="AA8" s="23" t="s">
        <v>130</v>
      </c>
      <c r="AB8" s="23" t="s">
        <v>131</v>
      </c>
      <c r="AC8" s="23" t="s">
        <v>132</v>
      </c>
      <c r="AD8" s="23" t="s">
        <v>133</v>
      </c>
      <c r="AE8" s="23" t="s">
        <v>134</v>
      </c>
      <c r="AF8" s="23" t="s">
        <v>135</v>
      </c>
      <c r="AG8" s="105" t="s">
        <v>136</v>
      </c>
      <c r="AH8" s="106" t="s">
        <v>137</v>
      </c>
      <c r="AI8" s="107" t="s">
        <v>138</v>
      </c>
      <c r="AJ8" s="107"/>
      <c r="AK8" s="108"/>
      <c r="AL8" s="109" t="s">
        <v>139</v>
      </c>
      <c r="AM8" s="110" t="s">
        <v>140</v>
      </c>
      <c r="AN8" s="105" t="s">
        <v>141</v>
      </c>
      <c r="AO8" s="109" t="s">
        <v>142</v>
      </c>
      <c r="AP8" s="122" t="s">
        <v>143</v>
      </c>
      <c r="AQ8" s="122" t="s">
        <v>144</v>
      </c>
      <c r="AR8" s="123" t="s">
        <v>145</v>
      </c>
      <c r="AS8" s="124" t="s">
        <v>146</v>
      </c>
      <c r="AT8" s="125" t="s">
        <v>147</v>
      </c>
      <c r="AU8" s="125" t="s">
        <v>148</v>
      </c>
      <c r="AV8" s="126" t="s">
        <v>149</v>
      </c>
      <c r="AW8" s="126" t="s">
        <v>150</v>
      </c>
      <c r="AX8" s="126" t="s">
        <v>151</v>
      </c>
      <c r="AY8" s="135" t="s">
        <v>152</v>
      </c>
      <c r="AZ8" s="126" t="s">
        <v>153</v>
      </c>
      <c r="BA8" s="135" t="s">
        <v>154</v>
      </c>
      <c r="BB8" s="136" t="s">
        <v>155</v>
      </c>
      <c r="BC8" s="136" t="s">
        <v>156</v>
      </c>
      <c r="BD8" s="23" t="s">
        <v>9</v>
      </c>
      <c r="BE8" s="23" t="s">
        <v>157</v>
      </c>
    </row>
    <row r="9" s="1" customFormat="1" ht="27" customHeight="1" spans="1:57">
      <c r="A9" s="23"/>
      <c r="B9" s="23">
        <v>0</v>
      </c>
      <c r="C9" s="23">
        <v>1</v>
      </c>
      <c r="D9" s="23">
        <v>2</v>
      </c>
      <c r="E9" s="23">
        <v>3</v>
      </c>
      <c r="F9" s="23">
        <v>4</v>
      </c>
      <c r="G9" s="23">
        <v>5</v>
      </c>
      <c r="H9" s="23">
        <v>6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111"/>
      <c r="AH9" s="106"/>
      <c r="AI9" s="112" t="s">
        <v>158</v>
      </c>
      <c r="AJ9" s="113" t="s">
        <v>159</v>
      </c>
      <c r="AK9" s="113" t="s">
        <v>160</v>
      </c>
      <c r="AL9" s="114"/>
      <c r="AM9" s="115"/>
      <c r="AN9" s="111"/>
      <c r="AO9" s="114"/>
      <c r="AP9" s="122"/>
      <c r="AQ9" s="122"/>
      <c r="AR9" s="127"/>
      <c r="AS9" s="128"/>
      <c r="AT9" s="129"/>
      <c r="AU9" s="129"/>
      <c r="AV9" s="130"/>
      <c r="AW9" s="130"/>
      <c r="AX9" s="130"/>
      <c r="AY9" s="137"/>
      <c r="AZ9" s="130"/>
      <c r="BA9" s="137"/>
      <c r="BB9" s="138"/>
      <c r="BC9" s="138"/>
      <c r="BD9" s="23"/>
      <c r="BE9" s="23"/>
    </row>
    <row r="10" ht="30" customHeight="1" spans="1:57">
      <c r="A10" s="24">
        <v>1</v>
      </c>
      <c r="B10" s="25">
        <v>0</v>
      </c>
      <c r="C10" s="24"/>
      <c r="D10" s="24"/>
      <c r="E10" s="24"/>
      <c r="F10" s="24"/>
      <c r="G10" s="24"/>
      <c r="H10" s="24"/>
      <c r="I10" s="38" t="s">
        <v>40</v>
      </c>
      <c r="J10" s="39" t="s">
        <v>35</v>
      </c>
      <c r="K10" s="40" t="s">
        <v>34</v>
      </c>
      <c r="L10" s="41" t="s">
        <v>33</v>
      </c>
      <c r="M10" s="26" t="s">
        <v>28</v>
      </c>
      <c r="N10" s="42" t="s">
        <v>161</v>
      </c>
      <c r="O10" s="42" t="s">
        <v>162</v>
      </c>
      <c r="P10" s="43"/>
      <c r="Q10" s="80" t="s">
        <v>161</v>
      </c>
      <c r="R10" s="40" t="s">
        <v>34</v>
      </c>
      <c r="S10" s="51" t="s">
        <v>161</v>
      </c>
      <c r="T10" s="55" t="s">
        <v>163</v>
      </c>
      <c r="U10" s="55" t="s">
        <v>164</v>
      </c>
      <c r="V10" s="38" t="s">
        <v>165</v>
      </c>
      <c r="W10" s="38" t="s">
        <v>166</v>
      </c>
      <c r="X10" s="81" t="s">
        <v>28</v>
      </c>
      <c r="Y10" s="81" t="s">
        <v>28</v>
      </c>
      <c r="Z10" s="81" t="s">
        <v>28</v>
      </c>
      <c r="AA10" s="26" t="s">
        <v>28</v>
      </c>
      <c r="AB10" s="91">
        <v>17.489</v>
      </c>
      <c r="AC10" s="26" t="s">
        <v>28</v>
      </c>
      <c r="AD10" s="26" t="s">
        <v>28</v>
      </c>
      <c r="AE10" s="26" t="s">
        <v>28</v>
      </c>
      <c r="AF10" s="26" t="s">
        <v>28</v>
      </c>
      <c r="AG10" s="26" t="s">
        <v>167</v>
      </c>
      <c r="AH10" s="26"/>
      <c r="AI10" s="26"/>
      <c r="AJ10" s="26"/>
      <c r="AK10" s="26"/>
      <c r="AL10" s="26"/>
      <c r="AM10" s="116"/>
      <c r="AN10" s="26"/>
      <c r="AO10" s="26"/>
      <c r="AP10" s="26" t="s">
        <v>168</v>
      </c>
      <c r="AQ10" s="26" t="s">
        <v>169</v>
      </c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 t="s">
        <v>28</v>
      </c>
      <c r="BE10" s="38">
        <v>1</v>
      </c>
    </row>
    <row r="11" ht="30" customHeight="1" spans="1:57">
      <c r="A11" s="24">
        <v>2</v>
      </c>
      <c r="B11" s="24"/>
      <c r="C11" s="25"/>
      <c r="D11" s="24"/>
      <c r="E11" s="24"/>
      <c r="F11" s="24"/>
      <c r="G11" s="24"/>
      <c r="H11" s="24"/>
      <c r="I11" s="38" t="s">
        <v>40</v>
      </c>
      <c r="J11" s="39"/>
      <c r="K11" s="40" t="s">
        <v>170</v>
      </c>
      <c r="L11" s="41" t="s">
        <v>171</v>
      </c>
      <c r="M11" s="26" t="s">
        <v>28</v>
      </c>
      <c r="N11" s="44" t="s">
        <v>172</v>
      </c>
      <c r="O11" s="42" t="s">
        <v>162</v>
      </c>
      <c r="P11" s="43"/>
      <c r="Q11" s="80" t="s">
        <v>161</v>
      </c>
      <c r="R11" s="26" t="s">
        <v>28</v>
      </c>
      <c r="S11" s="51" t="s">
        <v>161</v>
      </c>
      <c r="T11" s="55" t="s">
        <v>163</v>
      </c>
      <c r="U11" s="55" t="s">
        <v>164</v>
      </c>
      <c r="V11" s="38" t="s">
        <v>173</v>
      </c>
      <c r="W11" s="38" t="s">
        <v>166</v>
      </c>
      <c r="X11" s="81" t="s">
        <v>28</v>
      </c>
      <c r="Y11" s="81" t="s">
        <v>28</v>
      </c>
      <c r="Z11" s="81" t="s">
        <v>28</v>
      </c>
      <c r="AA11" s="26" t="s">
        <v>28</v>
      </c>
      <c r="AB11" s="92" t="s">
        <v>28</v>
      </c>
      <c r="AC11" s="26" t="s">
        <v>28</v>
      </c>
      <c r="AD11" s="26" t="s">
        <v>28</v>
      </c>
      <c r="AE11" s="26" t="s">
        <v>28</v>
      </c>
      <c r="AF11" s="26" t="s">
        <v>28</v>
      </c>
      <c r="AG11" s="26" t="s">
        <v>167</v>
      </c>
      <c r="AH11" s="26"/>
      <c r="AI11" s="26"/>
      <c r="AJ11" s="26"/>
      <c r="AK11" s="26"/>
      <c r="AL11" s="26"/>
      <c r="AM11" s="116"/>
      <c r="AN11" s="26"/>
      <c r="AO11" s="26"/>
      <c r="AP11" s="26" t="s">
        <v>174</v>
      </c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 t="s">
        <v>28</v>
      </c>
      <c r="BE11" s="38">
        <v>1</v>
      </c>
    </row>
    <row r="12" s="2" customFormat="1" ht="30" customHeight="1" spans="1:57">
      <c r="A12" s="26">
        <v>3</v>
      </c>
      <c r="B12" s="26"/>
      <c r="C12" s="26">
        <v>1</v>
      </c>
      <c r="D12" s="26"/>
      <c r="E12" s="26"/>
      <c r="F12" s="26"/>
      <c r="G12" s="26"/>
      <c r="H12" s="26"/>
      <c r="I12" s="38" t="s">
        <v>40</v>
      </c>
      <c r="J12" s="39" t="s">
        <v>175</v>
      </c>
      <c r="K12" s="40" t="s">
        <v>175</v>
      </c>
      <c r="L12" s="45" t="s">
        <v>92</v>
      </c>
      <c r="M12" s="26" t="s">
        <v>28</v>
      </c>
      <c r="N12" s="44" t="s">
        <v>172</v>
      </c>
      <c r="O12" s="42" t="s">
        <v>162</v>
      </c>
      <c r="P12" s="26"/>
      <c r="Q12" s="80" t="s">
        <v>161</v>
      </c>
      <c r="R12" s="26" t="s">
        <v>28</v>
      </c>
      <c r="S12" s="51" t="s">
        <v>161</v>
      </c>
      <c r="T12" s="55" t="s">
        <v>163</v>
      </c>
      <c r="U12" s="55" t="s">
        <v>164</v>
      </c>
      <c r="V12" s="26" t="s">
        <v>176</v>
      </c>
      <c r="W12" s="26" t="s">
        <v>166</v>
      </c>
      <c r="X12" s="26" t="s">
        <v>28</v>
      </c>
      <c r="Y12" s="26" t="s">
        <v>28</v>
      </c>
      <c r="Z12" s="46" t="s">
        <v>177</v>
      </c>
      <c r="AA12" s="26" t="s">
        <v>28</v>
      </c>
      <c r="AB12" s="92">
        <v>1.01</v>
      </c>
      <c r="AC12" s="26" t="s">
        <v>28</v>
      </c>
      <c r="AD12" s="26" t="s">
        <v>28</v>
      </c>
      <c r="AE12" s="26" t="s">
        <v>28</v>
      </c>
      <c r="AF12" s="26" t="s">
        <v>28</v>
      </c>
      <c r="AG12" s="26" t="s">
        <v>178</v>
      </c>
      <c r="AH12" s="26"/>
      <c r="AI12" s="26"/>
      <c r="AJ12" s="26"/>
      <c r="AK12" s="26"/>
      <c r="AL12" s="26"/>
      <c r="AM12" s="116"/>
      <c r="AN12" s="26"/>
      <c r="AO12" s="26"/>
      <c r="AP12" s="26" t="s">
        <v>179</v>
      </c>
      <c r="AQ12" s="26" t="s">
        <v>180</v>
      </c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 t="s">
        <v>28</v>
      </c>
      <c r="BE12" s="26">
        <v>1</v>
      </c>
    </row>
    <row r="13" s="2" customFormat="1" ht="30" customHeight="1" spans="1:57">
      <c r="A13" s="24">
        <v>4</v>
      </c>
      <c r="B13" s="24"/>
      <c r="C13" s="24">
        <v>1</v>
      </c>
      <c r="D13" s="25"/>
      <c r="E13" s="24"/>
      <c r="F13" s="24"/>
      <c r="G13" s="24"/>
      <c r="H13" s="24"/>
      <c r="I13" s="26" t="s">
        <v>181</v>
      </c>
      <c r="J13" s="30" t="s">
        <v>182</v>
      </c>
      <c r="K13" s="46" t="s">
        <v>182</v>
      </c>
      <c r="L13" s="45" t="s">
        <v>183</v>
      </c>
      <c r="M13" s="26" t="s">
        <v>28</v>
      </c>
      <c r="N13" s="44" t="s">
        <v>172</v>
      </c>
      <c r="O13" s="42" t="s">
        <v>162</v>
      </c>
      <c r="P13" s="26"/>
      <c r="Q13" s="80" t="s">
        <v>161</v>
      </c>
      <c r="R13" s="46" t="s">
        <v>182</v>
      </c>
      <c r="S13" s="51" t="s">
        <v>161</v>
      </c>
      <c r="T13" s="55" t="s">
        <v>164</v>
      </c>
      <c r="U13" s="55" t="s">
        <v>163</v>
      </c>
      <c r="V13" s="26" t="s">
        <v>184</v>
      </c>
      <c r="W13" s="26" t="s">
        <v>166</v>
      </c>
      <c r="X13" s="26" t="s">
        <v>28</v>
      </c>
      <c r="Y13" s="26" t="s">
        <v>28</v>
      </c>
      <c r="Z13" s="46" t="s">
        <v>177</v>
      </c>
      <c r="AA13" s="26" t="s">
        <v>185</v>
      </c>
      <c r="AB13" s="92">
        <v>1.314</v>
      </c>
      <c r="AC13" s="26" t="s">
        <v>28</v>
      </c>
      <c r="AD13" s="26" t="s">
        <v>28</v>
      </c>
      <c r="AE13" s="26" t="s">
        <v>28</v>
      </c>
      <c r="AF13" s="26" t="s">
        <v>28</v>
      </c>
      <c r="AG13" s="26" t="s">
        <v>186</v>
      </c>
      <c r="AH13" s="26"/>
      <c r="AI13" s="26" t="s">
        <v>187</v>
      </c>
      <c r="AJ13" s="26"/>
      <c r="AK13" s="26"/>
      <c r="AL13" s="26">
        <f>AB13*1.08</f>
        <v>1.41912</v>
      </c>
      <c r="AM13" s="116">
        <f t="shared" ref="AM13:AM18" si="0">AB13/AL13</f>
        <v>0.925925925925926</v>
      </c>
      <c r="AN13" s="26"/>
      <c r="AO13" s="26"/>
      <c r="AP13" s="26" t="s">
        <v>168</v>
      </c>
      <c r="AQ13" s="26" t="s">
        <v>188</v>
      </c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 t="s">
        <v>28</v>
      </c>
      <c r="BE13" s="26">
        <v>1</v>
      </c>
    </row>
    <row r="14" s="3" customFormat="1" ht="30" customHeight="1" spans="1:57">
      <c r="A14" s="24">
        <v>11</v>
      </c>
      <c r="B14" s="24"/>
      <c r="C14" s="24">
        <v>1</v>
      </c>
      <c r="D14" s="25"/>
      <c r="E14" s="24"/>
      <c r="F14" s="24"/>
      <c r="G14" s="24"/>
      <c r="H14" s="24"/>
      <c r="I14" s="26" t="s">
        <v>181</v>
      </c>
      <c r="J14" s="30" t="s">
        <v>189</v>
      </c>
      <c r="K14" s="46" t="s">
        <v>189</v>
      </c>
      <c r="L14" s="46" t="s">
        <v>190</v>
      </c>
      <c r="M14" s="26" t="s">
        <v>191</v>
      </c>
      <c r="N14" s="44" t="s">
        <v>192</v>
      </c>
      <c r="O14" s="42" t="s">
        <v>162</v>
      </c>
      <c r="P14" s="26"/>
      <c r="Q14" s="80" t="s">
        <v>161</v>
      </c>
      <c r="R14" s="26" t="s">
        <v>28</v>
      </c>
      <c r="S14" s="51" t="s">
        <v>161</v>
      </c>
      <c r="T14" s="55" t="s">
        <v>164</v>
      </c>
      <c r="U14" s="55" t="s">
        <v>163</v>
      </c>
      <c r="V14" s="26" t="s">
        <v>193</v>
      </c>
      <c r="W14" s="26" t="s">
        <v>166</v>
      </c>
      <c r="X14" s="26" t="s">
        <v>28</v>
      </c>
      <c r="Y14" s="26" t="s">
        <v>28</v>
      </c>
      <c r="Z14" s="46" t="s">
        <v>177</v>
      </c>
      <c r="AA14" s="26" t="s">
        <v>28</v>
      </c>
      <c r="AB14" s="92">
        <v>5.6429</v>
      </c>
      <c r="AC14" s="26" t="s">
        <v>28</v>
      </c>
      <c r="AD14" s="26" t="s">
        <v>194</v>
      </c>
      <c r="AE14" s="26" t="s">
        <v>28</v>
      </c>
      <c r="AF14" s="26" t="s">
        <v>195</v>
      </c>
      <c r="AG14" s="26" t="s">
        <v>195</v>
      </c>
      <c r="AH14" s="26"/>
      <c r="AI14" s="26"/>
      <c r="AJ14" s="26"/>
      <c r="AK14" s="26"/>
      <c r="AL14" s="26"/>
      <c r="AM14" s="116"/>
      <c r="AN14" s="26"/>
      <c r="AO14" s="26">
        <v>0.685</v>
      </c>
      <c r="AP14" s="26" t="s">
        <v>196</v>
      </c>
      <c r="AQ14" s="26" t="s">
        <v>197</v>
      </c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 t="s">
        <v>28</v>
      </c>
      <c r="BE14" s="26">
        <v>1</v>
      </c>
    </row>
    <row r="15" s="4" customFormat="1" ht="30" customHeight="1" spans="1:57">
      <c r="A15" s="24">
        <v>10</v>
      </c>
      <c r="B15" s="24"/>
      <c r="C15" s="24"/>
      <c r="D15" s="25">
        <v>2</v>
      </c>
      <c r="E15" s="24"/>
      <c r="F15" s="24"/>
      <c r="G15" s="24"/>
      <c r="H15" s="24"/>
      <c r="I15" s="26" t="s">
        <v>181</v>
      </c>
      <c r="J15" s="30" t="s">
        <v>198</v>
      </c>
      <c r="K15" s="46" t="s">
        <v>198</v>
      </c>
      <c r="L15" s="47" t="s">
        <v>199</v>
      </c>
      <c r="M15" s="26" t="s">
        <v>28</v>
      </c>
      <c r="N15" s="44" t="s">
        <v>192</v>
      </c>
      <c r="O15" s="42" t="s">
        <v>162</v>
      </c>
      <c r="P15" s="26"/>
      <c r="Q15" s="80" t="s">
        <v>161</v>
      </c>
      <c r="R15" s="46" t="s">
        <v>198</v>
      </c>
      <c r="S15" s="51" t="s">
        <v>161</v>
      </c>
      <c r="T15" s="55" t="s">
        <v>164</v>
      </c>
      <c r="U15" s="55" t="s">
        <v>163</v>
      </c>
      <c r="V15" s="26" t="s">
        <v>193</v>
      </c>
      <c r="W15" s="26" t="s">
        <v>166</v>
      </c>
      <c r="X15" s="26" t="s">
        <v>28</v>
      </c>
      <c r="Y15" s="26" t="s">
        <v>28</v>
      </c>
      <c r="Z15" s="46" t="s">
        <v>177</v>
      </c>
      <c r="AA15" s="26" t="s">
        <v>28</v>
      </c>
      <c r="AB15" s="92">
        <v>5.6429</v>
      </c>
      <c r="AC15" s="26" t="s">
        <v>28</v>
      </c>
      <c r="AD15" s="26" t="s">
        <v>28</v>
      </c>
      <c r="AE15" s="26" t="s">
        <v>28</v>
      </c>
      <c r="AF15" s="26" t="s">
        <v>28</v>
      </c>
      <c r="AG15" s="26" t="s">
        <v>200</v>
      </c>
      <c r="AH15" s="26"/>
      <c r="AI15" s="26"/>
      <c r="AJ15" s="26"/>
      <c r="AK15" s="26"/>
      <c r="AL15" s="26"/>
      <c r="AM15" s="116"/>
      <c r="AN15" s="28"/>
      <c r="AO15" s="26"/>
      <c r="AP15" s="26" t="s">
        <v>196</v>
      </c>
      <c r="AQ15" s="26" t="s">
        <v>201</v>
      </c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 t="s">
        <v>28</v>
      </c>
      <c r="BE15" s="26">
        <v>1</v>
      </c>
    </row>
    <row r="16" s="2" customFormat="1" ht="30" customHeight="1" spans="1:57">
      <c r="A16" s="26">
        <v>12</v>
      </c>
      <c r="B16" s="26"/>
      <c r="C16" s="26">
        <v>1</v>
      </c>
      <c r="D16" s="26"/>
      <c r="E16" s="26"/>
      <c r="F16" s="26"/>
      <c r="G16" s="26"/>
      <c r="H16" s="26"/>
      <c r="I16" s="26" t="s">
        <v>28</v>
      </c>
      <c r="J16" s="30" t="s">
        <v>202</v>
      </c>
      <c r="K16" s="46" t="s">
        <v>203</v>
      </c>
      <c r="L16" s="46" t="s">
        <v>204</v>
      </c>
      <c r="M16" s="26" t="s">
        <v>205</v>
      </c>
      <c r="N16" s="44" t="s">
        <v>172</v>
      </c>
      <c r="O16" s="42" t="s">
        <v>162</v>
      </c>
      <c r="P16" s="26" t="s">
        <v>28</v>
      </c>
      <c r="Q16" s="80" t="s">
        <v>161</v>
      </c>
      <c r="R16" s="26" t="s">
        <v>28</v>
      </c>
      <c r="S16" s="51" t="s">
        <v>161</v>
      </c>
      <c r="T16" s="55" t="s">
        <v>164</v>
      </c>
      <c r="U16" s="55" t="s">
        <v>163</v>
      </c>
      <c r="V16" s="26" t="s">
        <v>206</v>
      </c>
      <c r="W16" s="26" t="s">
        <v>28</v>
      </c>
      <c r="X16" s="26" t="s">
        <v>28</v>
      </c>
      <c r="Y16" s="26" t="s">
        <v>28</v>
      </c>
      <c r="Z16" s="46" t="s">
        <v>207</v>
      </c>
      <c r="AA16" s="26" t="s">
        <v>28</v>
      </c>
      <c r="AB16" s="92" t="s">
        <v>28</v>
      </c>
      <c r="AC16" s="26" t="s">
        <v>28</v>
      </c>
      <c r="AD16" s="26" t="s">
        <v>28</v>
      </c>
      <c r="AE16" s="26" t="s">
        <v>28</v>
      </c>
      <c r="AF16" s="26" t="s">
        <v>28</v>
      </c>
      <c r="AG16" s="26"/>
      <c r="AH16" s="26"/>
      <c r="AI16" s="26"/>
      <c r="AJ16" s="26"/>
      <c r="AK16" s="26"/>
      <c r="AL16" s="26"/>
      <c r="AM16" s="116"/>
      <c r="AN16" s="26"/>
      <c r="AO16" s="26"/>
      <c r="AP16" s="26" t="s">
        <v>179</v>
      </c>
      <c r="AQ16" s="131" t="s">
        <v>208</v>
      </c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 t="s">
        <v>28</v>
      </c>
      <c r="BE16" s="26">
        <v>4</v>
      </c>
    </row>
    <row r="17" s="508" customFormat="1" ht="30" customHeight="1" spans="1:57">
      <c r="A17" s="510">
        <v>13</v>
      </c>
      <c r="B17" s="510"/>
      <c r="C17" s="511">
        <v>1</v>
      </c>
      <c r="D17" s="510"/>
      <c r="E17" s="510"/>
      <c r="F17" s="510"/>
      <c r="G17" s="510"/>
      <c r="H17" s="510"/>
      <c r="I17" s="512" t="s">
        <v>209</v>
      </c>
      <c r="J17" s="513" t="s">
        <v>210</v>
      </c>
      <c r="K17" s="514" t="s">
        <v>211</v>
      </c>
      <c r="L17" s="514" t="s">
        <v>79</v>
      </c>
      <c r="M17" s="512" t="s">
        <v>28</v>
      </c>
      <c r="N17" s="515" t="s">
        <v>172</v>
      </c>
      <c r="O17" s="516" t="s">
        <v>162</v>
      </c>
      <c r="P17" s="512"/>
      <c r="Q17" s="519" t="s">
        <v>161</v>
      </c>
      <c r="R17" s="514" t="s">
        <v>211</v>
      </c>
      <c r="S17" s="520" t="s">
        <v>161</v>
      </c>
      <c r="T17" s="521" t="s">
        <v>164</v>
      </c>
      <c r="U17" s="521" t="s">
        <v>163</v>
      </c>
      <c r="V17" s="512" t="s">
        <v>212</v>
      </c>
      <c r="W17" s="512" t="s">
        <v>213</v>
      </c>
      <c r="X17" s="512" t="s">
        <v>214</v>
      </c>
      <c r="Y17" s="512" t="s">
        <v>215</v>
      </c>
      <c r="Z17" s="514" t="s">
        <v>216</v>
      </c>
      <c r="AA17" s="512" t="s">
        <v>28</v>
      </c>
      <c r="AB17" s="525">
        <v>0.013</v>
      </c>
      <c r="AC17" s="512" t="s">
        <v>28</v>
      </c>
      <c r="AD17" s="512" t="s">
        <v>194</v>
      </c>
      <c r="AE17" s="512" t="s">
        <v>28</v>
      </c>
      <c r="AF17" s="512" t="s">
        <v>195</v>
      </c>
      <c r="AG17" s="512" t="s">
        <v>217</v>
      </c>
      <c r="AH17" s="512"/>
      <c r="AI17" s="512">
        <v>95</v>
      </c>
      <c r="AJ17" s="512">
        <v>52</v>
      </c>
      <c r="AK17" s="512">
        <v>1</v>
      </c>
      <c r="AL17" s="512">
        <v>0.0388284</v>
      </c>
      <c r="AM17" s="528">
        <f t="shared" si="0"/>
        <v>0.334806481853489</v>
      </c>
      <c r="AN17" s="512"/>
      <c r="AO17" s="512"/>
      <c r="AP17" s="512" t="s">
        <v>179</v>
      </c>
      <c r="AQ17" s="529" t="s">
        <v>218</v>
      </c>
      <c r="AR17" s="512"/>
      <c r="AS17" s="512"/>
      <c r="AT17" s="512"/>
      <c r="AU17" s="512"/>
      <c r="AV17" s="512"/>
      <c r="AW17" s="512"/>
      <c r="AX17" s="512"/>
      <c r="AY17" s="512"/>
      <c r="AZ17" s="512"/>
      <c r="BA17" s="512"/>
      <c r="BB17" s="512"/>
      <c r="BC17" s="512"/>
      <c r="BD17" s="512" t="s">
        <v>28</v>
      </c>
      <c r="BE17" s="512">
        <v>1</v>
      </c>
    </row>
    <row r="18" s="508" customFormat="1" ht="30" customHeight="1" spans="1:57">
      <c r="A18" s="510">
        <v>14</v>
      </c>
      <c r="B18" s="510"/>
      <c r="C18" s="511">
        <v>1</v>
      </c>
      <c r="D18" s="510"/>
      <c r="E18" s="510"/>
      <c r="F18" s="510"/>
      <c r="G18" s="510"/>
      <c r="H18" s="510"/>
      <c r="I18" s="512" t="s">
        <v>209</v>
      </c>
      <c r="J18" s="513" t="s">
        <v>219</v>
      </c>
      <c r="K18" s="514" t="s">
        <v>220</v>
      </c>
      <c r="L18" s="514" t="s">
        <v>221</v>
      </c>
      <c r="M18" s="512" t="s">
        <v>28</v>
      </c>
      <c r="N18" s="515" t="s">
        <v>172</v>
      </c>
      <c r="O18" s="516" t="s">
        <v>162</v>
      </c>
      <c r="P18" s="512"/>
      <c r="Q18" s="519" t="s">
        <v>161</v>
      </c>
      <c r="R18" s="514" t="s">
        <v>220</v>
      </c>
      <c r="S18" s="520" t="s">
        <v>161</v>
      </c>
      <c r="T18" s="521" t="s">
        <v>164</v>
      </c>
      <c r="U18" s="521" t="s">
        <v>163</v>
      </c>
      <c r="V18" s="512" t="s">
        <v>184</v>
      </c>
      <c r="W18" s="512" t="s">
        <v>222</v>
      </c>
      <c r="X18" s="512" t="s">
        <v>28</v>
      </c>
      <c r="Y18" s="512" t="s">
        <v>28</v>
      </c>
      <c r="Z18" s="514" t="s">
        <v>223</v>
      </c>
      <c r="AA18" s="512" t="s">
        <v>28</v>
      </c>
      <c r="AB18" s="525">
        <v>0.017</v>
      </c>
      <c r="AC18" s="512" t="s">
        <v>28</v>
      </c>
      <c r="AD18" s="512" t="s">
        <v>194</v>
      </c>
      <c r="AE18" s="512" t="s">
        <v>134</v>
      </c>
      <c r="AF18" s="512" t="s">
        <v>28</v>
      </c>
      <c r="AG18" s="512" t="s">
        <v>224</v>
      </c>
      <c r="AH18" s="512"/>
      <c r="AI18" s="512" t="s">
        <v>225</v>
      </c>
      <c r="AJ18" s="512"/>
      <c r="AK18" s="512"/>
      <c r="AL18" s="512">
        <f>AB18*1.02</f>
        <v>0.01734</v>
      </c>
      <c r="AM18" s="528">
        <f t="shared" si="0"/>
        <v>0.980392156862745</v>
      </c>
      <c r="AN18" s="512"/>
      <c r="AO18" s="512"/>
      <c r="AP18" s="512" t="s">
        <v>196</v>
      </c>
      <c r="AQ18" s="529" t="s">
        <v>226</v>
      </c>
      <c r="AR18" s="512"/>
      <c r="AS18" s="512"/>
      <c r="AT18" s="512"/>
      <c r="AU18" s="512"/>
      <c r="AV18" s="512"/>
      <c r="AW18" s="512"/>
      <c r="AX18" s="512"/>
      <c r="AY18" s="512"/>
      <c r="AZ18" s="512"/>
      <c r="BA18" s="512"/>
      <c r="BB18" s="512"/>
      <c r="BC18" s="512"/>
      <c r="BD18" s="512" t="s">
        <v>28</v>
      </c>
      <c r="BE18" s="512">
        <v>1</v>
      </c>
    </row>
    <row r="19" s="3" customFormat="1" ht="30" customHeight="1" spans="1:57">
      <c r="A19" s="27">
        <v>14</v>
      </c>
      <c r="B19" s="28"/>
      <c r="C19" s="28">
        <v>1</v>
      </c>
      <c r="D19" s="29"/>
      <c r="E19" s="29"/>
      <c r="F19" s="29"/>
      <c r="G19" s="29"/>
      <c r="H19" s="29"/>
      <c r="I19" s="28" t="s">
        <v>227</v>
      </c>
      <c r="J19" s="47" t="s">
        <v>228</v>
      </c>
      <c r="K19" s="47" t="s">
        <v>74</v>
      </c>
      <c r="L19" s="47" t="s">
        <v>75</v>
      </c>
      <c r="M19" s="28" t="s">
        <v>28</v>
      </c>
      <c r="N19" s="48" t="s">
        <v>172</v>
      </c>
      <c r="O19" s="49" t="s">
        <v>162</v>
      </c>
      <c r="P19" s="28"/>
      <c r="Q19" s="82" t="s">
        <v>161</v>
      </c>
      <c r="R19" s="47" t="s">
        <v>74</v>
      </c>
      <c r="S19" s="83" t="s">
        <v>161</v>
      </c>
      <c r="T19" s="84" t="s">
        <v>164</v>
      </c>
      <c r="U19" s="84" t="s">
        <v>163</v>
      </c>
      <c r="V19" s="28" t="s">
        <v>184</v>
      </c>
      <c r="W19" s="28" t="s">
        <v>222</v>
      </c>
      <c r="X19" s="28" t="s">
        <v>28</v>
      </c>
      <c r="Y19" s="28" t="s">
        <v>28</v>
      </c>
      <c r="Z19" s="47" t="s">
        <v>223</v>
      </c>
      <c r="AA19" s="28" t="s">
        <v>28</v>
      </c>
      <c r="AB19" s="93">
        <v>0.017</v>
      </c>
      <c r="AC19" s="28" t="s">
        <v>28</v>
      </c>
      <c r="AD19" s="28" t="s">
        <v>194</v>
      </c>
      <c r="AE19" s="28" t="s">
        <v>134</v>
      </c>
      <c r="AF19" s="28" t="s">
        <v>28</v>
      </c>
      <c r="AG19" s="28" t="s">
        <v>28</v>
      </c>
      <c r="AH19" s="28"/>
      <c r="AI19" s="29"/>
      <c r="AJ19" s="29"/>
      <c r="AK19" s="29"/>
      <c r="AL19" s="29"/>
      <c r="AM19" s="29"/>
      <c r="AN19" s="29"/>
      <c r="AO19" s="29"/>
      <c r="AP19" s="26" t="s">
        <v>196</v>
      </c>
      <c r="AQ19" s="28" t="s">
        <v>226</v>
      </c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>
        <v>1</v>
      </c>
    </row>
    <row r="20" s="3" customFormat="1" ht="30" customHeight="1" spans="1:57">
      <c r="A20" s="27">
        <v>13</v>
      </c>
      <c r="B20" s="28"/>
      <c r="C20" s="28">
        <v>1</v>
      </c>
      <c r="D20" s="29"/>
      <c r="E20" s="29"/>
      <c r="F20" s="29"/>
      <c r="G20" s="29"/>
      <c r="H20" s="29"/>
      <c r="I20" s="28" t="s">
        <v>227</v>
      </c>
      <c r="J20" s="47" t="s">
        <v>229</v>
      </c>
      <c r="K20" s="47" t="s">
        <v>78</v>
      </c>
      <c r="L20" s="47" t="s">
        <v>79</v>
      </c>
      <c r="M20" s="28" t="s">
        <v>28</v>
      </c>
      <c r="N20" s="48" t="s">
        <v>172</v>
      </c>
      <c r="O20" s="49" t="s">
        <v>162</v>
      </c>
      <c r="P20" s="28"/>
      <c r="Q20" s="82" t="s">
        <v>161</v>
      </c>
      <c r="R20" s="47" t="s">
        <v>78</v>
      </c>
      <c r="S20" s="83" t="s">
        <v>161</v>
      </c>
      <c r="T20" s="84" t="s">
        <v>164</v>
      </c>
      <c r="U20" s="84" t="s">
        <v>163</v>
      </c>
      <c r="V20" s="28" t="s">
        <v>212</v>
      </c>
      <c r="W20" s="28" t="s">
        <v>213</v>
      </c>
      <c r="X20" s="28" t="s">
        <v>214</v>
      </c>
      <c r="Y20" s="28" t="s">
        <v>215</v>
      </c>
      <c r="Z20" s="47" t="s">
        <v>216</v>
      </c>
      <c r="AA20" s="28" t="s">
        <v>28</v>
      </c>
      <c r="AB20" s="93">
        <v>0.013</v>
      </c>
      <c r="AC20" s="28" t="s">
        <v>28</v>
      </c>
      <c r="AD20" s="28" t="s">
        <v>194</v>
      </c>
      <c r="AE20" s="28" t="s">
        <v>28</v>
      </c>
      <c r="AF20" s="28" t="s">
        <v>195</v>
      </c>
      <c r="AG20" s="28" t="s">
        <v>28</v>
      </c>
      <c r="AH20" s="28"/>
      <c r="AI20" s="29"/>
      <c r="AJ20" s="29"/>
      <c r="AK20" s="29"/>
      <c r="AL20" s="29"/>
      <c r="AM20" s="29"/>
      <c r="AN20" s="29"/>
      <c r="AO20" s="29"/>
      <c r="AP20" s="26" t="s">
        <v>179</v>
      </c>
      <c r="AQ20" s="28" t="s">
        <v>218</v>
      </c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>
        <v>1</v>
      </c>
    </row>
    <row r="21" s="5" customFormat="1" ht="30" customHeight="1" spans="1:57">
      <c r="A21" s="26">
        <v>15</v>
      </c>
      <c r="B21" s="26"/>
      <c r="C21" s="26">
        <v>1</v>
      </c>
      <c r="D21" s="26"/>
      <c r="E21" s="26"/>
      <c r="F21" s="26"/>
      <c r="G21" s="26"/>
      <c r="H21" s="26"/>
      <c r="I21" s="26" t="s">
        <v>230</v>
      </c>
      <c r="J21" s="30" t="s">
        <v>231</v>
      </c>
      <c r="K21" s="46" t="s">
        <v>231</v>
      </c>
      <c r="L21" s="46" t="s">
        <v>232</v>
      </c>
      <c r="M21" s="26" t="s">
        <v>233</v>
      </c>
      <c r="N21" s="44" t="s">
        <v>192</v>
      </c>
      <c r="O21" s="42" t="s">
        <v>162</v>
      </c>
      <c r="P21" s="26"/>
      <c r="Q21" s="80" t="s">
        <v>161</v>
      </c>
      <c r="R21" s="46" t="s">
        <v>231</v>
      </c>
      <c r="S21" s="51" t="s">
        <v>161</v>
      </c>
      <c r="T21" s="55" t="s">
        <v>164</v>
      </c>
      <c r="U21" s="55" t="s">
        <v>163</v>
      </c>
      <c r="V21" s="26" t="s">
        <v>165</v>
      </c>
      <c r="W21" s="26" t="s">
        <v>166</v>
      </c>
      <c r="X21" s="26" t="s">
        <v>28</v>
      </c>
      <c r="Y21" s="26" t="s">
        <v>28</v>
      </c>
      <c r="Z21" s="46" t="s">
        <v>28</v>
      </c>
      <c r="AA21" s="26" t="s">
        <v>28</v>
      </c>
      <c r="AB21" s="92">
        <v>0.96</v>
      </c>
      <c r="AC21" s="26" t="s">
        <v>28</v>
      </c>
      <c r="AD21" s="26" t="s">
        <v>28</v>
      </c>
      <c r="AE21" s="26" t="s">
        <v>28</v>
      </c>
      <c r="AF21" s="26" t="s">
        <v>28</v>
      </c>
      <c r="AG21" s="26" t="s">
        <v>167</v>
      </c>
      <c r="AH21" s="26"/>
      <c r="AI21" s="26"/>
      <c r="AJ21" s="26"/>
      <c r="AK21" s="26"/>
      <c r="AL21" s="26"/>
      <c r="AM21" s="116"/>
      <c r="AN21" s="26"/>
      <c r="AO21" s="26"/>
      <c r="AP21" s="26" t="s">
        <v>179</v>
      </c>
      <c r="AQ21" s="131" t="s">
        <v>234</v>
      </c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 t="s">
        <v>28</v>
      </c>
      <c r="BE21" s="26">
        <v>1</v>
      </c>
    </row>
    <row r="22" s="6" customFormat="1" ht="30" customHeight="1" spans="1:57">
      <c r="A22" s="24">
        <v>16</v>
      </c>
      <c r="B22" s="24"/>
      <c r="C22" s="25">
        <v>1</v>
      </c>
      <c r="D22" s="24"/>
      <c r="E22" s="24"/>
      <c r="F22" s="24"/>
      <c r="G22" s="24"/>
      <c r="H22" s="24"/>
      <c r="I22" s="26" t="s">
        <v>235</v>
      </c>
      <c r="J22" s="30" t="s">
        <v>236</v>
      </c>
      <c r="K22" s="46" t="s">
        <v>237</v>
      </c>
      <c r="L22" s="46" t="s">
        <v>238</v>
      </c>
      <c r="M22" s="26" t="s">
        <v>239</v>
      </c>
      <c r="N22" s="44" t="s">
        <v>192</v>
      </c>
      <c r="O22" s="42" t="s">
        <v>162</v>
      </c>
      <c r="P22" s="26"/>
      <c r="Q22" s="80" t="s">
        <v>161</v>
      </c>
      <c r="R22" s="46" t="s">
        <v>237</v>
      </c>
      <c r="S22" s="51" t="s">
        <v>161</v>
      </c>
      <c r="T22" s="55" t="s">
        <v>164</v>
      </c>
      <c r="U22" s="55" t="s">
        <v>163</v>
      </c>
      <c r="V22" s="26" t="s">
        <v>165</v>
      </c>
      <c r="W22" s="26" t="s">
        <v>166</v>
      </c>
      <c r="X22" s="26" t="s">
        <v>28</v>
      </c>
      <c r="Y22" s="26" t="s">
        <v>28</v>
      </c>
      <c r="Z22" s="46" t="s">
        <v>28</v>
      </c>
      <c r="AA22" s="26" t="s">
        <v>28</v>
      </c>
      <c r="AB22" s="92">
        <v>0.25</v>
      </c>
      <c r="AC22" s="26" t="s">
        <v>28</v>
      </c>
      <c r="AD22" s="26" t="s">
        <v>28</v>
      </c>
      <c r="AE22" s="26" t="s">
        <v>28</v>
      </c>
      <c r="AF22" s="26" t="s">
        <v>28</v>
      </c>
      <c r="AG22" s="26" t="s">
        <v>167</v>
      </c>
      <c r="AH22" s="26"/>
      <c r="AI22" s="26"/>
      <c r="AJ22" s="26"/>
      <c r="AK22" s="26"/>
      <c r="AL22" s="26"/>
      <c r="AM22" s="116"/>
      <c r="AN22" s="26"/>
      <c r="AO22" s="26"/>
      <c r="AP22" s="26" t="s">
        <v>179</v>
      </c>
      <c r="AQ22" s="26" t="s">
        <v>240</v>
      </c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 t="s">
        <v>28</v>
      </c>
      <c r="BE22" s="26">
        <v>1</v>
      </c>
    </row>
    <row r="23" ht="30" customHeight="1" spans="1:57">
      <c r="A23" s="24">
        <v>17</v>
      </c>
      <c r="B23" s="24"/>
      <c r="C23" s="25">
        <v>1</v>
      </c>
      <c r="D23" s="24"/>
      <c r="E23" s="24"/>
      <c r="F23" s="24"/>
      <c r="G23" s="24"/>
      <c r="H23" s="24"/>
      <c r="I23" s="50" t="s">
        <v>235</v>
      </c>
      <c r="J23" s="51" t="s">
        <v>241</v>
      </c>
      <c r="K23" s="52" t="s">
        <v>242</v>
      </c>
      <c r="L23" s="53" t="s">
        <v>243</v>
      </c>
      <c r="M23" s="54" t="s">
        <v>244</v>
      </c>
      <c r="N23" s="44" t="s">
        <v>192</v>
      </c>
      <c r="O23" s="42" t="s">
        <v>162</v>
      </c>
      <c r="P23" s="55"/>
      <c r="Q23" s="80" t="s">
        <v>161</v>
      </c>
      <c r="R23" s="52" t="s">
        <v>242</v>
      </c>
      <c r="S23" s="51" t="s">
        <v>161</v>
      </c>
      <c r="T23" s="55" t="s">
        <v>164</v>
      </c>
      <c r="U23" s="55" t="s">
        <v>163</v>
      </c>
      <c r="V23" s="44" t="s">
        <v>245</v>
      </c>
      <c r="W23" s="50" t="s">
        <v>166</v>
      </c>
      <c r="X23" s="50"/>
      <c r="Y23" s="44" t="s">
        <v>28</v>
      </c>
      <c r="Z23" s="50" t="s">
        <v>246</v>
      </c>
      <c r="AA23" s="26" t="s">
        <v>28</v>
      </c>
      <c r="AB23" s="94">
        <v>2.106</v>
      </c>
      <c r="AC23" s="26" t="s">
        <v>28</v>
      </c>
      <c r="AD23" s="26" t="s">
        <v>28</v>
      </c>
      <c r="AE23" s="26" t="s">
        <v>28</v>
      </c>
      <c r="AF23" s="26" t="s">
        <v>28</v>
      </c>
      <c r="AG23" s="26" t="s">
        <v>167</v>
      </c>
      <c r="AH23" s="26"/>
      <c r="AI23" s="26"/>
      <c r="AJ23" s="26"/>
      <c r="AK23" s="26"/>
      <c r="AL23" s="26"/>
      <c r="AM23" s="116"/>
      <c r="AN23" s="26"/>
      <c r="AO23" s="26"/>
      <c r="AP23" s="26" t="s">
        <v>196</v>
      </c>
      <c r="AQ23" s="26" t="s">
        <v>169</v>
      </c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 t="s">
        <v>28</v>
      </c>
      <c r="BE23" s="141">
        <v>1</v>
      </c>
    </row>
    <row r="24" s="7" customFormat="1" ht="30" customHeight="1" spans="1:57">
      <c r="A24" s="26">
        <v>18</v>
      </c>
      <c r="B24" s="26"/>
      <c r="C24" s="30">
        <v>1</v>
      </c>
      <c r="D24" s="26"/>
      <c r="E24" s="26"/>
      <c r="F24" s="26"/>
      <c r="G24" s="26"/>
      <c r="H24" s="26"/>
      <c r="I24" s="50" t="s">
        <v>28</v>
      </c>
      <c r="J24" s="51" t="s">
        <v>247</v>
      </c>
      <c r="K24" s="52" t="s">
        <v>248</v>
      </c>
      <c r="L24" s="52" t="s">
        <v>249</v>
      </c>
      <c r="M24" s="50" t="s">
        <v>250</v>
      </c>
      <c r="N24" s="44" t="s">
        <v>172</v>
      </c>
      <c r="O24" s="42" t="s">
        <v>162</v>
      </c>
      <c r="P24" s="50"/>
      <c r="Q24" s="80" t="s">
        <v>161</v>
      </c>
      <c r="R24" s="26" t="s">
        <v>28</v>
      </c>
      <c r="S24" s="51" t="s">
        <v>161</v>
      </c>
      <c r="T24" s="55" t="s">
        <v>164</v>
      </c>
      <c r="U24" s="55" t="s">
        <v>163</v>
      </c>
      <c r="V24" s="50" t="s">
        <v>206</v>
      </c>
      <c r="W24" s="50" t="s">
        <v>28</v>
      </c>
      <c r="X24" s="50" t="s">
        <v>251</v>
      </c>
      <c r="Y24" s="50" t="s">
        <v>28</v>
      </c>
      <c r="Z24" s="50" t="s">
        <v>252</v>
      </c>
      <c r="AA24" s="26" t="s">
        <v>28</v>
      </c>
      <c r="AB24" s="94">
        <v>0.026</v>
      </c>
      <c r="AC24" s="26" t="s">
        <v>28</v>
      </c>
      <c r="AD24" s="50" t="s">
        <v>28</v>
      </c>
      <c r="AE24" s="50" t="s">
        <v>28</v>
      </c>
      <c r="AF24" s="26" t="s">
        <v>28</v>
      </c>
      <c r="AG24" s="26"/>
      <c r="AH24" s="26"/>
      <c r="AI24" s="26"/>
      <c r="AJ24" s="26"/>
      <c r="AK24" s="26"/>
      <c r="AL24" s="26"/>
      <c r="AM24" s="116"/>
      <c r="AN24" s="26"/>
      <c r="AO24" s="26"/>
      <c r="AP24" s="26" t="s">
        <v>179</v>
      </c>
      <c r="AQ24" s="26" t="s">
        <v>253</v>
      </c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 t="s">
        <v>28</v>
      </c>
      <c r="BE24" s="50">
        <v>8</v>
      </c>
    </row>
    <row r="25" s="7" customFormat="1" ht="30" customHeight="1" spans="1:57">
      <c r="A25" s="24">
        <v>19</v>
      </c>
      <c r="B25" s="24"/>
      <c r="C25" s="25">
        <v>1</v>
      </c>
      <c r="D25" s="24"/>
      <c r="E25" s="24"/>
      <c r="F25" s="24"/>
      <c r="G25" s="24"/>
      <c r="H25" s="24"/>
      <c r="I25" s="50" t="s">
        <v>28</v>
      </c>
      <c r="J25" s="51" t="s">
        <v>254</v>
      </c>
      <c r="K25" s="52" t="s">
        <v>255</v>
      </c>
      <c r="L25" s="52" t="s">
        <v>256</v>
      </c>
      <c r="M25" s="50" t="s">
        <v>250</v>
      </c>
      <c r="N25" s="44" t="s">
        <v>172</v>
      </c>
      <c r="O25" s="42" t="s">
        <v>162</v>
      </c>
      <c r="P25" s="50"/>
      <c r="Q25" s="80" t="s">
        <v>161</v>
      </c>
      <c r="R25" s="26" t="s">
        <v>28</v>
      </c>
      <c r="S25" s="51" t="s">
        <v>161</v>
      </c>
      <c r="T25" s="55" t="s">
        <v>164</v>
      </c>
      <c r="U25" s="55" t="s">
        <v>163</v>
      </c>
      <c r="V25" s="50" t="s">
        <v>206</v>
      </c>
      <c r="W25" s="50" t="s">
        <v>28</v>
      </c>
      <c r="X25" s="50" t="s">
        <v>251</v>
      </c>
      <c r="Y25" s="50" t="s">
        <v>28</v>
      </c>
      <c r="Z25" s="50" t="s">
        <v>257</v>
      </c>
      <c r="AA25" s="26" t="s">
        <v>28</v>
      </c>
      <c r="AB25" s="94">
        <v>0.004</v>
      </c>
      <c r="AC25" s="26" t="s">
        <v>28</v>
      </c>
      <c r="AD25" s="50" t="s">
        <v>28</v>
      </c>
      <c r="AE25" s="50" t="s">
        <v>28</v>
      </c>
      <c r="AF25" s="26" t="s">
        <v>28</v>
      </c>
      <c r="AG25" s="26"/>
      <c r="AH25" s="26"/>
      <c r="AI25" s="26"/>
      <c r="AJ25" s="26"/>
      <c r="AK25" s="26"/>
      <c r="AL25" s="26"/>
      <c r="AM25" s="116"/>
      <c r="AN25" s="26"/>
      <c r="AO25" s="26"/>
      <c r="AP25" s="26" t="s">
        <v>179</v>
      </c>
      <c r="AQ25" s="26" t="s">
        <v>253</v>
      </c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 t="s">
        <v>28</v>
      </c>
      <c r="BE25" s="50">
        <v>8</v>
      </c>
    </row>
    <row r="26" s="7" customFormat="1" ht="30" customHeight="1" spans="1:57">
      <c r="A26" s="24">
        <v>20</v>
      </c>
      <c r="B26" s="24"/>
      <c r="C26" s="25">
        <v>1</v>
      </c>
      <c r="D26" s="24"/>
      <c r="E26" s="24"/>
      <c r="F26" s="24"/>
      <c r="G26" s="24"/>
      <c r="H26" s="24"/>
      <c r="I26" s="50" t="s">
        <v>28</v>
      </c>
      <c r="J26" s="51" t="s">
        <v>258</v>
      </c>
      <c r="K26" s="52" t="s">
        <v>259</v>
      </c>
      <c r="L26" s="52" t="s">
        <v>260</v>
      </c>
      <c r="M26" s="50" t="s">
        <v>250</v>
      </c>
      <c r="N26" s="44" t="s">
        <v>172</v>
      </c>
      <c r="O26" s="42" t="s">
        <v>162</v>
      </c>
      <c r="P26" s="50"/>
      <c r="Q26" s="80" t="s">
        <v>161</v>
      </c>
      <c r="R26" s="26" t="s">
        <v>28</v>
      </c>
      <c r="S26" s="51" t="s">
        <v>161</v>
      </c>
      <c r="T26" s="55" t="s">
        <v>164</v>
      </c>
      <c r="U26" s="55" t="s">
        <v>163</v>
      </c>
      <c r="V26" s="50" t="s">
        <v>206</v>
      </c>
      <c r="W26" s="50" t="s">
        <v>28</v>
      </c>
      <c r="X26" s="50" t="s">
        <v>251</v>
      </c>
      <c r="Y26" s="50" t="s">
        <v>28</v>
      </c>
      <c r="Z26" s="50" t="s">
        <v>261</v>
      </c>
      <c r="AA26" s="26" t="s">
        <v>28</v>
      </c>
      <c r="AB26" s="94">
        <v>0.006</v>
      </c>
      <c r="AC26" s="26" t="s">
        <v>28</v>
      </c>
      <c r="AD26" s="50" t="s">
        <v>28</v>
      </c>
      <c r="AE26" s="50" t="s">
        <v>28</v>
      </c>
      <c r="AF26" s="50" t="s">
        <v>28</v>
      </c>
      <c r="AG26" s="50"/>
      <c r="AH26" s="50"/>
      <c r="AI26" s="26"/>
      <c r="AJ26" s="26"/>
      <c r="AK26" s="26"/>
      <c r="AL26" s="26"/>
      <c r="AM26" s="117"/>
      <c r="AN26" s="26"/>
      <c r="AO26" s="26"/>
      <c r="AP26" s="26" t="s">
        <v>179</v>
      </c>
      <c r="AQ26" s="26" t="s">
        <v>253</v>
      </c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26" t="s">
        <v>28</v>
      </c>
      <c r="BE26" s="50">
        <v>8</v>
      </c>
    </row>
    <row r="27" ht="30" customHeight="1" spans="1:57">
      <c r="A27" s="26">
        <v>21</v>
      </c>
      <c r="B27" s="26"/>
      <c r="C27" s="30"/>
      <c r="D27" s="26"/>
      <c r="E27" s="26"/>
      <c r="F27" s="26"/>
      <c r="G27" s="26"/>
      <c r="H27" s="26"/>
      <c r="I27" s="38" t="s">
        <v>40</v>
      </c>
      <c r="J27" s="56"/>
      <c r="K27" s="52" t="s">
        <v>262</v>
      </c>
      <c r="L27" s="54" t="s">
        <v>263</v>
      </c>
      <c r="M27" s="26" t="s">
        <v>28</v>
      </c>
      <c r="N27" s="44" t="s">
        <v>172</v>
      </c>
      <c r="O27" s="42" t="s">
        <v>162</v>
      </c>
      <c r="P27" s="55"/>
      <c r="Q27" s="80" t="s">
        <v>161</v>
      </c>
      <c r="R27" s="26" t="s">
        <v>28</v>
      </c>
      <c r="S27" s="51" t="s">
        <v>161</v>
      </c>
      <c r="T27" s="55" t="s">
        <v>163</v>
      </c>
      <c r="U27" s="55" t="s">
        <v>164</v>
      </c>
      <c r="V27" s="44" t="s">
        <v>245</v>
      </c>
      <c r="W27" s="50" t="s">
        <v>166</v>
      </c>
      <c r="X27" s="50" t="s">
        <v>28</v>
      </c>
      <c r="Y27" s="50" t="s">
        <v>28</v>
      </c>
      <c r="Z27" s="50"/>
      <c r="AA27" s="26" t="s">
        <v>28</v>
      </c>
      <c r="AB27" s="94">
        <v>2.9105</v>
      </c>
      <c r="AC27" s="26" t="s">
        <v>28</v>
      </c>
      <c r="AD27" s="50" t="s">
        <v>28</v>
      </c>
      <c r="AE27" s="50" t="s">
        <v>28</v>
      </c>
      <c r="AF27" s="50" t="s">
        <v>28</v>
      </c>
      <c r="AG27" s="50"/>
      <c r="AH27" s="50"/>
      <c r="AI27" s="26"/>
      <c r="AJ27" s="26"/>
      <c r="AK27" s="26"/>
      <c r="AL27" s="26"/>
      <c r="AM27" s="117"/>
      <c r="AN27" s="26"/>
      <c r="AO27" s="26"/>
      <c r="AP27" s="50" t="s">
        <v>174</v>
      </c>
      <c r="AQ27" s="26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26" t="s">
        <v>28</v>
      </c>
      <c r="BE27" s="141">
        <v>1</v>
      </c>
    </row>
    <row r="28" ht="30" customHeight="1" spans="1:57">
      <c r="A28" s="24">
        <v>22</v>
      </c>
      <c r="B28" s="24"/>
      <c r="C28" s="30">
        <v>1</v>
      </c>
      <c r="D28" s="25"/>
      <c r="E28" s="24"/>
      <c r="F28" s="24"/>
      <c r="G28" s="24"/>
      <c r="H28" s="24"/>
      <c r="I28" s="38" t="s">
        <v>40</v>
      </c>
      <c r="J28" s="56" t="s">
        <v>264</v>
      </c>
      <c r="K28" s="52" t="s">
        <v>264</v>
      </c>
      <c r="L28" s="57" t="s">
        <v>265</v>
      </c>
      <c r="M28" s="26" t="s">
        <v>28</v>
      </c>
      <c r="N28" s="44" t="s">
        <v>172</v>
      </c>
      <c r="O28" s="42" t="s">
        <v>162</v>
      </c>
      <c r="P28" s="55"/>
      <c r="Q28" s="80" t="s">
        <v>161</v>
      </c>
      <c r="R28" s="26" t="s">
        <v>28</v>
      </c>
      <c r="S28" s="51" t="s">
        <v>161</v>
      </c>
      <c r="T28" s="55" t="s">
        <v>163</v>
      </c>
      <c r="U28" s="55" t="s">
        <v>164</v>
      </c>
      <c r="V28" s="44" t="s">
        <v>176</v>
      </c>
      <c r="W28" s="50" t="s">
        <v>166</v>
      </c>
      <c r="X28" s="50" t="s">
        <v>28</v>
      </c>
      <c r="Y28" s="50" t="s">
        <v>28</v>
      </c>
      <c r="Z28" s="50" t="s">
        <v>28</v>
      </c>
      <c r="AA28" s="26" t="s">
        <v>28</v>
      </c>
      <c r="AB28" s="94">
        <v>0.32</v>
      </c>
      <c r="AC28" s="26" t="s">
        <v>28</v>
      </c>
      <c r="AD28" s="50" t="s">
        <v>28</v>
      </c>
      <c r="AE28" s="50" t="s">
        <v>28</v>
      </c>
      <c r="AF28" s="50" t="s">
        <v>28</v>
      </c>
      <c r="AG28" s="50" t="s">
        <v>178</v>
      </c>
      <c r="AH28" s="50"/>
      <c r="AI28" s="26"/>
      <c r="AJ28" s="26"/>
      <c r="AK28" s="26"/>
      <c r="AL28" s="26"/>
      <c r="AM28" s="117"/>
      <c r="AN28" s="26"/>
      <c r="AO28" s="26"/>
      <c r="AP28" s="26" t="s">
        <v>179</v>
      </c>
      <c r="AQ28" s="26" t="s">
        <v>180</v>
      </c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26" t="s">
        <v>28</v>
      </c>
      <c r="BE28" s="141">
        <v>1</v>
      </c>
    </row>
    <row r="29" ht="30" customHeight="1" spans="1:57">
      <c r="A29" s="24">
        <v>23</v>
      </c>
      <c r="B29" s="24"/>
      <c r="C29" s="30">
        <v>1</v>
      </c>
      <c r="D29" s="25"/>
      <c r="E29" s="24"/>
      <c r="F29" s="24"/>
      <c r="G29" s="24"/>
      <c r="H29" s="24"/>
      <c r="I29" s="44" t="s">
        <v>266</v>
      </c>
      <c r="J29" s="58" t="s">
        <v>267</v>
      </c>
      <c r="K29" s="59" t="s">
        <v>267</v>
      </c>
      <c r="L29" s="60" t="s">
        <v>268</v>
      </c>
      <c r="M29" s="26" t="s">
        <v>28</v>
      </c>
      <c r="N29" s="44" t="s">
        <v>172</v>
      </c>
      <c r="O29" s="42" t="s">
        <v>162</v>
      </c>
      <c r="P29" s="43"/>
      <c r="Q29" s="80" t="s">
        <v>161</v>
      </c>
      <c r="R29" s="59" t="s">
        <v>267</v>
      </c>
      <c r="S29" s="51" t="s">
        <v>161</v>
      </c>
      <c r="T29" s="55" t="s">
        <v>164</v>
      </c>
      <c r="U29" s="55" t="s">
        <v>163</v>
      </c>
      <c r="V29" s="38" t="s">
        <v>184</v>
      </c>
      <c r="W29" s="50" t="s">
        <v>166</v>
      </c>
      <c r="X29" s="50" t="s">
        <v>28</v>
      </c>
      <c r="Y29" s="38"/>
      <c r="Z29" s="50" t="s">
        <v>269</v>
      </c>
      <c r="AA29" s="26" t="s">
        <v>28</v>
      </c>
      <c r="AB29" s="94">
        <v>1.4492</v>
      </c>
      <c r="AC29" s="26" t="s">
        <v>28</v>
      </c>
      <c r="AD29" s="50" t="s">
        <v>28</v>
      </c>
      <c r="AE29" s="50" t="s">
        <v>28</v>
      </c>
      <c r="AF29" s="50" t="s">
        <v>28</v>
      </c>
      <c r="AG29" s="50" t="s">
        <v>186</v>
      </c>
      <c r="AH29" s="50"/>
      <c r="AI29" s="26" t="s">
        <v>187</v>
      </c>
      <c r="AJ29" s="26"/>
      <c r="AK29" s="26"/>
      <c r="AL29" s="26">
        <f>AB29*1.08</f>
        <v>1.565136</v>
      </c>
      <c r="AM29" s="116">
        <f t="shared" ref="AM29:AM33" si="1">AB29/AL29</f>
        <v>0.925925925925926</v>
      </c>
      <c r="AN29" s="26"/>
      <c r="AO29" s="26"/>
      <c r="AP29" s="26" t="s">
        <v>168</v>
      </c>
      <c r="AQ29" s="26" t="s">
        <v>188</v>
      </c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26" t="s">
        <v>28</v>
      </c>
      <c r="BE29" s="38">
        <v>1</v>
      </c>
    </row>
    <row r="30" ht="30" customHeight="1" spans="1:57">
      <c r="A30" s="26">
        <v>27</v>
      </c>
      <c r="B30" s="26"/>
      <c r="C30" s="26">
        <v>1</v>
      </c>
      <c r="D30" s="30"/>
      <c r="E30" s="26"/>
      <c r="F30" s="26"/>
      <c r="G30" s="26"/>
      <c r="H30" s="26"/>
      <c r="I30" s="44" t="s">
        <v>270</v>
      </c>
      <c r="J30" s="61" t="s">
        <v>271</v>
      </c>
      <c r="K30" s="40" t="s">
        <v>272</v>
      </c>
      <c r="L30" s="62" t="s">
        <v>273</v>
      </c>
      <c r="M30" s="26" t="s">
        <v>28</v>
      </c>
      <c r="N30" s="44" t="s">
        <v>172</v>
      </c>
      <c r="O30" s="42" t="s">
        <v>162</v>
      </c>
      <c r="P30" s="43"/>
      <c r="Q30" s="80" t="s">
        <v>161</v>
      </c>
      <c r="R30" s="40" t="s">
        <v>272</v>
      </c>
      <c r="S30" s="51" t="s">
        <v>161</v>
      </c>
      <c r="T30" s="55" t="s">
        <v>164</v>
      </c>
      <c r="U30" s="55" t="s">
        <v>163</v>
      </c>
      <c r="V30" s="38" t="s">
        <v>173</v>
      </c>
      <c r="W30" s="38" t="s">
        <v>274</v>
      </c>
      <c r="X30" s="50" t="s">
        <v>28</v>
      </c>
      <c r="Y30" s="38" t="s">
        <v>275</v>
      </c>
      <c r="Z30" s="50" t="s">
        <v>276</v>
      </c>
      <c r="AA30" s="26" t="s">
        <v>28</v>
      </c>
      <c r="AB30" s="95">
        <v>1.7965</v>
      </c>
      <c r="AC30" s="26" t="s">
        <v>28</v>
      </c>
      <c r="AD30" s="50" t="s">
        <v>194</v>
      </c>
      <c r="AE30" s="50" t="s">
        <v>28</v>
      </c>
      <c r="AF30" s="50" t="s">
        <v>195</v>
      </c>
      <c r="AG30" s="50"/>
      <c r="AH30" s="50"/>
      <c r="AI30" s="26"/>
      <c r="AJ30" s="26"/>
      <c r="AK30" s="26"/>
      <c r="AL30" s="26"/>
      <c r="AM30" s="117"/>
      <c r="AN30" s="26"/>
      <c r="AO30" s="26"/>
      <c r="AP30" s="26" t="s">
        <v>179</v>
      </c>
      <c r="AQ30" s="26" t="s">
        <v>277</v>
      </c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26" t="s">
        <v>28</v>
      </c>
      <c r="BE30" s="38">
        <v>1</v>
      </c>
    </row>
    <row r="31" ht="30" customHeight="1" spans="1:57">
      <c r="A31" s="24">
        <v>28</v>
      </c>
      <c r="B31" s="24"/>
      <c r="C31" s="25">
        <v>1</v>
      </c>
      <c r="D31" s="24"/>
      <c r="E31" s="24"/>
      <c r="F31" s="24"/>
      <c r="G31" s="24"/>
      <c r="H31" s="24"/>
      <c r="I31" s="50" t="s">
        <v>40</v>
      </c>
      <c r="J31" s="63" t="s">
        <v>278</v>
      </c>
      <c r="K31" s="40" t="s">
        <v>278</v>
      </c>
      <c r="L31" s="64" t="s">
        <v>279</v>
      </c>
      <c r="M31" s="50" t="s">
        <v>28</v>
      </c>
      <c r="N31" s="44" t="s">
        <v>192</v>
      </c>
      <c r="O31" s="42" t="s">
        <v>162</v>
      </c>
      <c r="P31" s="65"/>
      <c r="Q31" s="80" t="s">
        <v>161</v>
      </c>
      <c r="R31" s="40" t="s">
        <v>278</v>
      </c>
      <c r="S31" s="51" t="s">
        <v>161</v>
      </c>
      <c r="T31" s="55" t="s">
        <v>163</v>
      </c>
      <c r="U31" s="55" t="s">
        <v>164</v>
      </c>
      <c r="V31" s="85" t="s">
        <v>173</v>
      </c>
      <c r="W31" s="38" t="s">
        <v>166</v>
      </c>
      <c r="X31" s="50" t="s">
        <v>28</v>
      </c>
      <c r="Y31" s="81" t="s">
        <v>28</v>
      </c>
      <c r="Z31" s="81" t="s">
        <v>280</v>
      </c>
      <c r="AA31" s="26" t="s">
        <v>28</v>
      </c>
      <c r="AB31" s="96">
        <v>6.8118</v>
      </c>
      <c r="AC31" s="26" t="s">
        <v>28</v>
      </c>
      <c r="AD31" s="50" t="s">
        <v>194</v>
      </c>
      <c r="AE31" s="50" t="s">
        <v>28</v>
      </c>
      <c r="AF31" s="81" t="s">
        <v>195</v>
      </c>
      <c r="AG31" s="81"/>
      <c r="AH31" s="81"/>
      <c r="AI31" s="26"/>
      <c r="AJ31" s="26"/>
      <c r="AK31" s="26"/>
      <c r="AL31" s="26"/>
      <c r="AM31" s="118"/>
      <c r="AN31" s="26"/>
      <c r="AO31" s="26"/>
      <c r="AP31" s="26" t="s">
        <v>179</v>
      </c>
      <c r="AQ31" s="132" t="s">
        <v>281</v>
      </c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26" t="s">
        <v>28</v>
      </c>
      <c r="BE31" s="38">
        <v>1</v>
      </c>
    </row>
    <row r="32" s="509" customFormat="1" ht="30" customHeight="1" spans="1:57">
      <c r="A32" s="512">
        <v>51</v>
      </c>
      <c r="B32" s="512"/>
      <c r="C32" s="513">
        <v>1</v>
      </c>
      <c r="D32" s="512"/>
      <c r="E32" s="512"/>
      <c r="F32" s="512"/>
      <c r="G32" s="512"/>
      <c r="H32" s="512"/>
      <c r="I32" s="515" t="s">
        <v>227</v>
      </c>
      <c r="J32" s="515" t="s">
        <v>85</v>
      </c>
      <c r="K32" s="517" t="s">
        <v>85</v>
      </c>
      <c r="L32" s="517" t="s">
        <v>83</v>
      </c>
      <c r="M32" s="512" t="s">
        <v>28</v>
      </c>
      <c r="N32" s="515" t="s">
        <v>172</v>
      </c>
      <c r="O32" s="516" t="s">
        <v>162</v>
      </c>
      <c r="P32" s="518"/>
      <c r="Q32" s="519" t="s">
        <v>161</v>
      </c>
      <c r="R32" s="517" t="s">
        <v>85</v>
      </c>
      <c r="S32" s="520" t="s">
        <v>161</v>
      </c>
      <c r="T32" s="521" t="s">
        <v>164</v>
      </c>
      <c r="U32" s="521" t="s">
        <v>163</v>
      </c>
      <c r="V32" s="522" t="s">
        <v>184</v>
      </c>
      <c r="W32" s="523" t="s">
        <v>282</v>
      </c>
      <c r="X32" s="524" t="s">
        <v>28</v>
      </c>
      <c r="Y32" s="523" t="s">
        <v>28</v>
      </c>
      <c r="Z32" s="526" t="s">
        <v>283</v>
      </c>
      <c r="AA32" s="512" t="s">
        <v>28</v>
      </c>
      <c r="AB32" s="527">
        <v>0.209</v>
      </c>
      <c r="AC32" s="512" t="s">
        <v>28</v>
      </c>
      <c r="AD32" s="524" t="s">
        <v>194</v>
      </c>
      <c r="AE32" s="524" t="s">
        <v>134</v>
      </c>
      <c r="AF32" s="524" t="s">
        <v>28</v>
      </c>
      <c r="AG32" s="524" t="s">
        <v>224</v>
      </c>
      <c r="AH32" s="524"/>
      <c r="AI32" s="512" t="s">
        <v>225</v>
      </c>
      <c r="AJ32" s="512"/>
      <c r="AK32" s="512"/>
      <c r="AL32" s="512">
        <f t="shared" ref="AL32:AL36" si="2">AB32*1.02</f>
        <v>0.21318</v>
      </c>
      <c r="AM32" s="528">
        <f t="shared" si="1"/>
        <v>0.980392156862745</v>
      </c>
      <c r="AN32" s="512"/>
      <c r="AO32" s="512"/>
      <c r="AP32" s="512" t="s">
        <v>196</v>
      </c>
      <c r="AQ32" s="512" t="s">
        <v>226</v>
      </c>
      <c r="AR32" s="524"/>
      <c r="AS32" s="524"/>
      <c r="AT32" s="524"/>
      <c r="AU32" s="524"/>
      <c r="AV32" s="524"/>
      <c r="AW32" s="524"/>
      <c r="AX32" s="524"/>
      <c r="AY32" s="524"/>
      <c r="AZ32" s="524"/>
      <c r="BA32" s="524"/>
      <c r="BB32" s="524"/>
      <c r="BC32" s="524"/>
      <c r="BD32" s="512" t="s">
        <v>28</v>
      </c>
      <c r="BE32" s="530">
        <v>1</v>
      </c>
    </row>
    <row r="33" s="509" customFormat="1" ht="30" customHeight="1" spans="1:57">
      <c r="A33" s="510">
        <v>52</v>
      </c>
      <c r="B33" s="510"/>
      <c r="C33" s="511">
        <v>1</v>
      </c>
      <c r="D33" s="510"/>
      <c r="E33" s="510"/>
      <c r="F33" s="510"/>
      <c r="G33" s="510"/>
      <c r="H33" s="510"/>
      <c r="I33" s="515" t="s">
        <v>227</v>
      </c>
      <c r="J33" s="515" t="s">
        <v>89</v>
      </c>
      <c r="K33" s="517" t="s">
        <v>89</v>
      </c>
      <c r="L33" s="517" t="s">
        <v>87</v>
      </c>
      <c r="M33" s="512" t="s">
        <v>28</v>
      </c>
      <c r="N33" s="515" t="s">
        <v>172</v>
      </c>
      <c r="O33" s="516" t="s">
        <v>162</v>
      </c>
      <c r="P33" s="518"/>
      <c r="Q33" s="519" t="s">
        <v>161</v>
      </c>
      <c r="R33" s="517" t="s">
        <v>89</v>
      </c>
      <c r="S33" s="520" t="s">
        <v>161</v>
      </c>
      <c r="T33" s="521" t="s">
        <v>164</v>
      </c>
      <c r="U33" s="521" t="s">
        <v>163</v>
      </c>
      <c r="V33" s="522" t="s">
        <v>184</v>
      </c>
      <c r="W33" s="523" t="s">
        <v>282</v>
      </c>
      <c r="X33" s="524" t="s">
        <v>28</v>
      </c>
      <c r="Y33" s="523" t="s">
        <v>28</v>
      </c>
      <c r="Z33" s="526" t="s">
        <v>283</v>
      </c>
      <c r="AA33" s="512" t="s">
        <v>28</v>
      </c>
      <c r="AB33" s="527">
        <v>0.2079</v>
      </c>
      <c r="AC33" s="512" t="s">
        <v>28</v>
      </c>
      <c r="AD33" s="524" t="s">
        <v>194</v>
      </c>
      <c r="AE33" s="524" t="s">
        <v>134</v>
      </c>
      <c r="AF33" s="524" t="s">
        <v>28</v>
      </c>
      <c r="AG33" s="524" t="s">
        <v>224</v>
      </c>
      <c r="AH33" s="524"/>
      <c r="AI33" s="512" t="s">
        <v>225</v>
      </c>
      <c r="AJ33" s="512"/>
      <c r="AK33" s="512"/>
      <c r="AL33" s="512">
        <f t="shared" si="2"/>
        <v>0.212058</v>
      </c>
      <c r="AM33" s="528">
        <f t="shared" si="1"/>
        <v>0.980392156862745</v>
      </c>
      <c r="AN33" s="512"/>
      <c r="AO33" s="512"/>
      <c r="AP33" s="512" t="s">
        <v>196</v>
      </c>
      <c r="AQ33" s="512" t="s">
        <v>226</v>
      </c>
      <c r="AR33" s="524"/>
      <c r="AS33" s="524"/>
      <c r="AT33" s="524"/>
      <c r="AU33" s="524"/>
      <c r="AV33" s="524"/>
      <c r="AW33" s="524"/>
      <c r="AX33" s="524"/>
      <c r="AY33" s="524"/>
      <c r="AZ33" s="524"/>
      <c r="BA33" s="524"/>
      <c r="BB33" s="524"/>
      <c r="BC33" s="524"/>
      <c r="BD33" s="512" t="s">
        <v>28</v>
      </c>
      <c r="BE33" s="531">
        <v>1</v>
      </c>
    </row>
    <row r="34" s="3" customFormat="1" ht="30" customHeight="1" spans="1:57">
      <c r="A34" s="27">
        <v>51</v>
      </c>
      <c r="B34" s="28"/>
      <c r="C34" s="28">
        <v>1</v>
      </c>
      <c r="D34" s="29"/>
      <c r="E34" s="29"/>
      <c r="F34" s="29"/>
      <c r="G34" s="29"/>
      <c r="H34" s="29"/>
      <c r="I34" s="28" t="s">
        <v>284</v>
      </c>
      <c r="J34" s="28" t="s">
        <v>82</v>
      </c>
      <c r="K34" s="47" t="s">
        <v>82</v>
      </c>
      <c r="L34" s="47" t="s">
        <v>83</v>
      </c>
      <c r="M34" s="28" t="s">
        <v>28</v>
      </c>
      <c r="N34" s="48" t="s">
        <v>172</v>
      </c>
      <c r="O34" s="49" t="s">
        <v>162</v>
      </c>
      <c r="P34" s="28"/>
      <c r="Q34" s="82" t="s">
        <v>161</v>
      </c>
      <c r="R34" s="47" t="s">
        <v>82</v>
      </c>
      <c r="S34" s="83" t="s">
        <v>161</v>
      </c>
      <c r="T34" s="84" t="s">
        <v>164</v>
      </c>
      <c r="U34" s="84" t="s">
        <v>163</v>
      </c>
      <c r="V34" s="28" t="s">
        <v>184</v>
      </c>
      <c r="W34" s="28" t="s">
        <v>282</v>
      </c>
      <c r="X34" s="28" t="s">
        <v>28</v>
      </c>
      <c r="Y34" s="28" t="s">
        <v>28</v>
      </c>
      <c r="Z34" s="47" t="s">
        <v>283</v>
      </c>
      <c r="AA34" s="28" t="s">
        <v>28</v>
      </c>
      <c r="AB34" s="93">
        <v>0.209</v>
      </c>
      <c r="AC34" s="28" t="s">
        <v>28</v>
      </c>
      <c r="AD34" s="28" t="s">
        <v>194</v>
      </c>
      <c r="AE34" s="28" t="s">
        <v>134</v>
      </c>
      <c r="AF34" s="28" t="s">
        <v>28</v>
      </c>
      <c r="AG34" s="28" t="s">
        <v>28</v>
      </c>
      <c r="AH34" s="28">
        <v>1</v>
      </c>
      <c r="AI34" s="29"/>
      <c r="AJ34" s="29"/>
      <c r="AK34" s="29"/>
      <c r="AL34" s="29"/>
      <c r="AM34" s="29"/>
      <c r="AN34" s="29"/>
      <c r="AO34" s="29"/>
      <c r="AP34" s="26" t="s">
        <v>196</v>
      </c>
      <c r="AQ34" s="26" t="s">
        <v>226</v>
      </c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="3" customFormat="1" ht="30" customHeight="1" spans="1:57">
      <c r="A35" s="27">
        <v>52</v>
      </c>
      <c r="B35" s="28"/>
      <c r="C35" s="28">
        <v>1</v>
      </c>
      <c r="D35" s="29"/>
      <c r="E35" s="29"/>
      <c r="F35" s="29"/>
      <c r="G35" s="29"/>
      <c r="H35" s="29"/>
      <c r="I35" s="28" t="s">
        <v>284</v>
      </c>
      <c r="J35" s="28" t="s">
        <v>86</v>
      </c>
      <c r="K35" s="47" t="s">
        <v>86</v>
      </c>
      <c r="L35" s="47" t="s">
        <v>87</v>
      </c>
      <c r="M35" s="28" t="s">
        <v>28</v>
      </c>
      <c r="N35" s="48" t="s">
        <v>172</v>
      </c>
      <c r="O35" s="49" t="s">
        <v>162</v>
      </c>
      <c r="P35" s="28"/>
      <c r="Q35" s="82" t="s">
        <v>161</v>
      </c>
      <c r="R35" s="47" t="s">
        <v>86</v>
      </c>
      <c r="S35" s="83" t="s">
        <v>161</v>
      </c>
      <c r="T35" s="84" t="s">
        <v>164</v>
      </c>
      <c r="U35" s="84" t="s">
        <v>163</v>
      </c>
      <c r="V35" s="28" t="s">
        <v>184</v>
      </c>
      <c r="W35" s="28" t="s">
        <v>282</v>
      </c>
      <c r="X35" s="28" t="s">
        <v>28</v>
      </c>
      <c r="Y35" s="28" t="s">
        <v>28</v>
      </c>
      <c r="Z35" s="47" t="s">
        <v>283</v>
      </c>
      <c r="AA35" s="28" t="s">
        <v>28</v>
      </c>
      <c r="AB35" s="93">
        <v>0.2079</v>
      </c>
      <c r="AC35" s="28" t="s">
        <v>28</v>
      </c>
      <c r="AD35" s="28" t="s">
        <v>194</v>
      </c>
      <c r="AE35" s="28" t="s">
        <v>134</v>
      </c>
      <c r="AF35" s="28" t="s">
        <v>28</v>
      </c>
      <c r="AG35" s="28" t="s">
        <v>28</v>
      </c>
      <c r="AH35" s="28">
        <v>1</v>
      </c>
      <c r="AI35" s="29"/>
      <c r="AJ35" s="29"/>
      <c r="AK35" s="29"/>
      <c r="AL35" s="29"/>
      <c r="AM35" s="29"/>
      <c r="AN35" s="29"/>
      <c r="AO35" s="29"/>
      <c r="AP35" s="26" t="s">
        <v>196</v>
      </c>
      <c r="AQ35" s="26" t="s">
        <v>226</v>
      </c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</row>
    <row r="36" ht="30" customHeight="1" spans="1:57">
      <c r="A36" s="24">
        <v>53</v>
      </c>
      <c r="B36" s="24"/>
      <c r="C36" s="25">
        <v>1</v>
      </c>
      <c r="D36" s="24"/>
      <c r="E36" s="24"/>
      <c r="F36" s="24"/>
      <c r="G36" s="24"/>
      <c r="H36" s="24"/>
      <c r="I36" s="66" t="s">
        <v>40</v>
      </c>
      <c r="J36" s="44" t="s">
        <v>285</v>
      </c>
      <c r="K36" s="67" t="s">
        <v>285</v>
      </c>
      <c r="L36" s="67" t="s">
        <v>286</v>
      </c>
      <c r="M36" s="44" t="s">
        <v>287</v>
      </c>
      <c r="N36" s="44" t="s">
        <v>172</v>
      </c>
      <c r="O36" s="42" t="s">
        <v>162</v>
      </c>
      <c r="P36" s="44"/>
      <c r="Q36" s="80" t="s">
        <v>161</v>
      </c>
      <c r="R36" s="67" t="s">
        <v>285</v>
      </c>
      <c r="S36" s="51" t="s">
        <v>161</v>
      </c>
      <c r="T36" s="55" t="s">
        <v>163</v>
      </c>
      <c r="U36" s="55" t="s">
        <v>164</v>
      </c>
      <c r="V36" s="44" t="s">
        <v>184</v>
      </c>
      <c r="W36" s="55" t="s">
        <v>288</v>
      </c>
      <c r="X36" s="50" t="s">
        <v>28</v>
      </c>
      <c r="Y36" s="50" t="s">
        <v>28</v>
      </c>
      <c r="Z36" s="44" t="s">
        <v>289</v>
      </c>
      <c r="AA36" s="26" t="s">
        <v>28</v>
      </c>
      <c r="AB36" s="95">
        <v>0.0361</v>
      </c>
      <c r="AC36" s="26" t="s">
        <v>28</v>
      </c>
      <c r="AD36" s="50" t="s">
        <v>194</v>
      </c>
      <c r="AE36" s="50" t="s">
        <v>134</v>
      </c>
      <c r="AF36" s="50" t="s">
        <v>28</v>
      </c>
      <c r="AG36" s="50" t="s">
        <v>224</v>
      </c>
      <c r="AH36" s="50"/>
      <c r="AI36" s="26" t="s">
        <v>225</v>
      </c>
      <c r="AJ36" s="26"/>
      <c r="AK36" s="26"/>
      <c r="AL36" s="26">
        <f t="shared" si="2"/>
        <v>0.036822</v>
      </c>
      <c r="AM36" s="116">
        <f>AB36/AL36</f>
        <v>0.980392156862745</v>
      </c>
      <c r="AN36" s="26"/>
      <c r="AO36" s="26"/>
      <c r="AP36" s="26" t="s">
        <v>179</v>
      </c>
      <c r="AQ36" s="132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26" t="s">
        <v>28</v>
      </c>
      <c r="BE36" s="142">
        <v>1</v>
      </c>
    </row>
    <row r="37" ht="30" customHeight="1" spans="1:57">
      <c r="A37" s="26">
        <v>54</v>
      </c>
      <c r="B37" s="26"/>
      <c r="C37" s="30">
        <v>1</v>
      </c>
      <c r="D37" s="26"/>
      <c r="E37" s="26"/>
      <c r="F37" s="26"/>
      <c r="G37" s="26"/>
      <c r="H37" s="26"/>
      <c r="I37" s="24" t="s">
        <v>28</v>
      </c>
      <c r="J37" s="25" t="s">
        <v>290</v>
      </c>
      <c r="K37" s="67" t="s">
        <v>291</v>
      </c>
      <c r="L37" s="67" t="s">
        <v>292</v>
      </c>
      <c r="M37" s="26" t="s">
        <v>293</v>
      </c>
      <c r="N37" s="44" t="s">
        <v>172</v>
      </c>
      <c r="O37" s="42" t="s">
        <v>162</v>
      </c>
      <c r="P37" s="24"/>
      <c r="Q37" s="80" t="s">
        <v>161</v>
      </c>
      <c r="R37" s="26" t="s">
        <v>28</v>
      </c>
      <c r="S37" s="51" t="s">
        <v>161</v>
      </c>
      <c r="T37" s="55" t="s">
        <v>164</v>
      </c>
      <c r="U37" s="55" t="s">
        <v>163</v>
      </c>
      <c r="V37" s="44" t="s">
        <v>206</v>
      </c>
      <c r="W37" s="55" t="s">
        <v>294</v>
      </c>
      <c r="X37" s="50" t="s">
        <v>28</v>
      </c>
      <c r="Y37" s="24" t="s">
        <v>295</v>
      </c>
      <c r="Z37" s="44" t="s">
        <v>28</v>
      </c>
      <c r="AA37" s="26" t="s">
        <v>28</v>
      </c>
      <c r="AB37" s="97">
        <v>0.0023</v>
      </c>
      <c r="AC37" s="26" t="s">
        <v>28</v>
      </c>
      <c r="AD37" s="50" t="s">
        <v>28</v>
      </c>
      <c r="AE37" s="50" t="s">
        <v>28</v>
      </c>
      <c r="AF37" s="50" t="s">
        <v>28</v>
      </c>
      <c r="AG37" s="50"/>
      <c r="AH37" s="50"/>
      <c r="AI37" s="26"/>
      <c r="AJ37" s="26"/>
      <c r="AK37" s="26"/>
      <c r="AL37" s="26"/>
      <c r="AM37" s="117"/>
      <c r="AN37" s="26"/>
      <c r="AO37" s="26"/>
      <c r="AP37" s="26" t="s">
        <v>296</v>
      </c>
      <c r="AQ37" s="26" t="s">
        <v>297</v>
      </c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26" t="s">
        <v>28</v>
      </c>
      <c r="BE37" s="143">
        <v>4</v>
      </c>
    </row>
    <row r="38" ht="30" customHeight="1" spans="1:57">
      <c r="A38" s="24">
        <v>55</v>
      </c>
      <c r="B38" s="24"/>
      <c r="C38" s="24">
        <v>1</v>
      </c>
      <c r="D38" s="24"/>
      <c r="E38" s="24"/>
      <c r="F38" s="24"/>
      <c r="G38" s="24"/>
      <c r="H38" s="24"/>
      <c r="I38" s="50" t="s">
        <v>298</v>
      </c>
      <c r="J38" s="51" t="s">
        <v>299</v>
      </c>
      <c r="K38" s="52" t="s">
        <v>300</v>
      </c>
      <c r="L38" s="52" t="s">
        <v>301</v>
      </c>
      <c r="M38" s="26" t="s">
        <v>28</v>
      </c>
      <c r="N38" s="44" t="s">
        <v>172</v>
      </c>
      <c r="O38" s="42" t="s">
        <v>162</v>
      </c>
      <c r="P38" s="43"/>
      <c r="Q38" s="80" t="s">
        <v>161</v>
      </c>
      <c r="R38" s="26" t="s">
        <v>28</v>
      </c>
      <c r="S38" s="51" t="s">
        <v>161</v>
      </c>
      <c r="T38" s="55" t="s">
        <v>164</v>
      </c>
      <c r="U38" s="55" t="s">
        <v>163</v>
      </c>
      <c r="V38" s="86" t="s">
        <v>302</v>
      </c>
      <c r="W38" s="24" t="s">
        <v>28</v>
      </c>
      <c r="X38" s="50" t="s">
        <v>28</v>
      </c>
      <c r="Y38" s="50" t="s">
        <v>28</v>
      </c>
      <c r="Z38" s="50" t="s">
        <v>28</v>
      </c>
      <c r="AA38" s="26" t="s">
        <v>28</v>
      </c>
      <c r="AB38" s="95">
        <v>0.0002</v>
      </c>
      <c r="AC38" s="26" t="s">
        <v>28</v>
      </c>
      <c r="AD38" s="50" t="s">
        <v>28</v>
      </c>
      <c r="AE38" s="50" t="s">
        <v>28</v>
      </c>
      <c r="AF38" s="50" t="s">
        <v>28</v>
      </c>
      <c r="AG38" s="50"/>
      <c r="AH38" s="50"/>
      <c r="AI38" s="26"/>
      <c r="AJ38" s="26"/>
      <c r="AK38" s="26"/>
      <c r="AL38" s="26"/>
      <c r="AM38" s="117"/>
      <c r="AN38" s="26"/>
      <c r="AO38" s="26"/>
      <c r="AP38" s="26" t="s">
        <v>296</v>
      </c>
      <c r="AQ38" s="26" t="s">
        <v>303</v>
      </c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26" t="s">
        <v>28</v>
      </c>
      <c r="BE38" s="142">
        <v>1</v>
      </c>
    </row>
    <row r="39" ht="30" customHeight="1" spans="1:57">
      <c r="A39" s="24">
        <v>56</v>
      </c>
      <c r="B39" s="24"/>
      <c r="C39" s="25">
        <v>1</v>
      </c>
      <c r="D39" s="24"/>
      <c r="E39" s="24"/>
      <c r="F39" s="24"/>
      <c r="G39" s="24"/>
      <c r="H39" s="24"/>
      <c r="I39" s="50" t="s">
        <v>298</v>
      </c>
      <c r="J39" s="51" t="s">
        <v>304</v>
      </c>
      <c r="K39" s="52" t="s">
        <v>305</v>
      </c>
      <c r="L39" s="52" t="s">
        <v>306</v>
      </c>
      <c r="M39" s="26" t="s">
        <v>28</v>
      </c>
      <c r="N39" s="44" t="s">
        <v>172</v>
      </c>
      <c r="O39" s="42" t="s">
        <v>162</v>
      </c>
      <c r="P39" s="44"/>
      <c r="Q39" s="80" t="s">
        <v>161</v>
      </c>
      <c r="R39" s="26" t="s">
        <v>28</v>
      </c>
      <c r="S39" s="51" t="s">
        <v>161</v>
      </c>
      <c r="T39" s="55" t="s">
        <v>164</v>
      </c>
      <c r="U39" s="55" t="s">
        <v>163</v>
      </c>
      <c r="V39" s="86" t="s">
        <v>302</v>
      </c>
      <c r="W39" s="24" t="s">
        <v>28</v>
      </c>
      <c r="X39" s="50" t="s">
        <v>28</v>
      </c>
      <c r="Y39" s="24" t="s">
        <v>28</v>
      </c>
      <c r="Z39" s="24" t="s">
        <v>28</v>
      </c>
      <c r="AA39" s="26" t="s">
        <v>28</v>
      </c>
      <c r="AB39" s="95">
        <v>0.0002</v>
      </c>
      <c r="AC39" s="26" t="s">
        <v>28</v>
      </c>
      <c r="AD39" s="50" t="s">
        <v>28</v>
      </c>
      <c r="AE39" s="50" t="s">
        <v>28</v>
      </c>
      <c r="AF39" s="50" t="s">
        <v>28</v>
      </c>
      <c r="AG39" s="50"/>
      <c r="AH39" s="50"/>
      <c r="AI39" s="26"/>
      <c r="AJ39" s="26"/>
      <c r="AK39" s="26"/>
      <c r="AL39" s="26"/>
      <c r="AM39" s="117"/>
      <c r="AN39" s="26"/>
      <c r="AO39" s="26"/>
      <c r="AP39" s="26" t="s">
        <v>296</v>
      </c>
      <c r="AQ39" s="26" t="s">
        <v>303</v>
      </c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26" t="s">
        <v>28</v>
      </c>
      <c r="BE39" s="142">
        <v>1</v>
      </c>
    </row>
    <row r="40" ht="30" customHeight="1" spans="1:57">
      <c r="A40" s="26">
        <v>57</v>
      </c>
      <c r="B40" s="26"/>
      <c r="C40" s="30">
        <v>1</v>
      </c>
      <c r="D40" s="26"/>
      <c r="E40" s="26"/>
      <c r="F40" s="26"/>
      <c r="G40" s="26"/>
      <c r="H40" s="26"/>
      <c r="I40" s="24" t="s">
        <v>235</v>
      </c>
      <c r="J40" s="25" t="s">
        <v>307</v>
      </c>
      <c r="K40" s="67" t="s">
        <v>307</v>
      </c>
      <c r="L40" s="67" t="s">
        <v>308</v>
      </c>
      <c r="M40" s="26" t="s">
        <v>28</v>
      </c>
      <c r="N40" s="44" t="s">
        <v>172</v>
      </c>
      <c r="O40" s="42" t="s">
        <v>162</v>
      </c>
      <c r="P40" s="68"/>
      <c r="Q40" s="80" t="s">
        <v>161</v>
      </c>
      <c r="R40" s="67" t="s">
        <v>307</v>
      </c>
      <c r="S40" s="51" t="s">
        <v>161</v>
      </c>
      <c r="T40" s="55" t="s">
        <v>164</v>
      </c>
      <c r="U40" s="55" t="s">
        <v>163</v>
      </c>
      <c r="V40" s="44" t="s">
        <v>212</v>
      </c>
      <c r="W40" s="44" t="s">
        <v>309</v>
      </c>
      <c r="X40" s="50" t="s">
        <v>28</v>
      </c>
      <c r="Y40" s="50" t="s">
        <v>28</v>
      </c>
      <c r="Z40" s="44" t="s">
        <v>310</v>
      </c>
      <c r="AA40" s="26" t="s">
        <v>28</v>
      </c>
      <c r="AB40" s="97">
        <v>0.0008</v>
      </c>
      <c r="AC40" s="26" t="s">
        <v>28</v>
      </c>
      <c r="AD40" s="50" t="s">
        <v>28</v>
      </c>
      <c r="AE40" s="50" t="s">
        <v>28</v>
      </c>
      <c r="AF40" s="50" t="s">
        <v>28</v>
      </c>
      <c r="AG40" s="50"/>
      <c r="AH40" s="50"/>
      <c r="AI40" s="26"/>
      <c r="AJ40" s="26"/>
      <c r="AK40" s="26"/>
      <c r="AL40" s="26"/>
      <c r="AM40" s="117"/>
      <c r="AN40" s="26"/>
      <c r="AO40" s="26"/>
      <c r="AP40" s="26" t="s">
        <v>296</v>
      </c>
      <c r="AQ40" s="26" t="s">
        <v>311</v>
      </c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26" t="s">
        <v>28</v>
      </c>
      <c r="BE40" s="68" t="s">
        <v>312</v>
      </c>
    </row>
    <row r="41" ht="30" customHeight="1" spans="1:57">
      <c r="A41" s="24">
        <v>58</v>
      </c>
      <c r="B41" s="24"/>
      <c r="C41" s="24">
        <v>1</v>
      </c>
      <c r="D41" s="24"/>
      <c r="E41" s="24"/>
      <c r="F41" s="24"/>
      <c r="G41" s="24"/>
      <c r="H41" s="24"/>
      <c r="I41" s="24" t="s">
        <v>235</v>
      </c>
      <c r="J41" s="61" t="s">
        <v>313</v>
      </c>
      <c r="K41" s="40" t="s">
        <v>314</v>
      </c>
      <c r="L41" s="41" t="s">
        <v>315</v>
      </c>
      <c r="M41" s="26" t="s">
        <v>316</v>
      </c>
      <c r="N41" s="44" t="s">
        <v>172</v>
      </c>
      <c r="O41" s="42" t="s">
        <v>162</v>
      </c>
      <c r="P41" s="69"/>
      <c r="Q41" s="80" t="s">
        <v>161</v>
      </c>
      <c r="R41" s="26" t="s">
        <v>28</v>
      </c>
      <c r="S41" s="51" t="s">
        <v>161</v>
      </c>
      <c r="T41" s="55" t="s">
        <v>164</v>
      </c>
      <c r="U41" s="55" t="s">
        <v>163</v>
      </c>
      <c r="V41" s="54" t="s">
        <v>206</v>
      </c>
      <c r="W41" s="44" t="s">
        <v>28</v>
      </c>
      <c r="X41" s="50" t="s">
        <v>28</v>
      </c>
      <c r="Y41" s="24" t="s">
        <v>28</v>
      </c>
      <c r="Z41" s="24" t="s">
        <v>28</v>
      </c>
      <c r="AA41" s="26" t="s">
        <v>28</v>
      </c>
      <c r="AB41" s="98">
        <v>0.001</v>
      </c>
      <c r="AC41" s="26" t="s">
        <v>28</v>
      </c>
      <c r="AD41" s="50" t="s">
        <v>28</v>
      </c>
      <c r="AE41" s="50" t="s">
        <v>28</v>
      </c>
      <c r="AF41" s="50" t="s">
        <v>28</v>
      </c>
      <c r="AG41" s="50"/>
      <c r="AH41" s="50"/>
      <c r="AI41" s="26"/>
      <c r="AJ41" s="26"/>
      <c r="AK41" s="26"/>
      <c r="AL41" s="26"/>
      <c r="AM41" s="117"/>
      <c r="AN41" s="26"/>
      <c r="AO41" s="26"/>
      <c r="AP41" s="26" t="s">
        <v>296</v>
      </c>
      <c r="AQ41" s="131" t="s">
        <v>253</v>
      </c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26" t="s">
        <v>28</v>
      </c>
      <c r="BE41" s="44">
        <v>2</v>
      </c>
    </row>
    <row r="42" ht="30" customHeight="1" spans="1:57">
      <c r="A42" s="24">
        <v>59</v>
      </c>
      <c r="B42" s="24"/>
      <c r="C42" s="24">
        <v>1</v>
      </c>
      <c r="D42" s="24"/>
      <c r="E42" s="24"/>
      <c r="F42" s="24"/>
      <c r="G42" s="24"/>
      <c r="H42" s="24"/>
      <c r="I42" s="24" t="s">
        <v>28</v>
      </c>
      <c r="J42" s="61" t="s">
        <v>317</v>
      </c>
      <c r="K42" s="40" t="s">
        <v>318</v>
      </c>
      <c r="L42" s="41" t="s">
        <v>319</v>
      </c>
      <c r="M42" s="26" t="s">
        <v>28</v>
      </c>
      <c r="N42" s="44" t="s">
        <v>172</v>
      </c>
      <c r="O42" s="42" t="s">
        <v>162</v>
      </c>
      <c r="P42" s="43"/>
      <c r="Q42" s="80" t="s">
        <v>161</v>
      </c>
      <c r="R42" s="26" t="s">
        <v>28</v>
      </c>
      <c r="S42" s="51" t="s">
        <v>161</v>
      </c>
      <c r="T42" s="55" t="s">
        <v>164</v>
      </c>
      <c r="U42" s="55" t="s">
        <v>163</v>
      </c>
      <c r="V42" s="24" t="s">
        <v>206</v>
      </c>
      <c r="W42" s="44" t="s">
        <v>28</v>
      </c>
      <c r="X42" s="50" t="s">
        <v>28</v>
      </c>
      <c r="Y42" s="24" t="s">
        <v>28</v>
      </c>
      <c r="Z42" s="24" t="s">
        <v>28</v>
      </c>
      <c r="AA42" s="26" t="s">
        <v>28</v>
      </c>
      <c r="AB42" s="95">
        <v>0.001</v>
      </c>
      <c r="AC42" s="26" t="s">
        <v>28</v>
      </c>
      <c r="AD42" s="50" t="s">
        <v>28</v>
      </c>
      <c r="AE42" s="50" t="s">
        <v>28</v>
      </c>
      <c r="AF42" s="50" t="s">
        <v>28</v>
      </c>
      <c r="AG42" s="50"/>
      <c r="AH42" s="50"/>
      <c r="AI42" s="26"/>
      <c r="AJ42" s="26"/>
      <c r="AK42" s="26"/>
      <c r="AL42" s="26"/>
      <c r="AM42" s="117"/>
      <c r="AN42" s="26"/>
      <c r="AO42" s="26"/>
      <c r="AP42" s="26" t="s">
        <v>179</v>
      </c>
      <c r="AQ42" s="26" t="s">
        <v>320</v>
      </c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26" t="s">
        <v>28</v>
      </c>
      <c r="BE42" s="144">
        <v>30</v>
      </c>
    </row>
    <row r="43" ht="30" customHeight="1" spans="1:57">
      <c r="A43" s="26">
        <v>60</v>
      </c>
      <c r="B43" s="26"/>
      <c r="C43" s="30">
        <v>1</v>
      </c>
      <c r="D43" s="26"/>
      <c r="E43" s="26"/>
      <c r="F43" s="26"/>
      <c r="G43" s="26"/>
      <c r="H43" s="26"/>
      <c r="I43" s="50" t="s">
        <v>40</v>
      </c>
      <c r="J43" s="51" t="s">
        <v>321</v>
      </c>
      <c r="K43" s="52" t="s">
        <v>321</v>
      </c>
      <c r="L43" s="52" t="s">
        <v>322</v>
      </c>
      <c r="M43" s="50" t="s">
        <v>28</v>
      </c>
      <c r="N43" s="44" t="s">
        <v>172</v>
      </c>
      <c r="O43" s="42" t="s">
        <v>162</v>
      </c>
      <c r="P43" s="50" t="s">
        <v>28</v>
      </c>
      <c r="Q43" s="80" t="s">
        <v>161</v>
      </c>
      <c r="R43" s="52" t="s">
        <v>321</v>
      </c>
      <c r="S43" s="51" t="s">
        <v>161</v>
      </c>
      <c r="T43" s="55" t="s">
        <v>163</v>
      </c>
      <c r="U43" s="55" t="s">
        <v>164</v>
      </c>
      <c r="V43" s="50" t="s">
        <v>323</v>
      </c>
      <c r="W43" s="50" t="s">
        <v>28</v>
      </c>
      <c r="X43" s="50" t="s">
        <v>28</v>
      </c>
      <c r="Y43" s="50" t="s">
        <v>28</v>
      </c>
      <c r="Z43" s="50" t="s">
        <v>28</v>
      </c>
      <c r="AA43" s="26" t="s">
        <v>28</v>
      </c>
      <c r="AB43" s="94">
        <v>0.0002</v>
      </c>
      <c r="AC43" s="26" t="s">
        <v>28</v>
      </c>
      <c r="AD43" s="50" t="s">
        <v>28</v>
      </c>
      <c r="AE43" s="50" t="s">
        <v>28</v>
      </c>
      <c r="AF43" s="50" t="s">
        <v>28</v>
      </c>
      <c r="AG43" s="50"/>
      <c r="AH43" s="50"/>
      <c r="AI43" s="26"/>
      <c r="AJ43" s="26"/>
      <c r="AK43" s="26"/>
      <c r="AL43" s="26"/>
      <c r="AM43" s="117"/>
      <c r="AN43" s="26"/>
      <c r="AO43" s="26"/>
      <c r="AP43" s="26" t="s">
        <v>179</v>
      </c>
      <c r="AQ43" s="132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26" t="s">
        <v>28</v>
      </c>
      <c r="BE43" s="50" t="s">
        <v>312</v>
      </c>
    </row>
    <row r="44" s="8" customFormat="1" ht="30" customHeight="1" spans="1:57">
      <c r="A44" s="31">
        <v>61</v>
      </c>
      <c r="B44" s="32">
        <v>0</v>
      </c>
      <c r="C44" s="31"/>
      <c r="D44" s="31"/>
      <c r="E44" s="31"/>
      <c r="F44" s="31"/>
      <c r="G44" s="31"/>
      <c r="H44" s="31"/>
      <c r="I44" s="70" t="s">
        <v>40</v>
      </c>
      <c r="J44" s="71" t="s">
        <v>324</v>
      </c>
      <c r="K44" s="72" t="s">
        <v>324</v>
      </c>
      <c r="L44" s="72" t="s">
        <v>325</v>
      </c>
      <c r="M44" s="73" t="s">
        <v>326</v>
      </c>
      <c r="N44" s="74" t="s">
        <v>192</v>
      </c>
      <c r="O44" s="75" t="s">
        <v>162</v>
      </c>
      <c r="P44" s="76"/>
      <c r="Q44" s="87" t="s">
        <v>161</v>
      </c>
      <c r="R44" s="72" t="s">
        <v>324</v>
      </c>
      <c r="S44" s="88" t="s">
        <v>161</v>
      </c>
      <c r="T44" s="89" t="s">
        <v>163</v>
      </c>
      <c r="U44" s="89" t="s">
        <v>164</v>
      </c>
      <c r="V44" s="76" t="s">
        <v>193</v>
      </c>
      <c r="W44" s="76" t="s">
        <v>166</v>
      </c>
      <c r="X44" s="33" t="s">
        <v>28</v>
      </c>
      <c r="Y44" s="76" t="s">
        <v>28</v>
      </c>
      <c r="Z44" s="76" t="s">
        <v>28</v>
      </c>
      <c r="AA44" s="76" t="s">
        <v>28</v>
      </c>
      <c r="AB44" s="99"/>
      <c r="AC44" s="99">
        <v>3.291</v>
      </c>
      <c r="AD44" s="76" t="s">
        <v>194</v>
      </c>
      <c r="AE44" s="76" t="s">
        <v>28</v>
      </c>
      <c r="AF44" s="100" t="s">
        <v>195</v>
      </c>
      <c r="AG44" s="100" t="s">
        <v>195</v>
      </c>
      <c r="AH44" s="100"/>
      <c r="AI44" s="33"/>
      <c r="AJ44" s="33"/>
      <c r="AK44" s="33"/>
      <c r="AL44" s="33"/>
      <c r="AM44" s="119"/>
      <c r="AN44" s="33"/>
      <c r="AO44" s="33">
        <v>0.434</v>
      </c>
      <c r="AP44" s="33" t="s">
        <v>179</v>
      </c>
      <c r="AQ44" s="133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33" t="s">
        <v>28</v>
      </c>
      <c r="BE44" s="76">
        <v>1</v>
      </c>
    </row>
    <row r="45" s="9" customFormat="1" ht="30" customHeight="1" spans="1:57">
      <c r="A45" s="31">
        <v>62</v>
      </c>
      <c r="B45" s="31"/>
      <c r="C45" s="32">
        <v>1</v>
      </c>
      <c r="D45" s="31"/>
      <c r="E45" s="31"/>
      <c r="F45" s="31"/>
      <c r="G45" s="31"/>
      <c r="H45" s="31"/>
      <c r="I45" s="70" t="s">
        <v>40</v>
      </c>
      <c r="J45" s="71" t="s">
        <v>327</v>
      </c>
      <c r="K45" s="77" t="s">
        <v>327</v>
      </c>
      <c r="L45" s="77" t="s">
        <v>328</v>
      </c>
      <c r="M45" s="76" t="s">
        <v>28</v>
      </c>
      <c r="N45" s="74" t="s">
        <v>172</v>
      </c>
      <c r="O45" s="75" t="s">
        <v>162</v>
      </c>
      <c r="P45" s="70"/>
      <c r="Q45" s="87" t="s">
        <v>161</v>
      </c>
      <c r="R45" s="77" t="s">
        <v>327</v>
      </c>
      <c r="S45" s="88" t="s">
        <v>161</v>
      </c>
      <c r="T45" s="89" t="s">
        <v>163</v>
      </c>
      <c r="U45" s="89" t="s">
        <v>164</v>
      </c>
      <c r="V45" s="76" t="s">
        <v>329</v>
      </c>
      <c r="W45" s="76" t="s">
        <v>330</v>
      </c>
      <c r="X45" s="76" t="s">
        <v>331</v>
      </c>
      <c r="Y45" s="76" t="s">
        <v>332</v>
      </c>
      <c r="Z45" s="76" t="s">
        <v>333</v>
      </c>
      <c r="AA45" s="76" t="s">
        <v>28</v>
      </c>
      <c r="AB45" s="99">
        <v>1.03</v>
      </c>
      <c r="AC45" s="99">
        <v>1.03</v>
      </c>
      <c r="AD45" s="76" t="s">
        <v>28</v>
      </c>
      <c r="AE45" s="76" t="s">
        <v>28</v>
      </c>
      <c r="AF45" s="76" t="s">
        <v>28</v>
      </c>
      <c r="AG45" s="76" t="s">
        <v>217</v>
      </c>
      <c r="AH45" s="76" t="s">
        <v>334</v>
      </c>
      <c r="AI45" s="33">
        <f>266+5</f>
        <v>271</v>
      </c>
      <c r="AJ45" s="33">
        <f>260</f>
        <v>260</v>
      </c>
      <c r="AK45" s="33">
        <v>2</v>
      </c>
      <c r="AL45" s="33">
        <f t="shared" ref="AL45:AL48" si="3">AI45*AJ45*AK45*7860/1000000000</f>
        <v>1.1076312</v>
      </c>
      <c r="AM45" s="120">
        <f t="shared" ref="AM45:AM48" si="4">AB45/AL45</f>
        <v>0.929912411279133</v>
      </c>
      <c r="AN45" s="33"/>
      <c r="AO45" s="33"/>
      <c r="AP45" s="33" t="s">
        <v>179</v>
      </c>
      <c r="AQ45" s="133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33" t="s">
        <v>28</v>
      </c>
      <c r="BE45" s="70">
        <v>1</v>
      </c>
    </row>
    <row r="46" s="9" customFormat="1" ht="30" customHeight="1" spans="1:57">
      <c r="A46" s="33">
        <v>63</v>
      </c>
      <c r="B46" s="33"/>
      <c r="C46" s="34">
        <v>1</v>
      </c>
      <c r="D46" s="33"/>
      <c r="E46" s="33"/>
      <c r="F46" s="33"/>
      <c r="G46" s="33"/>
      <c r="H46" s="33"/>
      <c r="I46" s="70" t="s">
        <v>40</v>
      </c>
      <c r="J46" s="71" t="s">
        <v>335</v>
      </c>
      <c r="K46" s="77" t="s">
        <v>335</v>
      </c>
      <c r="L46" s="77" t="s">
        <v>336</v>
      </c>
      <c r="M46" s="76" t="s">
        <v>28</v>
      </c>
      <c r="N46" s="74" t="s">
        <v>172</v>
      </c>
      <c r="O46" s="75" t="s">
        <v>162</v>
      </c>
      <c r="P46" s="70"/>
      <c r="Q46" s="87" t="s">
        <v>161</v>
      </c>
      <c r="R46" s="77" t="s">
        <v>335</v>
      </c>
      <c r="S46" s="88" t="s">
        <v>161</v>
      </c>
      <c r="T46" s="89" t="s">
        <v>163</v>
      </c>
      <c r="U46" s="89" t="s">
        <v>164</v>
      </c>
      <c r="V46" s="76" t="s">
        <v>329</v>
      </c>
      <c r="W46" s="76" t="s">
        <v>330</v>
      </c>
      <c r="X46" s="76" t="s">
        <v>331</v>
      </c>
      <c r="Y46" s="76" t="s">
        <v>332</v>
      </c>
      <c r="Z46" s="76" t="s">
        <v>337</v>
      </c>
      <c r="AA46" s="76" t="s">
        <v>28</v>
      </c>
      <c r="AB46" s="99">
        <v>0.86</v>
      </c>
      <c r="AC46" s="99">
        <v>0.7</v>
      </c>
      <c r="AD46" s="76" t="s">
        <v>28</v>
      </c>
      <c r="AE46" s="76" t="s">
        <v>28</v>
      </c>
      <c r="AF46" s="76" t="s">
        <v>28</v>
      </c>
      <c r="AG46" s="76" t="s">
        <v>217</v>
      </c>
      <c r="AH46" s="76" t="s">
        <v>338</v>
      </c>
      <c r="AI46" s="33">
        <f>307+5</f>
        <v>312</v>
      </c>
      <c r="AJ46" s="33">
        <v>239</v>
      </c>
      <c r="AK46" s="33">
        <v>2</v>
      </c>
      <c r="AL46" s="33">
        <f t="shared" si="3"/>
        <v>1.17220896</v>
      </c>
      <c r="AM46" s="120">
        <f t="shared" si="4"/>
        <v>0.733657589513733</v>
      </c>
      <c r="AN46" s="33"/>
      <c r="AO46" s="33"/>
      <c r="AP46" s="33" t="s">
        <v>179</v>
      </c>
      <c r="AQ46" s="133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33" t="s">
        <v>28</v>
      </c>
      <c r="BE46" s="70">
        <v>1</v>
      </c>
    </row>
    <row r="47" s="9" customFormat="1" ht="30" customHeight="1" spans="1:57">
      <c r="A47" s="31">
        <v>64</v>
      </c>
      <c r="B47" s="31"/>
      <c r="C47" s="32">
        <v>1</v>
      </c>
      <c r="D47" s="31"/>
      <c r="E47" s="31"/>
      <c r="F47" s="31"/>
      <c r="G47" s="31"/>
      <c r="H47" s="31"/>
      <c r="I47" s="70" t="s">
        <v>40</v>
      </c>
      <c r="J47" s="71" t="s">
        <v>339</v>
      </c>
      <c r="K47" s="77" t="s">
        <v>339</v>
      </c>
      <c r="L47" s="77" t="s">
        <v>340</v>
      </c>
      <c r="M47" s="76" t="s">
        <v>28</v>
      </c>
      <c r="N47" s="74" t="s">
        <v>172</v>
      </c>
      <c r="O47" s="75" t="s">
        <v>162</v>
      </c>
      <c r="P47" s="70"/>
      <c r="Q47" s="87" t="s">
        <v>161</v>
      </c>
      <c r="R47" s="77" t="s">
        <v>339</v>
      </c>
      <c r="S47" s="88" t="s">
        <v>161</v>
      </c>
      <c r="T47" s="89" t="s">
        <v>163</v>
      </c>
      <c r="U47" s="89" t="s">
        <v>164</v>
      </c>
      <c r="V47" s="76" t="s">
        <v>329</v>
      </c>
      <c r="W47" s="76" t="s">
        <v>330</v>
      </c>
      <c r="X47" s="76" t="s">
        <v>331</v>
      </c>
      <c r="Y47" s="76" t="s">
        <v>332</v>
      </c>
      <c r="Z47" s="76" t="s">
        <v>341</v>
      </c>
      <c r="AA47" s="76" t="s">
        <v>28</v>
      </c>
      <c r="AB47" s="99">
        <v>0.699</v>
      </c>
      <c r="AC47" s="99">
        <v>0.86</v>
      </c>
      <c r="AD47" s="76" t="s">
        <v>28</v>
      </c>
      <c r="AE47" s="76" t="s">
        <v>28</v>
      </c>
      <c r="AF47" s="76" t="s">
        <v>28</v>
      </c>
      <c r="AG47" s="76" t="s">
        <v>217</v>
      </c>
      <c r="AH47" s="76" t="s">
        <v>342</v>
      </c>
      <c r="AI47" s="33">
        <f>483+5</f>
        <v>488</v>
      </c>
      <c r="AJ47" s="33">
        <v>173</v>
      </c>
      <c r="AK47" s="33">
        <v>2</v>
      </c>
      <c r="AL47" s="33">
        <f t="shared" si="3"/>
        <v>1.32714528</v>
      </c>
      <c r="AM47" s="120">
        <f t="shared" si="4"/>
        <v>0.526694409823768</v>
      </c>
      <c r="AN47" s="33"/>
      <c r="AO47" s="33"/>
      <c r="AP47" s="33" t="s">
        <v>179</v>
      </c>
      <c r="AQ47" s="133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33" t="s">
        <v>28</v>
      </c>
      <c r="BE47" s="70">
        <v>1</v>
      </c>
    </row>
    <row r="48" s="9" customFormat="1" ht="30" customHeight="1" spans="1:57">
      <c r="A48" s="31">
        <v>65</v>
      </c>
      <c r="B48" s="31"/>
      <c r="C48" s="32">
        <v>1</v>
      </c>
      <c r="D48" s="31"/>
      <c r="E48" s="31"/>
      <c r="F48" s="31"/>
      <c r="G48" s="31"/>
      <c r="H48" s="31"/>
      <c r="I48" s="70" t="s">
        <v>40</v>
      </c>
      <c r="J48" s="71" t="s">
        <v>343</v>
      </c>
      <c r="K48" s="77" t="s">
        <v>343</v>
      </c>
      <c r="L48" s="77" t="s">
        <v>344</v>
      </c>
      <c r="M48" s="76" t="s">
        <v>28</v>
      </c>
      <c r="N48" s="74" t="s">
        <v>172</v>
      </c>
      <c r="O48" s="75" t="s">
        <v>162</v>
      </c>
      <c r="P48" s="70"/>
      <c r="Q48" s="87" t="s">
        <v>161</v>
      </c>
      <c r="R48" s="77" t="s">
        <v>343</v>
      </c>
      <c r="S48" s="88" t="s">
        <v>161</v>
      </c>
      <c r="T48" s="89" t="s">
        <v>163</v>
      </c>
      <c r="U48" s="89" t="s">
        <v>164</v>
      </c>
      <c r="V48" s="76" t="s">
        <v>329</v>
      </c>
      <c r="W48" s="76" t="s">
        <v>330</v>
      </c>
      <c r="X48" s="76" t="s">
        <v>331</v>
      </c>
      <c r="Y48" s="76" t="s">
        <v>332</v>
      </c>
      <c r="Z48" s="76" t="s">
        <v>341</v>
      </c>
      <c r="AA48" s="76" t="s">
        <v>28</v>
      </c>
      <c r="AB48" s="99">
        <v>0.699</v>
      </c>
      <c r="AC48" s="99">
        <v>0.69</v>
      </c>
      <c r="AD48" s="76" t="s">
        <v>28</v>
      </c>
      <c r="AE48" s="76" t="s">
        <v>28</v>
      </c>
      <c r="AF48" s="70"/>
      <c r="AG48" s="76" t="s">
        <v>217</v>
      </c>
      <c r="AH48" s="76" t="s">
        <v>342</v>
      </c>
      <c r="AI48" s="33">
        <f>483+5</f>
        <v>488</v>
      </c>
      <c r="AJ48" s="33">
        <v>173</v>
      </c>
      <c r="AK48" s="33">
        <v>2</v>
      </c>
      <c r="AL48" s="33">
        <f t="shared" si="3"/>
        <v>1.32714528</v>
      </c>
      <c r="AM48" s="120">
        <f t="shared" si="4"/>
        <v>0.526694409823768</v>
      </c>
      <c r="AN48" s="33"/>
      <c r="AO48" s="33"/>
      <c r="AP48" s="33" t="s">
        <v>179</v>
      </c>
      <c r="AQ48" s="133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33" t="s">
        <v>28</v>
      </c>
      <c r="BE48" s="70">
        <v>1</v>
      </c>
    </row>
    <row r="49" s="8" customFormat="1" ht="35.1" customHeight="1" spans="1:57">
      <c r="A49" s="33">
        <v>66</v>
      </c>
      <c r="B49" s="33"/>
      <c r="C49" s="34">
        <v>1</v>
      </c>
      <c r="D49" s="33"/>
      <c r="E49" s="33"/>
      <c r="F49" s="33"/>
      <c r="G49" s="33"/>
      <c r="H49" s="33"/>
      <c r="I49" s="76" t="s">
        <v>40</v>
      </c>
      <c r="J49" s="76" t="s">
        <v>345</v>
      </c>
      <c r="K49" s="76" t="s">
        <v>346</v>
      </c>
      <c r="L49" s="78" t="s">
        <v>347</v>
      </c>
      <c r="M49" s="76" t="s">
        <v>28</v>
      </c>
      <c r="N49" s="76" t="s">
        <v>172</v>
      </c>
      <c r="O49" s="76" t="s">
        <v>348</v>
      </c>
      <c r="P49" s="79"/>
      <c r="Q49" s="76" t="s">
        <v>161</v>
      </c>
      <c r="R49" s="76" t="s">
        <v>28</v>
      </c>
      <c r="S49" s="76" t="s">
        <v>28</v>
      </c>
      <c r="T49" s="76" t="s">
        <v>164</v>
      </c>
      <c r="U49" s="89" t="s">
        <v>163</v>
      </c>
      <c r="V49" s="90" t="s">
        <v>349</v>
      </c>
      <c r="W49" s="75" t="s">
        <v>28</v>
      </c>
      <c r="X49" s="90" t="s">
        <v>350</v>
      </c>
      <c r="Z49" s="101" t="s">
        <v>351</v>
      </c>
      <c r="AA49" s="76" t="s">
        <v>28</v>
      </c>
      <c r="AB49" s="102">
        <v>0.001</v>
      </c>
      <c r="AC49" s="33" t="s">
        <v>28</v>
      </c>
      <c r="AD49" s="76" t="s">
        <v>194</v>
      </c>
      <c r="AE49" s="76" t="s">
        <v>28</v>
      </c>
      <c r="AF49" s="89" t="s">
        <v>352</v>
      </c>
      <c r="AG49" s="89"/>
      <c r="AH49" s="89"/>
      <c r="AI49" s="33"/>
      <c r="AJ49" s="33"/>
      <c r="AK49" s="33"/>
      <c r="AL49" s="33"/>
      <c r="AM49" s="121"/>
      <c r="AN49" s="33"/>
      <c r="AO49" s="33"/>
      <c r="AP49" s="33" t="s">
        <v>179</v>
      </c>
      <c r="AQ49" s="133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33" t="s">
        <v>28</v>
      </c>
      <c r="BE49" s="75">
        <v>6</v>
      </c>
    </row>
    <row r="50" spans="13:57">
      <c r="M50" s="10"/>
      <c r="BE50" s="10"/>
    </row>
    <row r="51" spans="13:57">
      <c r="M51" s="10"/>
      <c r="BE51" s="10"/>
    </row>
    <row r="52" spans="13:57">
      <c r="M52" s="10"/>
      <c r="BE52" s="10"/>
    </row>
    <row r="53" spans="13:57">
      <c r="M53" s="10"/>
      <c r="BE53" s="10"/>
    </row>
    <row r="54" spans="13:57">
      <c r="M54" s="10"/>
      <c r="BE54" s="10"/>
    </row>
    <row r="55" spans="13:57">
      <c r="M55" s="10"/>
      <c r="BE55" s="10"/>
    </row>
    <row r="56" spans="13:57">
      <c r="M56" s="10"/>
      <c r="BE56" s="10"/>
    </row>
    <row r="57" spans="13:57">
      <c r="M57" s="10"/>
      <c r="BE57" s="10"/>
    </row>
    <row r="58" spans="13:57">
      <c r="M58" s="10"/>
      <c r="BE58" s="10"/>
    </row>
    <row r="59" spans="13:57">
      <c r="M59" s="10"/>
      <c r="BE59" s="10"/>
    </row>
    <row r="60" spans="13:57">
      <c r="M60" s="10"/>
      <c r="BE60" s="10"/>
    </row>
    <row r="61" spans="13:57">
      <c r="M61" s="10"/>
      <c r="BE61" s="10"/>
    </row>
    <row r="62" spans="13:57">
      <c r="M62" s="10"/>
      <c r="BE62" s="10"/>
    </row>
    <row r="63" spans="13:57">
      <c r="M63" s="10"/>
      <c r="BE63" s="10"/>
    </row>
    <row r="64" spans="13:57">
      <c r="M64" s="10"/>
      <c r="BE64" s="10"/>
    </row>
    <row r="65" spans="13:57">
      <c r="M65" s="10"/>
      <c r="BE65" s="10"/>
    </row>
    <row r="66" spans="13:57">
      <c r="M66" s="10"/>
      <c r="BE66" s="10"/>
    </row>
    <row r="67" spans="13:57">
      <c r="M67" s="10"/>
      <c r="BE67" s="10"/>
    </row>
    <row r="68" spans="13:57">
      <c r="M68" s="10"/>
      <c r="BE68" s="10"/>
    </row>
    <row r="69" spans="13:57">
      <c r="M69" s="10"/>
      <c r="BE69" s="10"/>
    </row>
    <row r="70" spans="13:57">
      <c r="M70" s="10"/>
      <c r="BE70" s="10"/>
    </row>
    <row r="71" spans="13:57">
      <c r="M71" s="10"/>
      <c r="BE71" s="10"/>
    </row>
    <row r="72" spans="13:57">
      <c r="M72" s="10"/>
      <c r="BE72" s="10"/>
    </row>
    <row r="73" spans="13:57">
      <c r="M73" s="10"/>
      <c r="BE73" s="10"/>
    </row>
    <row r="74" spans="13:57">
      <c r="M74" s="10"/>
      <c r="BE74" s="10"/>
    </row>
    <row r="75" spans="13:57">
      <c r="M75" s="10"/>
      <c r="BE75" s="10"/>
    </row>
    <row r="76" spans="13:57">
      <c r="M76" s="10"/>
      <c r="BE76" s="10"/>
    </row>
    <row r="77" spans="13:57">
      <c r="M77" s="10"/>
      <c r="BE77" s="10"/>
    </row>
    <row r="78" spans="13:57">
      <c r="M78" s="10"/>
      <c r="BE78" s="10"/>
    </row>
    <row r="79" spans="13:57">
      <c r="M79" s="10"/>
      <c r="BE79" s="10"/>
    </row>
    <row r="80" spans="13:57">
      <c r="M80" s="10"/>
      <c r="BE80" s="10"/>
    </row>
    <row r="81" spans="13:57">
      <c r="M81" s="10"/>
      <c r="BE81" s="10"/>
    </row>
    <row r="82" spans="13:57">
      <c r="M82" s="10"/>
      <c r="BE82" s="10"/>
    </row>
    <row r="83" spans="13:57">
      <c r="M83" s="10"/>
      <c r="BE83" s="10"/>
    </row>
    <row r="84" spans="13:57">
      <c r="M84" s="10"/>
      <c r="BE84" s="10"/>
    </row>
    <row r="85" spans="13:57">
      <c r="M85" s="10"/>
      <c r="BE85" s="10"/>
    </row>
    <row r="86" spans="13:57">
      <c r="M86" s="10"/>
      <c r="BE86" s="10"/>
    </row>
    <row r="87" spans="13:57">
      <c r="M87" s="10"/>
      <c r="BE87" s="10"/>
    </row>
    <row r="88" spans="13:57">
      <c r="M88" s="10"/>
      <c r="BE88" s="10"/>
    </row>
    <row r="89" spans="13:57">
      <c r="M89" s="10"/>
      <c r="BE89" s="10"/>
    </row>
    <row r="90" spans="13:57">
      <c r="M90" s="10"/>
      <c r="BE90" s="10"/>
    </row>
    <row r="91" spans="13:57">
      <c r="M91" s="10"/>
      <c r="BE91" s="10"/>
    </row>
    <row r="92" spans="13:57">
      <c r="M92" s="10"/>
      <c r="BE92" s="10"/>
    </row>
    <row r="93" spans="13:57">
      <c r="M93" s="10"/>
      <c r="BE93" s="10"/>
    </row>
    <row r="94" spans="13:57">
      <c r="M94" s="10"/>
      <c r="BE94" s="10"/>
    </row>
    <row r="95" spans="13:57">
      <c r="M95" s="10"/>
      <c r="BE95" s="10"/>
    </row>
    <row r="96" spans="13:57">
      <c r="M96" s="10"/>
      <c r="BE96" s="10"/>
    </row>
    <row r="97" spans="13:57">
      <c r="M97" s="10"/>
      <c r="BE97" s="10"/>
    </row>
    <row r="98" spans="13:57">
      <c r="M98" s="10"/>
      <c r="BE98" s="10"/>
    </row>
    <row r="99" spans="13:57">
      <c r="M99" s="10"/>
      <c r="BE99" s="10"/>
    </row>
    <row r="100" spans="13:57">
      <c r="M100" s="10"/>
      <c r="BE100" s="10"/>
    </row>
    <row r="101" spans="13:57">
      <c r="M101" s="10"/>
      <c r="BE101" s="10"/>
    </row>
    <row r="102" spans="13:57">
      <c r="M102" s="10"/>
      <c r="BE102" s="10"/>
    </row>
    <row r="103" spans="13:57">
      <c r="M103" s="10"/>
      <c r="BE103" s="10"/>
    </row>
    <row r="104" spans="13:57">
      <c r="M104" s="10"/>
      <c r="BE104" s="10"/>
    </row>
    <row r="105" spans="13:57">
      <c r="M105" s="10"/>
      <c r="BE105" s="10"/>
    </row>
    <row r="106" spans="13:57">
      <c r="M106" s="10"/>
      <c r="BE106" s="10"/>
    </row>
    <row r="107" spans="13:57">
      <c r="M107" s="10"/>
      <c r="BE107" s="10"/>
    </row>
    <row r="108" spans="13:57">
      <c r="M108" s="10"/>
      <c r="BE108" s="10"/>
    </row>
    <row r="109" spans="13:57">
      <c r="M109" s="10"/>
      <c r="BE109" s="10"/>
    </row>
    <row r="110" spans="13:57">
      <c r="M110" s="10"/>
      <c r="BE110" s="10"/>
    </row>
    <row r="111" spans="13:57">
      <c r="M111" s="10"/>
      <c r="BE111" s="10"/>
    </row>
    <row r="112" spans="13:57">
      <c r="M112" s="10"/>
      <c r="BE112" s="10"/>
    </row>
    <row r="113" spans="13:57">
      <c r="M113" s="10"/>
      <c r="BE113" s="10"/>
    </row>
    <row r="114" spans="13:57">
      <c r="M114" s="10"/>
      <c r="BE114" s="10"/>
    </row>
    <row r="115" spans="13:57">
      <c r="M115" s="10"/>
      <c r="BE115" s="10"/>
    </row>
    <row r="116" spans="13:57">
      <c r="M116" s="10"/>
      <c r="BE116" s="10"/>
    </row>
    <row r="117" spans="13:57">
      <c r="M117" s="10"/>
      <c r="BE117" s="10"/>
    </row>
    <row r="118" spans="13:57">
      <c r="M118" s="10"/>
      <c r="BE118" s="10"/>
    </row>
    <row r="119" spans="13:57">
      <c r="M119" s="10"/>
      <c r="BE119" s="10"/>
    </row>
    <row r="120" spans="13:57">
      <c r="M120" s="10"/>
      <c r="BE120" s="10"/>
    </row>
    <row r="121" spans="13:57">
      <c r="M121" s="10"/>
      <c r="BE121" s="10"/>
    </row>
    <row r="122" spans="13:57">
      <c r="M122" s="10"/>
      <c r="BE122" s="10"/>
    </row>
    <row r="123" spans="13:57">
      <c r="M123" s="10"/>
      <c r="BE123" s="10"/>
    </row>
    <row r="124" spans="13:57">
      <c r="M124" s="10"/>
      <c r="BE124" s="10"/>
    </row>
    <row r="125" spans="13:57">
      <c r="M125" s="10"/>
      <c r="BE125" s="10"/>
    </row>
    <row r="126" spans="13:57">
      <c r="M126" s="10"/>
      <c r="BE126" s="10"/>
    </row>
    <row r="127" spans="13:57">
      <c r="M127" s="10"/>
      <c r="BE127" s="10"/>
    </row>
    <row r="128" spans="13:57">
      <c r="M128" s="10"/>
      <c r="BE128" s="10"/>
    </row>
    <row r="129" spans="13:57">
      <c r="M129" s="10"/>
      <c r="BE129" s="10"/>
    </row>
    <row r="130" spans="13:57">
      <c r="M130" s="10"/>
      <c r="BE130" s="10"/>
    </row>
    <row r="131" spans="13:57">
      <c r="M131" s="10"/>
      <c r="BE131" s="10"/>
    </row>
    <row r="132" spans="13:57">
      <c r="M132" s="10"/>
      <c r="BE132" s="10"/>
    </row>
    <row r="133" spans="13:57">
      <c r="M133" s="10"/>
      <c r="BE133" s="10"/>
    </row>
    <row r="134" spans="13:57">
      <c r="M134" s="10"/>
      <c r="BE134" s="10"/>
    </row>
    <row r="135" spans="13:57">
      <c r="M135" s="10"/>
      <c r="BE135" s="10"/>
    </row>
    <row r="136" spans="13:57">
      <c r="M136" s="10"/>
      <c r="BE136" s="10"/>
    </row>
    <row r="137" spans="13:57">
      <c r="M137" s="10"/>
      <c r="BE137" s="10"/>
    </row>
    <row r="138" spans="13:57">
      <c r="M138" s="10"/>
      <c r="BE138" s="10"/>
    </row>
    <row r="139" spans="13:57">
      <c r="M139" s="10"/>
      <c r="BE139" s="10"/>
    </row>
    <row r="140" spans="13:57">
      <c r="M140" s="10"/>
      <c r="BE140" s="10"/>
    </row>
    <row r="141" spans="13:57">
      <c r="M141" s="10"/>
      <c r="BE141" s="10"/>
    </row>
    <row r="142" spans="13:57">
      <c r="M142" s="10"/>
      <c r="BE142" s="10"/>
    </row>
    <row r="143" spans="13:57">
      <c r="M143" s="10"/>
      <c r="BE143" s="10"/>
    </row>
    <row r="144" spans="13:57">
      <c r="M144" s="10"/>
      <c r="BE144" s="10"/>
    </row>
  </sheetData>
  <autoFilter ref="A9:BE49">
    <extLst/>
  </autoFilter>
  <mergeCells count="58">
    <mergeCell ref="A1:BE1"/>
    <mergeCell ref="A2:H2"/>
    <mergeCell ref="K2:L2"/>
    <mergeCell ref="A3:L3"/>
    <mergeCell ref="A4:H4"/>
    <mergeCell ref="K4:L4"/>
    <mergeCell ref="A5:L5"/>
    <mergeCell ref="B8:H8"/>
    <mergeCell ref="AI8:AK8"/>
    <mergeCell ref="A8:A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AG8:AG9"/>
    <mergeCell ref="AH8:AH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U8:AU9"/>
    <mergeCell ref="AV8:AV9"/>
    <mergeCell ref="AW8:AW9"/>
    <mergeCell ref="AX8:AX9"/>
    <mergeCell ref="AY8:AY9"/>
    <mergeCell ref="AZ8:AZ9"/>
    <mergeCell ref="BA8:BA9"/>
    <mergeCell ref="BB8:BB9"/>
    <mergeCell ref="BC8:BC9"/>
    <mergeCell ref="BD8:BD9"/>
    <mergeCell ref="BE8:BE9"/>
    <mergeCell ref="M2:AF7"/>
    <mergeCell ref="A6:L7"/>
  </mergeCells>
  <conditionalFormatting sqref="J10">
    <cfRule type="cellIs" dxfId="5" priority="19" operator="equal">
      <formula>"L6000"</formula>
    </cfRule>
    <cfRule type="cellIs" dxfId="6" priority="18" operator="equal">
      <formula>"L6000"</formula>
    </cfRule>
  </conditionalFormatting>
  <conditionalFormatting sqref="I34">
    <cfRule type="cellIs" dxfId="5" priority="4" operator="equal">
      <formula>"L6000"</formula>
    </cfRule>
    <cfRule type="cellIs" dxfId="6" priority="2" operator="equal">
      <formula>"L6000"</formula>
    </cfRule>
  </conditionalFormatting>
  <conditionalFormatting sqref="J34">
    <cfRule type="cellIs" dxfId="5" priority="12" operator="equal">
      <formula>"L6000"</formula>
    </cfRule>
    <cfRule type="cellIs" dxfId="6" priority="10" operator="equal">
      <formula>"L6000"</formula>
    </cfRule>
  </conditionalFormatting>
  <conditionalFormatting sqref="T34:U34">
    <cfRule type="cellIs" dxfId="7" priority="8" operator="equal">
      <formula>"Y"</formula>
    </cfRule>
    <cfRule type="cellIs" dxfId="6" priority="6" operator="equal">
      <formula>"N"</formula>
    </cfRule>
  </conditionalFormatting>
  <conditionalFormatting sqref="I35">
    <cfRule type="cellIs" dxfId="5" priority="3" operator="equal">
      <formula>"L6000"</formula>
    </cfRule>
    <cfRule type="cellIs" dxfId="6" priority="1" operator="equal">
      <formula>"L6000"</formula>
    </cfRule>
  </conditionalFormatting>
  <conditionalFormatting sqref="J35">
    <cfRule type="cellIs" dxfId="5" priority="11" operator="equal">
      <formula>"L6000"</formula>
    </cfRule>
    <cfRule type="cellIs" dxfId="6" priority="9" operator="equal">
      <formula>"L6000"</formula>
    </cfRule>
  </conditionalFormatting>
  <conditionalFormatting sqref="T35:U35">
    <cfRule type="cellIs" dxfId="7" priority="7" operator="equal">
      <formula>"Y"</formula>
    </cfRule>
    <cfRule type="cellIs" dxfId="6" priority="5" operator="equal">
      <formula>"N"</formula>
    </cfRule>
  </conditionalFormatting>
  <conditionalFormatting sqref="I49">
    <cfRule type="cellIs" dxfId="6" priority="30" operator="equal">
      <formula>"L6000"</formula>
    </cfRule>
  </conditionalFormatting>
  <conditionalFormatting sqref="J49">
    <cfRule type="cellIs" dxfId="6" priority="17" operator="equal">
      <formula>"L6000"</formula>
    </cfRule>
  </conditionalFormatting>
  <conditionalFormatting sqref="K49">
    <cfRule type="duplicateValues" dxfId="4" priority="34"/>
  </conditionalFormatting>
  <conditionalFormatting sqref="L49">
    <cfRule type="duplicateValues" dxfId="4" priority="35"/>
  </conditionalFormatting>
  <conditionalFormatting sqref="T49:U49">
    <cfRule type="cellIs" dxfId="6" priority="33" operator="equal">
      <formula>"Y"</formula>
    </cfRule>
    <cfRule type="cellIs" dxfId="6" priority="32" operator="equal">
      <formula>"N"</formula>
    </cfRule>
    <cfRule type="cellIs" dxfId="7" priority="31" operator="equal">
      <formula>"Y"</formula>
    </cfRule>
  </conditionalFormatting>
  <conditionalFormatting sqref="I19:I20">
    <cfRule type="cellIs" dxfId="5" priority="14" operator="equal">
      <formula>"L6000"</formula>
    </cfRule>
    <cfRule type="cellIs" dxfId="6" priority="13" operator="equal">
      <formula>"L6000"</formula>
    </cfRule>
  </conditionalFormatting>
  <conditionalFormatting sqref="I1:J7 I10 I11:J18 I21:J29 I31:J31 I30 I44:J48 I50:J1048576">
    <cfRule type="cellIs" dxfId="5" priority="37" operator="equal">
      <formula>"L6000"</formula>
    </cfRule>
    <cfRule type="cellIs" dxfId="6" priority="36" operator="equal">
      <formula>"L6000"</formula>
    </cfRule>
  </conditionalFormatting>
  <conditionalFormatting sqref="T1:U7 T10:U18 T21:U31 T44:U1048576">
    <cfRule type="cellIs" dxfId="7" priority="29" operator="equal">
      <formula>"Y"</formula>
    </cfRule>
    <cfRule type="cellIs" dxfId="6" priority="28" operator="equal">
      <formula>"N"</formula>
    </cfRule>
  </conditionalFormatting>
  <conditionalFormatting sqref="T19:U20">
    <cfRule type="cellIs" dxfId="7" priority="16" operator="equal">
      <formula>"Y"</formula>
    </cfRule>
    <cfRule type="cellIs" dxfId="6" priority="15" operator="equal">
      <formula>"N"</formula>
    </cfRule>
  </conditionalFormatting>
  <conditionalFormatting sqref="I32:J33 I36:J40 I43:J43 I41:I42">
    <cfRule type="cellIs" dxfId="5" priority="27" operator="equal">
      <formula>"L6000"</formula>
    </cfRule>
    <cfRule type="cellIs" dxfId="6" priority="26" operator="equal">
      <formula>"L6000"</formula>
    </cfRule>
    <cfRule type="cellIs" dxfId="6" priority="22" operator="equal">
      <formula>"L6000"</formula>
    </cfRule>
  </conditionalFormatting>
  <conditionalFormatting sqref="T32:U33 T36:U43">
    <cfRule type="cellIs" dxfId="6" priority="25" operator="equal">
      <formula>"Y"</formula>
    </cfRule>
    <cfRule type="cellIs" dxfId="6" priority="24" operator="equal">
      <formula>"N"</formula>
    </cfRule>
    <cfRule type="cellIs" dxfId="7" priority="23" operator="equal">
      <formula>"Y"</formula>
    </cfRule>
    <cfRule type="cellIs" dxfId="7" priority="21" operator="equal">
      <formula>"Y"</formula>
    </cfRule>
    <cfRule type="cellIs" dxfId="6" priority="20" operator="equal">
      <formula>"N"</formula>
    </cfRule>
  </conditionalFormatting>
  <dataValidations count="2">
    <dataValidation allowBlank="1" showErrorMessage="1" sqref="W31 W12:W13 W21:W23"/>
    <dataValidation allowBlank="1" showErrorMessage="1" promptTitle="提示" prompt="该字段按需填写" sqref="M21:M23"/>
  </dataValidations>
  <hyperlinks>
    <hyperlink ref="L13" location="靠背泡沫!A1" display="副驾驶员靠背泡沫总成"/>
    <hyperlink ref="L29" location="座垫泡沫!A1" display="副驾驶座垫泡沫总成"/>
    <hyperlink ref="L30" location="座盆!A1" display="驾驶员座盆"/>
    <hyperlink ref="L31" location="座框!A1" display="副司机座框焊接总成"/>
    <hyperlink ref="L23" location="'副驾驶调角器总成SQX3000-6905190'!A1" display="副驾驶调角器总成"/>
    <hyperlink ref="L12" location="成本参考X5000S靠背面套!A1" display="副驾驶员靠背面套总成"/>
    <hyperlink ref="L28" location="'成本参考X5000S 坐垫面套'!A1" display="副驾驶坐垫护面总成"/>
  </hyperlinks>
  <printOptions horizontalCentered="1"/>
  <pageMargins left="0.31496062992126" right="0.275590551181102" top="0.393700787401575" bottom="0.551181102362205" header="0.31496062992126" footer="0.31496062992126"/>
  <pageSetup paperSize="8" scale="81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BG47"/>
  <sheetViews>
    <sheetView tabSelected="1" view="pageBreakPreview" zoomScale="55" zoomScaleNormal="100" workbookViewId="0">
      <pane xSplit="21" ySplit="9" topLeftCell="V28" activePane="bottomRight" state="frozen"/>
      <selection/>
      <selection pane="topRight"/>
      <selection pane="bottomLeft"/>
      <selection pane="bottomRight" activeCell="AQ36" sqref="AQ36"/>
    </sheetView>
  </sheetViews>
  <sheetFormatPr defaultColWidth="9" defaultRowHeight="14"/>
  <cols>
    <col min="1" max="1" width="4.5" style="10" customWidth="1"/>
    <col min="2" max="8" width="2.25833333333333" style="10" customWidth="1"/>
    <col min="9" max="9" width="9.375" style="10" customWidth="1"/>
    <col min="10" max="10" width="13.3333333333333" style="10" customWidth="1"/>
    <col min="11" max="11" width="16.5" style="11" customWidth="1"/>
    <col min="12" max="12" width="23" style="11" customWidth="1"/>
    <col min="13" max="13" width="16.25" style="11" hidden="1" customWidth="1" outlineLevel="1"/>
    <col min="14" max="15" width="4.875" style="10" hidden="1" customWidth="1" outlineLevel="1"/>
    <col min="16" max="16" width="7.375" style="10" customWidth="1" collapsed="1"/>
    <col min="17" max="17" width="6.125" style="10" customWidth="1" outlineLevel="1"/>
    <col min="18" max="18" width="15.625" style="10" customWidth="1" outlineLevel="1"/>
    <col min="19" max="19" width="6" style="10" customWidth="1" outlineLevel="1"/>
    <col min="20" max="20" width="8.375" style="10" customWidth="1" outlineLevel="1"/>
    <col min="21" max="21" width="7.625" style="10" customWidth="1" outlineLevel="1"/>
    <col min="22" max="22" width="10.125" style="10" customWidth="1"/>
    <col min="23" max="23" width="14" style="10" customWidth="1"/>
    <col min="24" max="24" width="18.125" style="10" hidden="1" customWidth="1" outlineLevel="1"/>
    <col min="25" max="25" width="8.125" style="10" hidden="1" customWidth="1" outlineLevel="1"/>
    <col min="26" max="27" width="10.875" style="10" hidden="1" customWidth="1" outlineLevel="1"/>
    <col min="28" max="28" width="13.25" style="12" customWidth="1" collapsed="1"/>
    <col min="29" max="31" width="9.375" style="10" hidden="1" customWidth="1" outlineLevel="1"/>
    <col min="32" max="32" width="5.125" style="10" customWidth="1" collapsed="1"/>
    <col min="33" max="38" width="7.41666666666667" style="10" hidden="1" customWidth="1" outlineLevel="1"/>
    <col min="39" max="39" width="7.41666666666667" style="13" hidden="1" customWidth="1" outlineLevel="1"/>
    <col min="40" max="41" width="7.41666666666667" style="10" hidden="1" customWidth="1" outlineLevel="1"/>
    <col min="42" max="42" width="7.41666666666667" style="10" customWidth="1" collapsed="1"/>
    <col min="43" max="43" width="15.5833333333333" style="10" customWidth="1"/>
    <col min="44" max="55" width="7.41666666666667" style="10" hidden="1" customWidth="1" outlineLevel="1"/>
    <col min="56" max="56" width="9.625" style="14" customWidth="1" collapsed="1"/>
    <col min="57" max="58" width="12.875" style="15" customWidth="1"/>
    <col min="59" max="16384" width="9" style="10"/>
  </cols>
  <sheetData>
    <row r="1" outlineLevel="1" spans="1:58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03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39"/>
      <c r="BF1" s="139"/>
    </row>
    <row r="2" ht="24" customHeight="1" outlineLevel="1" spans="1:58">
      <c r="A2" s="18" t="s">
        <v>101</v>
      </c>
      <c r="B2" s="18"/>
      <c r="C2" s="18"/>
      <c r="D2" s="18"/>
      <c r="E2" s="18"/>
      <c r="F2" s="18"/>
      <c r="G2" s="18"/>
      <c r="H2" s="18"/>
      <c r="I2" s="19" t="s">
        <v>102</v>
      </c>
      <c r="J2" s="19"/>
      <c r="K2" s="35" t="s">
        <v>45</v>
      </c>
      <c r="L2" s="35"/>
      <c r="M2" s="36" t="s">
        <v>103</v>
      </c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104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134" t="s">
        <v>67</v>
      </c>
      <c r="BE2" s="436" t="s">
        <v>34</v>
      </c>
      <c r="BF2" s="436" t="s">
        <v>353</v>
      </c>
    </row>
    <row r="3" ht="24" customHeight="1" outlineLevel="1" spans="1:58">
      <c r="A3" s="19" t="s">
        <v>104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104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134" t="s">
        <v>105</v>
      </c>
      <c r="BE3" s="140" t="s">
        <v>35</v>
      </c>
      <c r="BF3" s="140" t="s">
        <v>354</v>
      </c>
    </row>
    <row r="4" ht="18.75" customHeight="1" outlineLevel="1" spans="1:58">
      <c r="A4" s="20" t="s">
        <v>106</v>
      </c>
      <c r="B4" s="20"/>
      <c r="C4" s="20"/>
      <c r="D4" s="20"/>
      <c r="E4" s="20"/>
      <c r="F4" s="20"/>
      <c r="G4" s="20"/>
      <c r="H4" s="20"/>
      <c r="I4" s="20"/>
      <c r="J4" s="20"/>
      <c r="K4" s="35"/>
      <c r="L4" s="35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104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134" t="s">
        <v>107</v>
      </c>
      <c r="BE4" s="50" t="s">
        <v>33</v>
      </c>
      <c r="BF4" s="50" t="s">
        <v>33</v>
      </c>
    </row>
    <row r="5" ht="18.75" customHeight="1" outlineLevel="1" spans="1:58">
      <c r="A5" s="21" t="s">
        <v>109</v>
      </c>
      <c r="B5" s="21"/>
      <c r="C5" s="21"/>
      <c r="D5" s="21"/>
      <c r="E5" s="21"/>
      <c r="F5" s="21"/>
      <c r="G5" s="21"/>
      <c r="H5" s="21"/>
      <c r="I5" s="21"/>
      <c r="J5" s="35"/>
      <c r="K5" s="21"/>
      <c r="L5" s="21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104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134" t="s">
        <v>57</v>
      </c>
      <c r="BE5" s="50" t="s">
        <v>108</v>
      </c>
      <c r="BF5" s="50" t="s">
        <v>108</v>
      </c>
    </row>
    <row r="6" ht="14.25" customHeight="1" outlineLevel="1" spans="1:58">
      <c r="A6" s="22" t="s">
        <v>111</v>
      </c>
      <c r="B6" s="22"/>
      <c r="C6" s="22"/>
      <c r="D6" s="22"/>
      <c r="E6" s="22"/>
      <c r="F6" s="22"/>
      <c r="G6" s="22"/>
      <c r="H6" s="22"/>
      <c r="I6" s="22"/>
      <c r="J6" s="37"/>
      <c r="K6" s="22"/>
      <c r="L6" s="22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104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134" t="s">
        <v>112</v>
      </c>
      <c r="BE6" s="50" t="s">
        <v>355</v>
      </c>
      <c r="BF6" s="50" t="s">
        <v>356</v>
      </c>
    </row>
    <row r="7" ht="14.25" customHeight="1" outlineLevel="1" spans="1:58">
      <c r="A7" s="22"/>
      <c r="B7" s="22"/>
      <c r="C7" s="22"/>
      <c r="D7" s="22"/>
      <c r="E7" s="22"/>
      <c r="F7" s="22"/>
      <c r="G7" s="22"/>
      <c r="H7" s="22"/>
      <c r="I7" s="22"/>
      <c r="J7" s="37"/>
      <c r="K7" s="22"/>
      <c r="L7" s="22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104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134" t="s">
        <v>113</v>
      </c>
      <c r="BE7" s="42"/>
      <c r="BF7" s="42"/>
    </row>
    <row r="8" s="1" customFormat="1" ht="27" customHeight="1" spans="1:58">
      <c r="A8" s="23" t="s">
        <v>0</v>
      </c>
      <c r="B8" s="23" t="s">
        <v>114</v>
      </c>
      <c r="C8" s="23"/>
      <c r="D8" s="23"/>
      <c r="E8" s="23"/>
      <c r="F8" s="23"/>
      <c r="G8" s="23"/>
      <c r="H8" s="23"/>
      <c r="I8" s="23" t="s">
        <v>115</v>
      </c>
      <c r="J8" s="23" t="s">
        <v>116</v>
      </c>
      <c r="K8" s="23" t="s">
        <v>67</v>
      </c>
      <c r="L8" s="23" t="s">
        <v>105</v>
      </c>
      <c r="M8" s="23" t="s">
        <v>117</v>
      </c>
      <c r="N8" s="23" t="s">
        <v>118</v>
      </c>
      <c r="O8" s="23" t="s">
        <v>119</v>
      </c>
      <c r="P8" s="23" t="s">
        <v>51</v>
      </c>
      <c r="Q8" s="23" t="s">
        <v>120</v>
      </c>
      <c r="R8" s="23" t="s">
        <v>121</v>
      </c>
      <c r="S8" s="23" t="s">
        <v>122</v>
      </c>
      <c r="T8" s="23" t="s">
        <v>123</v>
      </c>
      <c r="U8" s="23" t="s">
        <v>124</v>
      </c>
      <c r="V8" s="23" t="s">
        <v>125</v>
      </c>
      <c r="W8" s="23" t="s">
        <v>126</v>
      </c>
      <c r="X8" s="23" t="s">
        <v>127</v>
      </c>
      <c r="Y8" s="23" t="s">
        <v>128</v>
      </c>
      <c r="Z8" s="23" t="s">
        <v>129</v>
      </c>
      <c r="AA8" s="23" t="s">
        <v>130</v>
      </c>
      <c r="AB8" s="23" t="s">
        <v>131</v>
      </c>
      <c r="AC8" s="23" t="s">
        <v>132</v>
      </c>
      <c r="AD8" s="23" t="s">
        <v>133</v>
      </c>
      <c r="AE8" s="23" t="s">
        <v>134</v>
      </c>
      <c r="AF8" s="23" t="s">
        <v>135</v>
      </c>
      <c r="AG8" s="485" t="s">
        <v>136</v>
      </c>
      <c r="AH8" s="486" t="s">
        <v>137</v>
      </c>
      <c r="AI8" s="487" t="s">
        <v>138</v>
      </c>
      <c r="AJ8" s="487"/>
      <c r="AK8" s="488"/>
      <c r="AL8" s="489" t="s">
        <v>139</v>
      </c>
      <c r="AM8" s="490" t="s">
        <v>140</v>
      </c>
      <c r="AN8" s="485" t="s">
        <v>141</v>
      </c>
      <c r="AO8" s="489" t="s">
        <v>142</v>
      </c>
      <c r="AP8" s="415" t="s">
        <v>143</v>
      </c>
      <c r="AQ8" s="415" t="s">
        <v>144</v>
      </c>
      <c r="AR8" s="498" t="s">
        <v>145</v>
      </c>
      <c r="AS8" s="499" t="s">
        <v>146</v>
      </c>
      <c r="AT8" s="500" t="s">
        <v>147</v>
      </c>
      <c r="AU8" s="500" t="s">
        <v>148</v>
      </c>
      <c r="AV8" s="501" t="s">
        <v>149</v>
      </c>
      <c r="AW8" s="501" t="s">
        <v>150</v>
      </c>
      <c r="AX8" s="501" t="s">
        <v>151</v>
      </c>
      <c r="AY8" s="135" t="s">
        <v>152</v>
      </c>
      <c r="AZ8" s="501" t="s">
        <v>153</v>
      </c>
      <c r="BA8" s="135" t="s">
        <v>154</v>
      </c>
      <c r="BB8" s="135" t="s">
        <v>155</v>
      </c>
      <c r="BC8" s="135" t="s">
        <v>156</v>
      </c>
      <c r="BD8" s="23" t="s">
        <v>9</v>
      </c>
      <c r="BE8" s="23" t="s">
        <v>157</v>
      </c>
      <c r="BF8" s="23" t="s">
        <v>157</v>
      </c>
    </row>
    <row r="9" s="1" customFormat="1" ht="27" customHeight="1" spans="1:58">
      <c r="A9" s="23"/>
      <c r="B9" s="23">
        <v>0</v>
      </c>
      <c r="C9" s="23">
        <v>1</v>
      </c>
      <c r="D9" s="23">
        <v>2</v>
      </c>
      <c r="E9" s="23">
        <v>3</v>
      </c>
      <c r="F9" s="23">
        <v>4</v>
      </c>
      <c r="G9" s="23">
        <v>5</v>
      </c>
      <c r="H9" s="23">
        <v>6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491"/>
      <c r="AH9" s="486"/>
      <c r="AI9" s="492" t="s">
        <v>158</v>
      </c>
      <c r="AJ9" s="493" t="s">
        <v>159</v>
      </c>
      <c r="AK9" s="493" t="s">
        <v>160</v>
      </c>
      <c r="AL9" s="494"/>
      <c r="AM9" s="495"/>
      <c r="AN9" s="491"/>
      <c r="AO9" s="494"/>
      <c r="AP9" s="415"/>
      <c r="AQ9" s="415"/>
      <c r="AR9" s="502"/>
      <c r="AS9" s="503"/>
      <c r="AT9" s="504"/>
      <c r="AU9" s="504"/>
      <c r="AV9" s="505"/>
      <c r="AW9" s="505"/>
      <c r="AX9" s="505"/>
      <c r="AY9" s="137"/>
      <c r="AZ9" s="505"/>
      <c r="BA9" s="137"/>
      <c r="BB9" s="137"/>
      <c r="BC9" s="137"/>
      <c r="BD9" s="23"/>
      <c r="BE9" s="23"/>
      <c r="BF9" s="23"/>
    </row>
    <row r="10" ht="30" customHeight="1" spans="1:58">
      <c r="A10" s="24">
        <f t="shared" ref="A10:A16" si="0">ROW()-9</f>
        <v>1</v>
      </c>
      <c r="B10" s="25">
        <v>0</v>
      </c>
      <c r="C10" s="24"/>
      <c r="D10" s="24"/>
      <c r="E10" s="24"/>
      <c r="F10" s="24"/>
      <c r="G10" s="24"/>
      <c r="H10" s="24"/>
      <c r="I10" s="38" t="s">
        <v>40</v>
      </c>
      <c r="J10" s="39" t="s">
        <v>35</v>
      </c>
      <c r="K10" s="40" t="s">
        <v>34</v>
      </c>
      <c r="L10" s="41" t="s">
        <v>33</v>
      </c>
      <c r="M10" s="26" t="s">
        <v>28</v>
      </c>
      <c r="N10" s="42" t="s">
        <v>161</v>
      </c>
      <c r="O10" s="42" t="s">
        <v>162</v>
      </c>
      <c r="P10" s="43"/>
      <c r="Q10" s="80" t="s">
        <v>161</v>
      </c>
      <c r="R10" s="40" t="s">
        <v>34</v>
      </c>
      <c r="S10" s="51" t="s">
        <v>161</v>
      </c>
      <c r="T10" s="55" t="s">
        <v>163</v>
      </c>
      <c r="U10" s="55" t="s">
        <v>164</v>
      </c>
      <c r="V10" s="38" t="s">
        <v>165</v>
      </c>
      <c r="W10" s="38" t="s">
        <v>166</v>
      </c>
      <c r="X10" s="81" t="s">
        <v>28</v>
      </c>
      <c r="Y10" s="81" t="s">
        <v>28</v>
      </c>
      <c r="Z10" s="81" t="s">
        <v>28</v>
      </c>
      <c r="AA10" s="26" t="s">
        <v>28</v>
      </c>
      <c r="AB10" s="95">
        <v>17.489</v>
      </c>
      <c r="AC10" s="26" t="s">
        <v>28</v>
      </c>
      <c r="AD10" s="26" t="s">
        <v>28</v>
      </c>
      <c r="AE10" s="26" t="s">
        <v>28</v>
      </c>
      <c r="AF10" s="26" t="s">
        <v>28</v>
      </c>
      <c r="AG10" s="26" t="s">
        <v>167</v>
      </c>
      <c r="AH10" s="26"/>
      <c r="AI10" s="26"/>
      <c r="AJ10" s="26"/>
      <c r="AK10" s="26"/>
      <c r="AL10" s="26"/>
      <c r="AM10" s="116"/>
      <c r="AN10" s="26"/>
      <c r="AO10" s="26"/>
      <c r="AP10" s="26" t="s">
        <v>168</v>
      </c>
      <c r="AQ10" s="26" t="s">
        <v>169</v>
      </c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 t="s">
        <v>28</v>
      </c>
      <c r="BE10" s="38">
        <v>1</v>
      </c>
      <c r="BF10" s="38">
        <v>0</v>
      </c>
    </row>
    <row r="11" s="453" customFormat="1" ht="30" customHeight="1" spans="1:59">
      <c r="A11" s="27">
        <f t="shared" si="0"/>
        <v>2</v>
      </c>
      <c r="B11" s="458">
        <v>0</v>
      </c>
      <c r="C11" s="27"/>
      <c r="D11" s="27"/>
      <c r="E11" s="27"/>
      <c r="F11" s="27"/>
      <c r="G11" s="27"/>
      <c r="H11" s="27"/>
      <c r="I11" s="463" t="s">
        <v>40</v>
      </c>
      <c r="J11" s="464" t="s">
        <v>354</v>
      </c>
      <c r="K11" s="464" t="s">
        <v>354</v>
      </c>
      <c r="L11" s="465" t="s">
        <v>33</v>
      </c>
      <c r="M11" s="28" t="s">
        <v>356</v>
      </c>
      <c r="N11" s="49" t="s">
        <v>161</v>
      </c>
      <c r="O11" s="49" t="s">
        <v>162</v>
      </c>
      <c r="P11" s="466"/>
      <c r="Q11" s="82" t="s">
        <v>161</v>
      </c>
      <c r="R11" s="464" t="s">
        <v>34</v>
      </c>
      <c r="S11" s="83" t="s">
        <v>161</v>
      </c>
      <c r="T11" s="84" t="s">
        <v>163</v>
      </c>
      <c r="U11" s="84" t="s">
        <v>164</v>
      </c>
      <c r="V11" s="463" t="s">
        <v>165</v>
      </c>
      <c r="W11" s="463" t="s">
        <v>166</v>
      </c>
      <c r="X11" s="475" t="s">
        <v>28</v>
      </c>
      <c r="Y11" s="475" t="s">
        <v>28</v>
      </c>
      <c r="Z11" s="475" t="s">
        <v>28</v>
      </c>
      <c r="AA11" s="28" t="s">
        <v>28</v>
      </c>
      <c r="AB11" s="91">
        <v>17.489</v>
      </c>
      <c r="AC11" s="28" t="s">
        <v>28</v>
      </c>
      <c r="AD11" s="28" t="s">
        <v>28</v>
      </c>
      <c r="AE11" s="28" t="s">
        <v>28</v>
      </c>
      <c r="AF11" s="28" t="s">
        <v>28</v>
      </c>
      <c r="AG11" s="28"/>
      <c r="AH11" s="28"/>
      <c r="AI11" s="28"/>
      <c r="AJ11" s="28"/>
      <c r="AK11" s="28"/>
      <c r="AL11" s="28"/>
      <c r="AM11" s="496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463">
        <v>0</v>
      </c>
      <c r="BF11" s="463">
        <v>1</v>
      </c>
      <c r="BG11" s="10"/>
    </row>
    <row r="12" ht="30" customHeight="1" spans="1:58">
      <c r="A12" s="24">
        <f t="shared" si="0"/>
        <v>3</v>
      </c>
      <c r="B12" s="24"/>
      <c r="C12" s="25"/>
      <c r="D12" s="24"/>
      <c r="E12" s="24"/>
      <c r="F12" s="24"/>
      <c r="G12" s="24"/>
      <c r="H12" s="24"/>
      <c r="I12" s="38" t="s">
        <v>40</v>
      </c>
      <c r="J12" s="39"/>
      <c r="K12" s="40" t="s">
        <v>170</v>
      </c>
      <c r="L12" s="41" t="s">
        <v>171</v>
      </c>
      <c r="M12" s="26" t="s">
        <v>28</v>
      </c>
      <c r="N12" s="44" t="s">
        <v>172</v>
      </c>
      <c r="O12" s="42" t="s">
        <v>162</v>
      </c>
      <c r="P12" s="43"/>
      <c r="Q12" s="80" t="s">
        <v>161</v>
      </c>
      <c r="R12" s="26" t="s">
        <v>28</v>
      </c>
      <c r="S12" s="51" t="s">
        <v>161</v>
      </c>
      <c r="T12" s="55" t="s">
        <v>163</v>
      </c>
      <c r="U12" s="55" t="s">
        <v>164</v>
      </c>
      <c r="V12" s="38" t="s">
        <v>173</v>
      </c>
      <c r="W12" s="38" t="s">
        <v>166</v>
      </c>
      <c r="X12" s="81" t="s">
        <v>28</v>
      </c>
      <c r="Y12" s="81" t="s">
        <v>28</v>
      </c>
      <c r="Z12" s="81" t="s">
        <v>28</v>
      </c>
      <c r="AA12" s="26" t="s">
        <v>28</v>
      </c>
      <c r="AB12" s="92" t="s">
        <v>28</v>
      </c>
      <c r="AC12" s="26" t="s">
        <v>28</v>
      </c>
      <c r="AD12" s="26" t="s">
        <v>28</v>
      </c>
      <c r="AE12" s="26" t="s">
        <v>28</v>
      </c>
      <c r="AF12" s="26" t="s">
        <v>28</v>
      </c>
      <c r="AG12" s="26" t="s">
        <v>167</v>
      </c>
      <c r="AH12" s="26"/>
      <c r="AI12" s="26"/>
      <c r="AJ12" s="26"/>
      <c r="AK12" s="26"/>
      <c r="AL12" s="26"/>
      <c r="AM12" s="116"/>
      <c r="AN12" s="26"/>
      <c r="AO12" s="26"/>
      <c r="AP12" s="26" t="s">
        <v>174</v>
      </c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 t="s">
        <v>28</v>
      </c>
      <c r="BE12" s="38">
        <v>1</v>
      </c>
      <c r="BF12" s="38">
        <v>0</v>
      </c>
    </row>
    <row r="13" s="454" customFormat="1" ht="30" customHeight="1" spans="1:59">
      <c r="A13" s="27">
        <f t="shared" si="0"/>
        <v>4</v>
      </c>
      <c r="B13" s="27"/>
      <c r="C13" s="458"/>
      <c r="D13" s="27"/>
      <c r="E13" s="27"/>
      <c r="F13" s="27"/>
      <c r="G13" s="27"/>
      <c r="H13" s="27"/>
      <c r="I13" s="463" t="s">
        <v>40</v>
      </c>
      <c r="J13" s="464" t="s">
        <v>357</v>
      </c>
      <c r="K13" s="464" t="s">
        <v>357</v>
      </c>
      <c r="L13" s="465" t="s">
        <v>171</v>
      </c>
      <c r="M13" s="28" t="s">
        <v>28</v>
      </c>
      <c r="N13" s="48" t="s">
        <v>172</v>
      </c>
      <c r="O13" s="49" t="s">
        <v>162</v>
      </c>
      <c r="P13" s="466"/>
      <c r="Q13" s="82" t="s">
        <v>161</v>
      </c>
      <c r="R13" s="28" t="s">
        <v>28</v>
      </c>
      <c r="S13" s="83" t="s">
        <v>161</v>
      </c>
      <c r="T13" s="84" t="s">
        <v>163</v>
      </c>
      <c r="U13" s="84" t="s">
        <v>164</v>
      </c>
      <c r="V13" s="463" t="s">
        <v>173</v>
      </c>
      <c r="W13" s="463" t="s">
        <v>166</v>
      </c>
      <c r="X13" s="475" t="s">
        <v>28</v>
      </c>
      <c r="Y13" s="475" t="s">
        <v>28</v>
      </c>
      <c r="Z13" s="475" t="s">
        <v>28</v>
      </c>
      <c r="AA13" s="28" t="s">
        <v>28</v>
      </c>
      <c r="AB13" s="93" t="s">
        <v>28</v>
      </c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496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463">
        <v>0</v>
      </c>
      <c r="BF13" s="463">
        <v>1</v>
      </c>
      <c r="BG13" s="10"/>
    </row>
    <row r="14" s="455" customFormat="1" ht="30" customHeight="1" spans="1:59">
      <c r="A14" s="24">
        <f t="shared" si="0"/>
        <v>5</v>
      </c>
      <c r="B14" s="26"/>
      <c r="C14" s="26">
        <v>1</v>
      </c>
      <c r="D14" s="26"/>
      <c r="E14" s="26"/>
      <c r="F14" s="26"/>
      <c r="G14" s="26"/>
      <c r="H14" s="26"/>
      <c r="I14" s="38" t="s">
        <v>181</v>
      </c>
      <c r="J14" s="40" t="s">
        <v>91</v>
      </c>
      <c r="K14" s="40" t="s">
        <v>91</v>
      </c>
      <c r="L14" s="46" t="s">
        <v>92</v>
      </c>
      <c r="M14" s="26" t="s">
        <v>28</v>
      </c>
      <c r="N14" s="44" t="s">
        <v>172</v>
      </c>
      <c r="O14" s="42" t="s">
        <v>162</v>
      </c>
      <c r="P14" s="26"/>
      <c r="Q14" s="80" t="s">
        <v>161</v>
      </c>
      <c r="R14" s="26" t="s">
        <v>28</v>
      </c>
      <c r="S14" s="51" t="s">
        <v>161</v>
      </c>
      <c r="T14" s="55" t="s">
        <v>164</v>
      </c>
      <c r="U14" s="55" t="s">
        <v>163</v>
      </c>
      <c r="V14" s="26" t="s">
        <v>176</v>
      </c>
      <c r="W14" s="26" t="s">
        <v>166</v>
      </c>
      <c r="X14" s="26" t="s">
        <v>28</v>
      </c>
      <c r="Y14" s="26" t="s">
        <v>28</v>
      </c>
      <c r="Z14" s="46" t="s">
        <v>177</v>
      </c>
      <c r="AA14" s="26" t="s">
        <v>28</v>
      </c>
      <c r="AB14" s="92">
        <v>1.01</v>
      </c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116"/>
      <c r="AN14" s="26"/>
      <c r="AO14" s="26"/>
      <c r="AP14" s="26" t="s">
        <v>179</v>
      </c>
      <c r="AQ14" s="30" t="s">
        <v>358</v>
      </c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>
        <v>1</v>
      </c>
      <c r="BF14" s="38">
        <v>0</v>
      </c>
      <c r="BG14" s="10"/>
    </row>
    <row r="15" s="3" customFormat="1" ht="30" customHeight="1" spans="1:59">
      <c r="A15" s="27">
        <f t="shared" si="0"/>
        <v>6</v>
      </c>
      <c r="B15" s="28"/>
      <c r="C15" s="28">
        <v>1</v>
      </c>
      <c r="D15" s="28"/>
      <c r="E15" s="28"/>
      <c r="F15" s="28"/>
      <c r="G15" s="28"/>
      <c r="H15" s="28"/>
      <c r="I15" s="463" t="s">
        <v>181</v>
      </c>
      <c r="J15" s="464" t="s">
        <v>359</v>
      </c>
      <c r="K15" s="464" t="s">
        <v>359</v>
      </c>
      <c r="L15" s="47" t="s">
        <v>92</v>
      </c>
      <c r="M15" s="28" t="s">
        <v>356</v>
      </c>
      <c r="N15" s="48" t="s">
        <v>172</v>
      </c>
      <c r="O15" s="49" t="s">
        <v>162</v>
      </c>
      <c r="P15" s="28"/>
      <c r="Q15" s="82" t="s">
        <v>161</v>
      </c>
      <c r="R15" s="28" t="s">
        <v>28</v>
      </c>
      <c r="S15" s="83" t="s">
        <v>161</v>
      </c>
      <c r="T15" s="84" t="s">
        <v>164</v>
      </c>
      <c r="U15" s="84" t="s">
        <v>163</v>
      </c>
      <c r="V15" s="28" t="s">
        <v>176</v>
      </c>
      <c r="W15" s="28" t="s">
        <v>166</v>
      </c>
      <c r="X15" s="28" t="s">
        <v>28</v>
      </c>
      <c r="Y15" s="28" t="s">
        <v>28</v>
      </c>
      <c r="Z15" s="47" t="s">
        <v>177</v>
      </c>
      <c r="AA15" s="28" t="s">
        <v>28</v>
      </c>
      <c r="AB15" s="93">
        <v>1.01</v>
      </c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496"/>
      <c r="AN15" s="28"/>
      <c r="AO15" s="28"/>
      <c r="AP15" s="28"/>
      <c r="AQ15" s="460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>
        <v>0</v>
      </c>
      <c r="BF15" s="28">
        <v>1</v>
      </c>
      <c r="BG15" s="10"/>
    </row>
    <row r="16" s="455" customFormat="1" ht="30" customHeight="1" spans="1:59">
      <c r="A16" s="24">
        <f t="shared" si="0"/>
        <v>7</v>
      </c>
      <c r="B16" s="24"/>
      <c r="C16" s="24">
        <v>1</v>
      </c>
      <c r="D16" s="25"/>
      <c r="E16" s="24"/>
      <c r="F16" s="24"/>
      <c r="G16" s="24"/>
      <c r="H16" s="24"/>
      <c r="I16" s="26" t="s">
        <v>181</v>
      </c>
      <c r="J16" s="30" t="s">
        <v>182</v>
      </c>
      <c r="K16" s="46" t="s">
        <v>182</v>
      </c>
      <c r="L16" s="45" t="s">
        <v>183</v>
      </c>
      <c r="M16" s="26" t="s">
        <v>28</v>
      </c>
      <c r="N16" s="44" t="s">
        <v>172</v>
      </c>
      <c r="O16" s="42" t="s">
        <v>162</v>
      </c>
      <c r="P16" s="26"/>
      <c r="Q16" s="80" t="s">
        <v>161</v>
      </c>
      <c r="R16" s="46" t="s">
        <v>182</v>
      </c>
      <c r="S16" s="51" t="s">
        <v>161</v>
      </c>
      <c r="T16" s="55" t="s">
        <v>164</v>
      </c>
      <c r="U16" s="55" t="s">
        <v>163</v>
      </c>
      <c r="V16" s="26" t="s">
        <v>184</v>
      </c>
      <c r="W16" s="26" t="s">
        <v>166</v>
      </c>
      <c r="X16" s="26" t="s">
        <v>28</v>
      </c>
      <c r="Y16" s="26" t="s">
        <v>28</v>
      </c>
      <c r="Z16" s="46" t="s">
        <v>177</v>
      </c>
      <c r="AA16" s="26" t="s">
        <v>185</v>
      </c>
      <c r="AB16" s="92">
        <v>1.314</v>
      </c>
      <c r="AC16" s="26" t="s">
        <v>28</v>
      </c>
      <c r="AD16" s="26" t="s">
        <v>28</v>
      </c>
      <c r="AE16" s="26" t="s">
        <v>28</v>
      </c>
      <c r="AF16" s="26" t="s">
        <v>28</v>
      </c>
      <c r="AG16" s="26" t="s">
        <v>186</v>
      </c>
      <c r="AH16" s="26"/>
      <c r="AI16" s="26" t="s">
        <v>187</v>
      </c>
      <c r="AJ16" s="26"/>
      <c r="AK16" s="26"/>
      <c r="AL16" s="26">
        <f>AB16*1.08</f>
        <v>1.41912</v>
      </c>
      <c r="AM16" s="116">
        <f>AB16/AL16</f>
        <v>0.925925925925926</v>
      </c>
      <c r="AN16" s="26"/>
      <c r="AO16" s="26"/>
      <c r="AP16" s="26" t="s">
        <v>168</v>
      </c>
      <c r="AQ16" s="26" t="s">
        <v>188</v>
      </c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 t="s">
        <v>28</v>
      </c>
      <c r="BE16" s="26">
        <v>1</v>
      </c>
      <c r="BF16" s="38">
        <v>1</v>
      </c>
      <c r="BG16" s="10"/>
    </row>
    <row r="17" s="455" customFormat="1" ht="30" customHeight="1" spans="1:59">
      <c r="A17" s="24">
        <f t="shared" ref="A16:A22" si="1">ROW()-9</f>
        <v>8</v>
      </c>
      <c r="B17" s="24"/>
      <c r="C17" s="24">
        <v>1</v>
      </c>
      <c r="D17" s="25"/>
      <c r="E17" s="24"/>
      <c r="F17" s="24"/>
      <c r="G17" s="24"/>
      <c r="H17" s="24"/>
      <c r="I17" s="26" t="s">
        <v>181</v>
      </c>
      <c r="J17" s="30" t="s">
        <v>189</v>
      </c>
      <c r="K17" s="46" t="s">
        <v>189</v>
      </c>
      <c r="L17" s="46" t="s">
        <v>190</v>
      </c>
      <c r="M17" s="26" t="s">
        <v>191</v>
      </c>
      <c r="N17" s="44" t="s">
        <v>192</v>
      </c>
      <c r="O17" s="42" t="s">
        <v>162</v>
      </c>
      <c r="P17" s="26"/>
      <c r="Q17" s="80" t="s">
        <v>161</v>
      </c>
      <c r="R17" s="26" t="s">
        <v>28</v>
      </c>
      <c r="S17" s="51" t="s">
        <v>161</v>
      </c>
      <c r="T17" s="55" t="s">
        <v>164</v>
      </c>
      <c r="U17" s="55" t="s">
        <v>163</v>
      </c>
      <c r="V17" s="26" t="s">
        <v>193</v>
      </c>
      <c r="W17" s="26" t="s">
        <v>166</v>
      </c>
      <c r="X17" s="26" t="s">
        <v>28</v>
      </c>
      <c r="Y17" s="26" t="s">
        <v>28</v>
      </c>
      <c r="Z17" s="46" t="s">
        <v>177</v>
      </c>
      <c r="AA17" s="26" t="s">
        <v>28</v>
      </c>
      <c r="AB17" s="92">
        <v>5.6429</v>
      </c>
      <c r="AC17" s="26" t="s">
        <v>28</v>
      </c>
      <c r="AD17" s="26" t="s">
        <v>194</v>
      </c>
      <c r="AE17" s="26" t="s">
        <v>28</v>
      </c>
      <c r="AF17" s="26" t="s">
        <v>195</v>
      </c>
      <c r="AG17" s="26" t="s">
        <v>195</v>
      </c>
      <c r="AH17" s="26"/>
      <c r="AI17" s="26"/>
      <c r="AJ17" s="26"/>
      <c r="AK17" s="26"/>
      <c r="AL17" s="26"/>
      <c r="AM17" s="116"/>
      <c r="AN17" s="26"/>
      <c r="AO17" s="26">
        <v>0.685</v>
      </c>
      <c r="AP17" s="26" t="s">
        <v>196</v>
      </c>
      <c r="AQ17" s="26" t="s">
        <v>197</v>
      </c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 t="s">
        <v>28</v>
      </c>
      <c r="BE17" s="26">
        <v>1</v>
      </c>
      <c r="BF17" s="38">
        <v>1</v>
      </c>
      <c r="BG17" s="10"/>
    </row>
    <row r="18" s="433" customFormat="1" ht="30" customHeight="1" spans="1:59">
      <c r="A18" s="24">
        <f t="shared" si="1"/>
        <v>9</v>
      </c>
      <c r="B18" s="24"/>
      <c r="C18" s="24"/>
      <c r="D18" s="25">
        <v>2</v>
      </c>
      <c r="E18" s="24"/>
      <c r="F18" s="24"/>
      <c r="G18" s="24"/>
      <c r="H18" s="24"/>
      <c r="I18" s="26" t="s">
        <v>181</v>
      </c>
      <c r="J18" s="30" t="s">
        <v>198</v>
      </c>
      <c r="K18" s="46" t="s">
        <v>198</v>
      </c>
      <c r="L18" s="46" t="s">
        <v>199</v>
      </c>
      <c r="M18" s="26" t="s">
        <v>28</v>
      </c>
      <c r="N18" s="44" t="s">
        <v>192</v>
      </c>
      <c r="O18" s="42" t="s">
        <v>162</v>
      </c>
      <c r="P18" s="26"/>
      <c r="Q18" s="80" t="s">
        <v>161</v>
      </c>
      <c r="R18" s="46" t="s">
        <v>198</v>
      </c>
      <c r="S18" s="51" t="s">
        <v>161</v>
      </c>
      <c r="T18" s="55" t="s">
        <v>164</v>
      </c>
      <c r="U18" s="55" t="s">
        <v>163</v>
      </c>
      <c r="V18" s="26" t="s">
        <v>193</v>
      </c>
      <c r="W18" s="26" t="s">
        <v>166</v>
      </c>
      <c r="X18" s="26" t="s">
        <v>28</v>
      </c>
      <c r="Y18" s="26" t="s">
        <v>28</v>
      </c>
      <c r="Z18" s="46" t="s">
        <v>177</v>
      </c>
      <c r="AA18" s="26" t="s">
        <v>28</v>
      </c>
      <c r="AB18" s="92">
        <v>5.6429</v>
      </c>
      <c r="AC18" s="26" t="s">
        <v>28</v>
      </c>
      <c r="AD18" s="26" t="s">
        <v>28</v>
      </c>
      <c r="AE18" s="26" t="s">
        <v>28</v>
      </c>
      <c r="AF18" s="26" t="s">
        <v>28</v>
      </c>
      <c r="AG18" s="26" t="s">
        <v>200</v>
      </c>
      <c r="AH18" s="26"/>
      <c r="AI18" s="26"/>
      <c r="AJ18" s="26"/>
      <c r="AK18" s="26"/>
      <c r="AL18" s="26"/>
      <c r="AM18" s="116"/>
      <c r="AN18" s="26"/>
      <c r="AO18" s="26"/>
      <c r="AP18" s="26" t="s">
        <v>196</v>
      </c>
      <c r="AQ18" s="26" t="s">
        <v>201</v>
      </c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 t="s">
        <v>28</v>
      </c>
      <c r="BE18" s="26">
        <v>1</v>
      </c>
      <c r="BF18" s="38">
        <v>1</v>
      </c>
      <c r="BG18" s="10"/>
    </row>
    <row r="19" s="455" customFormat="1" ht="30" customHeight="1" spans="1:59">
      <c r="A19" s="24">
        <f t="shared" si="1"/>
        <v>10</v>
      </c>
      <c r="B19" s="26"/>
      <c r="C19" s="26">
        <v>1</v>
      </c>
      <c r="D19" s="26"/>
      <c r="E19" s="26"/>
      <c r="F19" s="26"/>
      <c r="G19" s="26"/>
      <c r="H19" s="26"/>
      <c r="I19" s="26" t="s">
        <v>28</v>
      </c>
      <c r="J19" s="30" t="s">
        <v>202</v>
      </c>
      <c r="K19" s="46" t="s">
        <v>203</v>
      </c>
      <c r="L19" s="46" t="s">
        <v>204</v>
      </c>
      <c r="M19" s="26" t="s">
        <v>205</v>
      </c>
      <c r="N19" s="44" t="s">
        <v>172</v>
      </c>
      <c r="O19" s="42" t="s">
        <v>162</v>
      </c>
      <c r="P19" s="26" t="s">
        <v>28</v>
      </c>
      <c r="Q19" s="80" t="s">
        <v>161</v>
      </c>
      <c r="R19" s="26" t="s">
        <v>28</v>
      </c>
      <c r="S19" s="51" t="s">
        <v>161</v>
      </c>
      <c r="T19" s="55" t="s">
        <v>164</v>
      </c>
      <c r="U19" s="55" t="s">
        <v>163</v>
      </c>
      <c r="V19" s="26" t="s">
        <v>206</v>
      </c>
      <c r="W19" s="26" t="s">
        <v>28</v>
      </c>
      <c r="X19" s="26" t="s">
        <v>28</v>
      </c>
      <c r="Y19" s="26" t="s">
        <v>28</v>
      </c>
      <c r="Z19" s="46" t="s">
        <v>207</v>
      </c>
      <c r="AA19" s="26" t="s">
        <v>28</v>
      </c>
      <c r="AB19" s="92" t="s">
        <v>28</v>
      </c>
      <c r="AC19" s="26" t="s">
        <v>28</v>
      </c>
      <c r="AD19" s="26" t="s">
        <v>28</v>
      </c>
      <c r="AE19" s="26" t="s">
        <v>28</v>
      </c>
      <c r="AF19" s="26" t="s">
        <v>28</v>
      </c>
      <c r="AG19" s="26"/>
      <c r="AH19" s="26"/>
      <c r="AI19" s="26"/>
      <c r="AJ19" s="26"/>
      <c r="AK19" s="26"/>
      <c r="AL19" s="26"/>
      <c r="AM19" s="116"/>
      <c r="AN19" s="26"/>
      <c r="AO19" s="26"/>
      <c r="AP19" s="26" t="s">
        <v>179</v>
      </c>
      <c r="AQ19" s="131" t="s">
        <v>208</v>
      </c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 t="s">
        <v>28</v>
      </c>
      <c r="BE19" s="26">
        <v>4</v>
      </c>
      <c r="BF19" s="38">
        <v>4</v>
      </c>
      <c r="BG19" s="10"/>
    </row>
    <row r="20" s="455" customFormat="1" ht="30" customHeight="1" spans="1:59">
      <c r="A20" s="24">
        <f t="shared" si="1"/>
        <v>11</v>
      </c>
      <c r="B20" s="26"/>
      <c r="C20" s="26">
        <v>1</v>
      </c>
      <c r="D20" s="459"/>
      <c r="E20" s="459"/>
      <c r="F20" s="459"/>
      <c r="G20" s="459"/>
      <c r="H20" s="459"/>
      <c r="I20" s="26" t="s">
        <v>227</v>
      </c>
      <c r="J20" s="46" t="s">
        <v>228</v>
      </c>
      <c r="K20" s="46" t="s">
        <v>74</v>
      </c>
      <c r="L20" s="46" t="s">
        <v>75</v>
      </c>
      <c r="M20" s="26" t="s">
        <v>28</v>
      </c>
      <c r="N20" s="44" t="s">
        <v>172</v>
      </c>
      <c r="O20" s="42" t="s">
        <v>162</v>
      </c>
      <c r="P20" s="26"/>
      <c r="Q20" s="80" t="s">
        <v>161</v>
      </c>
      <c r="R20" s="46" t="s">
        <v>74</v>
      </c>
      <c r="S20" s="51" t="s">
        <v>161</v>
      </c>
      <c r="T20" s="55" t="s">
        <v>164</v>
      </c>
      <c r="U20" s="55" t="s">
        <v>163</v>
      </c>
      <c r="V20" s="26" t="s">
        <v>184</v>
      </c>
      <c r="W20" s="26" t="s">
        <v>222</v>
      </c>
      <c r="X20" s="26" t="s">
        <v>28</v>
      </c>
      <c r="Y20" s="26" t="s">
        <v>28</v>
      </c>
      <c r="Z20" s="46" t="s">
        <v>223</v>
      </c>
      <c r="AA20" s="26" t="s">
        <v>28</v>
      </c>
      <c r="AB20" s="92">
        <v>0.017</v>
      </c>
      <c r="AC20" s="26" t="s">
        <v>28</v>
      </c>
      <c r="AD20" s="26" t="s">
        <v>194</v>
      </c>
      <c r="AE20" s="26" t="s">
        <v>134</v>
      </c>
      <c r="AF20" s="26" t="s">
        <v>28</v>
      </c>
      <c r="AG20" s="26" t="s">
        <v>28</v>
      </c>
      <c r="AH20" s="26"/>
      <c r="AI20" s="459"/>
      <c r="AJ20" s="459"/>
      <c r="AK20" s="459"/>
      <c r="AL20" s="459"/>
      <c r="AM20" s="459"/>
      <c r="AN20" s="459"/>
      <c r="AO20" s="459"/>
      <c r="AP20" s="26" t="s">
        <v>196</v>
      </c>
      <c r="AQ20" s="26" t="s">
        <v>226</v>
      </c>
      <c r="AR20" s="459"/>
      <c r="AS20" s="459"/>
      <c r="AT20" s="459"/>
      <c r="AU20" s="459"/>
      <c r="AV20" s="459"/>
      <c r="AW20" s="459"/>
      <c r="AX20" s="459"/>
      <c r="AY20" s="459"/>
      <c r="AZ20" s="459"/>
      <c r="BA20" s="459"/>
      <c r="BB20" s="459"/>
      <c r="BC20" s="459"/>
      <c r="BD20" s="459"/>
      <c r="BE20" s="459">
        <v>1</v>
      </c>
      <c r="BF20" s="38">
        <v>1</v>
      </c>
      <c r="BG20" s="10"/>
    </row>
    <row r="21" s="455" customFormat="1" ht="30" customHeight="1" spans="1:59">
      <c r="A21" s="24">
        <f t="shared" si="1"/>
        <v>12</v>
      </c>
      <c r="B21" s="26"/>
      <c r="C21" s="26">
        <v>1</v>
      </c>
      <c r="D21" s="459"/>
      <c r="E21" s="459"/>
      <c r="F21" s="459"/>
      <c r="G21" s="459"/>
      <c r="H21" s="459"/>
      <c r="I21" s="26" t="s">
        <v>227</v>
      </c>
      <c r="J21" s="46" t="s">
        <v>229</v>
      </c>
      <c r="K21" s="46" t="s">
        <v>78</v>
      </c>
      <c r="L21" s="46" t="s">
        <v>79</v>
      </c>
      <c r="M21" s="26" t="s">
        <v>28</v>
      </c>
      <c r="N21" s="44" t="s">
        <v>172</v>
      </c>
      <c r="O21" s="42" t="s">
        <v>162</v>
      </c>
      <c r="P21" s="26"/>
      <c r="Q21" s="80" t="s">
        <v>161</v>
      </c>
      <c r="R21" s="46" t="s">
        <v>78</v>
      </c>
      <c r="S21" s="51" t="s">
        <v>161</v>
      </c>
      <c r="T21" s="55" t="s">
        <v>164</v>
      </c>
      <c r="U21" s="55" t="s">
        <v>163</v>
      </c>
      <c r="V21" s="26" t="s">
        <v>212</v>
      </c>
      <c r="W21" s="26" t="s">
        <v>213</v>
      </c>
      <c r="X21" s="26" t="s">
        <v>214</v>
      </c>
      <c r="Y21" s="26" t="s">
        <v>215</v>
      </c>
      <c r="Z21" s="46" t="s">
        <v>216</v>
      </c>
      <c r="AA21" s="26" t="s">
        <v>28</v>
      </c>
      <c r="AB21" s="92">
        <v>0.013</v>
      </c>
      <c r="AC21" s="26" t="s">
        <v>28</v>
      </c>
      <c r="AD21" s="26" t="s">
        <v>194</v>
      </c>
      <c r="AE21" s="26" t="s">
        <v>28</v>
      </c>
      <c r="AF21" s="26" t="s">
        <v>195</v>
      </c>
      <c r="AG21" s="26" t="s">
        <v>28</v>
      </c>
      <c r="AH21" s="26"/>
      <c r="AI21" s="459"/>
      <c r="AJ21" s="459"/>
      <c r="AK21" s="459"/>
      <c r="AL21" s="459"/>
      <c r="AM21" s="459"/>
      <c r="AN21" s="459"/>
      <c r="AO21" s="459"/>
      <c r="AP21" s="26" t="s">
        <v>179</v>
      </c>
      <c r="AQ21" s="26" t="s">
        <v>218</v>
      </c>
      <c r="AR21" s="459"/>
      <c r="AS21" s="459"/>
      <c r="AT21" s="459"/>
      <c r="AU21" s="459"/>
      <c r="AV21" s="459"/>
      <c r="AW21" s="459"/>
      <c r="AX21" s="459"/>
      <c r="AY21" s="459"/>
      <c r="AZ21" s="459"/>
      <c r="BA21" s="459"/>
      <c r="BB21" s="459"/>
      <c r="BC21" s="459"/>
      <c r="BD21" s="459"/>
      <c r="BE21" s="459">
        <v>1</v>
      </c>
      <c r="BF21" s="38">
        <v>1</v>
      </c>
      <c r="BG21" s="10"/>
    </row>
    <row r="22" s="456" customFormat="1" ht="30" customHeight="1" spans="1:59">
      <c r="A22" s="24">
        <f t="shared" si="1"/>
        <v>13</v>
      </c>
      <c r="B22" s="26"/>
      <c r="C22" s="26">
        <v>1</v>
      </c>
      <c r="D22" s="26"/>
      <c r="E22" s="26"/>
      <c r="F22" s="26"/>
      <c r="G22" s="26"/>
      <c r="H22" s="26"/>
      <c r="I22" s="26" t="s">
        <v>230</v>
      </c>
      <c r="J22" s="30" t="s">
        <v>231</v>
      </c>
      <c r="K22" s="46" t="s">
        <v>231</v>
      </c>
      <c r="L22" s="46" t="s">
        <v>232</v>
      </c>
      <c r="M22" s="26" t="s">
        <v>233</v>
      </c>
      <c r="N22" s="44" t="s">
        <v>192</v>
      </c>
      <c r="O22" s="42" t="s">
        <v>162</v>
      </c>
      <c r="P22" s="26"/>
      <c r="Q22" s="80" t="s">
        <v>161</v>
      </c>
      <c r="R22" s="46" t="s">
        <v>231</v>
      </c>
      <c r="S22" s="51" t="s">
        <v>161</v>
      </c>
      <c r="T22" s="55" t="s">
        <v>164</v>
      </c>
      <c r="U22" s="55" t="s">
        <v>163</v>
      </c>
      <c r="V22" s="26" t="s">
        <v>165</v>
      </c>
      <c r="W22" s="26" t="s">
        <v>166</v>
      </c>
      <c r="X22" s="26" t="s">
        <v>28</v>
      </c>
      <c r="Y22" s="26" t="s">
        <v>28</v>
      </c>
      <c r="Z22" s="46" t="s">
        <v>28</v>
      </c>
      <c r="AA22" s="26" t="s">
        <v>28</v>
      </c>
      <c r="AB22" s="92">
        <v>0.96</v>
      </c>
      <c r="AC22" s="26" t="s">
        <v>28</v>
      </c>
      <c r="AD22" s="26" t="s">
        <v>28</v>
      </c>
      <c r="AE22" s="26" t="s">
        <v>28</v>
      </c>
      <c r="AF22" s="26" t="s">
        <v>28</v>
      </c>
      <c r="AG22" s="26" t="s">
        <v>167</v>
      </c>
      <c r="AH22" s="26"/>
      <c r="AI22" s="26"/>
      <c r="AJ22" s="26"/>
      <c r="AK22" s="26"/>
      <c r="AL22" s="26"/>
      <c r="AM22" s="116"/>
      <c r="AN22" s="26"/>
      <c r="AO22" s="26"/>
      <c r="AP22" s="26" t="s">
        <v>179</v>
      </c>
      <c r="AQ22" s="131" t="s">
        <v>234</v>
      </c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 t="s">
        <v>28</v>
      </c>
      <c r="BE22" s="26">
        <v>1</v>
      </c>
      <c r="BF22" s="38">
        <v>1</v>
      </c>
      <c r="BG22" s="10"/>
    </row>
    <row r="23" s="456" customFormat="1" ht="30" customHeight="1" spans="1:59">
      <c r="A23" s="24">
        <f t="shared" ref="A23:A35" si="2">ROW()-9</f>
        <v>14</v>
      </c>
      <c r="B23" s="24"/>
      <c r="C23" s="25">
        <v>1</v>
      </c>
      <c r="D23" s="24"/>
      <c r="E23" s="24"/>
      <c r="F23" s="24"/>
      <c r="G23" s="24"/>
      <c r="H23" s="24"/>
      <c r="I23" s="26" t="s">
        <v>235</v>
      </c>
      <c r="J23" s="30" t="s">
        <v>236</v>
      </c>
      <c r="K23" s="46" t="s">
        <v>237</v>
      </c>
      <c r="L23" s="46" t="s">
        <v>238</v>
      </c>
      <c r="M23" s="26" t="s">
        <v>239</v>
      </c>
      <c r="N23" s="44" t="s">
        <v>192</v>
      </c>
      <c r="O23" s="42" t="s">
        <v>162</v>
      </c>
      <c r="P23" s="26"/>
      <c r="Q23" s="80" t="s">
        <v>161</v>
      </c>
      <c r="R23" s="46" t="s">
        <v>237</v>
      </c>
      <c r="S23" s="51" t="s">
        <v>161</v>
      </c>
      <c r="T23" s="55" t="s">
        <v>164</v>
      </c>
      <c r="U23" s="55" t="s">
        <v>163</v>
      </c>
      <c r="V23" s="26" t="s">
        <v>165</v>
      </c>
      <c r="W23" s="26" t="s">
        <v>166</v>
      </c>
      <c r="X23" s="26" t="s">
        <v>28</v>
      </c>
      <c r="Y23" s="26" t="s">
        <v>28</v>
      </c>
      <c r="Z23" s="46" t="s">
        <v>28</v>
      </c>
      <c r="AA23" s="26" t="s">
        <v>28</v>
      </c>
      <c r="AB23" s="92">
        <v>0.25</v>
      </c>
      <c r="AC23" s="26" t="s">
        <v>28</v>
      </c>
      <c r="AD23" s="26" t="s">
        <v>28</v>
      </c>
      <c r="AE23" s="26" t="s">
        <v>28</v>
      </c>
      <c r="AF23" s="26" t="s">
        <v>28</v>
      </c>
      <c r="AG23" s="26" t="s">
        <v>167</v>
      </c>
      <c r="AH23" s="26"/>
      <c r="AI23" s="26"/>
      <c r="AJ23" s="26"/>
      <c r="AK23" s="26"/>
      <c r="AL23" s="26"/>
      <c r="AM23" s="116"/>
      <c r="AN23" s="26"/>
      <c r="AO23" s="26"/>
      <c r="AP23" s="26" t="s">
        <v>179</v>
      </c>
      <c r="AQ23" s="26" t="s">
        <v>240</v>
      </c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 t="s">
        <v>28</v>
      </c>
      <c r="BE23" s="26">
        <v>1</v>
      </c>
      <c r="BF23" s="38">
        <v>1</v>
      </c>
      <c r="BG23" s="10"/>
    </row>
    <row r="24" ht="30" customHeight="1" spans="1:58">
      <c r="A24" s="24">
        <f t="shared" si="2"/>
        <v>15</v>
      </c>
      <c r="B24" s="24"/>
      <c r="C24" s="25">
        <v>1</v>
      </c>
      <c r="D24" s="24"/>
      <c r="E24" s="24"/>
      <c r="F24" s="24"/>
      <c r="G24" s="24"/>
      <c r="H24" s="24"/>
      <c r="I24" s="50" t="s">
        <v>235</v>
      </c>
      <c r="J24" s="51" t="s">
        <v>241</v>
      </c>
      <c r="K24" s="52" t="s">
        <v>242</v>
      </c>
      <c r="L24" s="53" t="s">
        <v>243</v>
      </c>
      <c r="M24" s="54" t="s">
        <v>244</v>
      </c>
      <c r="N24" s="44" t="s">
        <v>192</v>
      </c>
      <c r="O24" s="42" t="s">
        <v>162</v>
      </c>
      <c r="P24" s="55"/>
      <c r="Q24" s="80" t="s">
        <v>161</v>
      </c>
      <c r="R24" s="52" t="s">
        <v>242</v>
      </c>
      <c r="S24" s="51" t="s">
        <v>161</v>
      </c>
      <c r="T24" s="55" t="s">
        <v>164</v>
      </c>
      <c r="U24" s="55" t="s">
        <v>163</v>
      </c>
      <c r="V24" s="44" t="s">
        <v>245</v>
      </c>
      <c r="W24" s="50" t="s">
        <v>166</v>
      </c>
      <c r="X24" s="50"/>
      <c r="Y24" s="44" t="s">
        <v>28</v>
      </c>
      <c r="Z24" s="50" t="s">
        <v>246</v>
      </c>
      <c r="AA24" s="26" t="s">
        <v>28</v>
      </c>
      <c r="AB24" s="94">
        <v>2.106</v>
      </c>
      <c r="AC24" s="26" t="s">
        <v>28</v>
      </c>
      <c r="AD24" s="26" t="s">
        <v>28</v>
      </c>
      <c r="AE24" s="26" t="s">
        <v>28</v>
      </c>
      <c r="AF24" s="26" t="s">
        <v>28</v>
      </c>
      <c r="AG24" s="26" t="s">
        <v>167</v>
      </c>
      <c r="AH24" s="26"/>
      <c r="AI24" s="26"/>
      <c r="AJ24" s="26"/>
      <c r="AK24" s="26"/>
      <c r="AL24" s="26"/>
      <c r="AM24" s="116"/>
      <c r="AN24" s="26"/>
      <c r="AO24" s="26"/>
      <c r="AP24" s="26" t="s">
        <v>196</v>
      </c>
      <c r="AQ24" s="26" t="s">
        <v>169</v>
      </c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 t="s">
        <v>28</v>
      </c>
      <c r="BE24" s="141">
        <v>1</v>
      </c>
      <c r="BF24" s="38">
        <v>1</v>
      </c>
    </row>
    <row r="25" s="7" customFormat="1" ht="30" customHeight="1" spans="1:59">
      <c r="A25" s="24">
        <f t="shared" si="2"/>
        <v>16</v>
      </c>
      <c r="B25" s="26"/>
      <c r="C25" s="30">
        <v>1</v>
      </c>
      <c r="D25" s="26"/>
      <c r="E25" s="26"/>
      <c r="F25" s="26"/>
      <c r="G25" s="26"/>
      <c r="H25" s="26"/>
      <c r="I25" s="50" t="s">
        <v>28</v>
      </c>
      <c r="J25" s="51" t="s">
        <v>247</v>
      </c>
      <c r="K25" s="52" t="s">
        <v>248</v>
      </c>
      <c r="L25" s="52" t="s">
        <v>249</v>
      </c>
      <c r="M25" s="50" t="s">
        <v>250</v>
      </c>
      <c r="N25" s="44" t="s">
        <v>172</v>
      </c>
      <c r="O25" s="42" t="s">
        <v>162</v>
      </c>
      <c r="P25" s="50"/>
      <c r="Q25" s="80" t="s">
        <v>161</v>
      </c>
      <c r="R25" s="26" t="s">
        <v>28</v>
      </c>
      <c r="S25" s="51" t="s">
        <v>161</v>
      </c>
      <c r="T25" s="55" t="s">
        <v>164</v>
      </c>
      <c r="U25" s="55" t="s">
        <v>163</v>
      </c>
      <c r="V25" s="50" t="s">
        <v>206</v>
      </c>
      <c r="W25" s="50" t="s">
        <v>28</v>
      </c>
      <c r="X25" s="50" t="s">
        <v>251</v>
      </c>
      <c r="Y25" s="50" t="s">
        <v>28</v>
      </c>
      <c r="Z25" s="50" t="s">
        <v>252</v>
      </c>
      <c r="AA25" s="26" t="s">
        <v>28</v>
      </c>
      <c r="AB25" s="94">
        <v>0.026</v>
      </c>
      <c r="AC25" s="26" t="s">
        <v>28</v>
      </c>
      <c r="AD25" s="50" t="s">
        <v>28</v>
      </c>
      <c r="AE25" s="50" t="s">
        <v>28</v>
      </c>
      <c r="AF25" s="26" t="s">
        <v>28</v>
      </c>
      <c r="AG25" s="26"/>
      <c r="AH25" s="26"/>
      <c r="AI25" s="26"/>
      <c r="AJ25" s="26"/>
      <c r="AK25" s="26"/>
      <c r="AL25" s="26"/>
      <c r="AM25" s="116"/>
      <c r="AN25" s="26"/>
      <c r="AO25" s="26"/>
      <c r="AP25" s="26" t="s">
        <v>179</v>
      </c>
      <c r="AQ25" s="26" t="s">
        <v>253</v>
      </c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 t="s">
        <v>28</v>
      </c>
      <c r="BE25" s="50">
        <v>8</v>
      </c>
      <c r="BF25" s="38">
        <v>8</v>
      </c>
      <c r="BG25" s="10"/>
    </row>
    <row r="26" s="7" customFormat="1" ht="30" customHeight="1" spans="1:59">
      <c r="A26" s="24">
        <f t="shared" si="2"/>
        <v>17</v>
      </c>
      <c r="B26" s="24"/>
      <c r="C26" s="25">
        <v>1</v>
      </c>
      <c r="D26" s="24"/>
      <c r="E26" s="24"/>
      <c r="F26" s="24"/>
      <c r="G26" s="24"/>
      <c r="H26" s="24"/>
      <c r="I26" s="50" t="s">
        <v>28</v>
      </c>
      <c r="J26" s="51" t="s">
        <v>254</v>
      </c>
      <c r="K26" s="52" t="s">
        <v>255</v>
      </c>
      <c r="L26" s="52" t="s">
        <v>256</v>
      </c>
      <c r="M26" s="50" t="s">
        <v>250</v>
      </c>
      <c r="N26" s="44" t="s">
        <v>172</v>
      </c>
      <c r="O26" s="42" t="s">
        <v>162</v>
      </c>
      <c r="P26" s="50"/>
      <c r="Q26" s="80" t="s">
        <v>161</v>
      </c>
      <c r="R26" s="26" t="s">
        <v>28</v>
      </c>
      <c r="S26" s="51" t="s">
        <v>161</v>
      </c>
      <c r="T26" s="55" t="s">
        <v>164</v>
      </c>
      <c r="U26" s="55" t="s">
        <v>163</v>
      </c>
      <c r="V26" s="50" t="s">
        <v>206</v>
      </c>
      <c r="W26" s="50" t="s">
        <v>28</v>
      </c>
      <c r="X26" s="50" t="s">
        <v>251</v>
      </c>
      <c r="Y26" s="50" t="s">
        <v>28</v>
      </c>
      <c r="Z26" s="50" t="s">
        <v>257</v>
      </c>
      <c r="AA26" s="26" t="s">
        <v>28</v>
      </c>
      <c r="AB26" s="94">
        <v>0.004</v>
      </c>
      <c r="AC26" s="26" t="s">
        <v>28</v>
      </c>
      <c r="AD26" s="50" t="s">
        <v>28</v>
      </c>
      <c r="AE26" s="50" t="s">
        <v>28</v>
      </c>
      <c r="AF26" s="26" t="s">
        <v>28</v>
      </c>
      <c r="AG26" s="26"/>
      <c r="AH26" s="26"/>
      <c r="AI26" s="26"/>
      <c r="AJ26" s="26"/>
      <c r="AK26" s="26"/>
      <c r="AL26" s="26"/>
      <c r="AM26" s="116"/>
      <c r="AN26" s="26"/>
      <c r="AO26" s="26"/>
      <c r="AP26" s="26" t="s">
        <v>179</v>
      </c>
      <c r="AQ26" s="26" t="s">
        <v>253</v>
      </c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 t="s">
        <v>28</v>
      </c>
      <c r="BE26" s="50">
        <v>8</v>
      </c>
      <c r="BF26" s="38">
        <v>8</v>
      </c>
      <c r="BG26" s="10"/>
    </row>
    <row r="27" s="7" customFormat="1" ht="30" customHeight="1" spans="1:59">
      <c r="A27" s="24">
        <f t="shared" si="2"/>
        <v>18</v>
      </c>
      <c r="B27" s="24"/>
      <c r="C27" s="25">
        <v>1</v>
      </c>
      <c r="D27" s="24"/>
      <c r="E27" s="24"/>
      <c r="F27" s="24"/>
      <c r="G27" s="24"/>
      <c r="H27" s="24"/>
      <c r="I27" s="50" t="s">
        <v>28</v>
      </c>
      <c r="J27" s="51" t="s">
        <v>258</v>
      </c>
      <c r="K27" s="52" t="s">
        <v>259</v>
      </c>
      <c r="L27" s="52" t="s">
        <v>260</v>
      </c>
      <c r="M27" s="50" t="s">
        <v>250</v>
      </c>
      <c r="N27" s="44" t="s">
        <v>172</v>
      </c>
      <c r="O27" s="42" t="s">
        <v>162</v>
      </c>
      <c r="P27" s="50"/>
      <c r="Q27" s="80" t="s">
        <v>161</v>
      </c>
      <c r="R27" s="26" t="s">
        <v>28</v>
      </c>
      <c r="S27" s="51" t="s">
        <v>161</v>
      </c>
      <c r="T27" s="55" t="s">
        <v>164</v>
      </c>
      <c r="U27" s="55" t="s">
        <v>163</v>
      </c>
      <c r="V27" s="50" t="s">
        <v>206</v>
      </c>
      <c r="W27" s="50" t="s">
        <v>28</v>
      </c>
      <c r="X27" s="50" t="s">
        <v>251</v>
      </c>
      <c r="Y27" s="50" t="s">
        <v>28</v>
      </c>
      <c r="Z27" s="50" t="s">
        <v>261</v>
      </c>
      <c r="AA27" s="26" t="s">
        <v>28</v>
      </c>
      <c r="AB27" s="94">
        <v>0.006</v>
      </c>
      <c r="AC27" s="26" t="s">
        <v>28</v>
      </c>
      <c r="AD27" s="50" t="s">
        <v>28</v>
      </c>
      <c r="AE27" s="50" t="s">
        <v>28</v>
      </c>
      <c r="AF27" s="50" t="s">
        <v>28</v>
      </c>
      <c r="AG27" s="50"/>
      <c r="AH27" s="50"/>
      <c r="AI27" s="26"/>
      <c r="AJ27" s="26"/>
      <c r="AK27" s="26"/>
      <c r="AL27" s="26"/>
      <c r="AM27" s="117"/>
      <c r="AN27" s="26"/>
      <c r="AO27" s="26"/>
      <c r="AP27" s="26" t="s">
        <v>179</v>
      </c>
      <c r="AQ27" s="26" t="s">
        <v>253</v>
      </c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26" t="s">
        <v>28</v>
      </c>
      <c r="BE27" s="50">
        <v>8</v>
      </c>
      <c r="BF27" s="38">
        <v>8</v>
      </c>
      <c r="BG27" s="10"/>
    </row>
    <row r="28" ht="30" customHeight="1" spans="1:58">
      <c r="A28" s="24">
        <f t="shared" si="2"/>
        <v>19</v>
      </c>
      <c r="B28" s="26"/>
      <c r="C28" s="30"/>
      <c r="D28" s="26"/>
      <c r="E28" s="26"/>
      <c r="F28" s="26"/>
      <c r="G28" s="26"/>
      <c r="H28" s="26"/>
      <c r="I28" s="38" t="s">
        <v>40</v>
      </c>
      <c r="J28" s="56"/>
      <c r="K28" s="52" t="s">
        <v>262</v>
      </c>
      <c r="L28" s="54" t="s">
        <v>263</v>
      </c>
      <c r="M28" s="26" t="s">
        <v>28</v>
      </c>
      <c r="N28" s="44" t="s">
        <v>172</v>
      </c>
      <c r="O28" s="42" t="s">
        <v>162</v>
      </c>
      <c r="P28" s="55"/>
      <c r="Q28" s="80" t="s">
        <v>161</v>
      </c>
      <c r="R28" s="26" t="s">
        <v>28</v>
      </c>
      <c r="S28" s="51" t="s">
        <v>161</v>
      </c>
      <c r="T28" s="55" t="s">
        <v>163</v>
      </c>
      <c r="U28" s="55" t="s">
        <v>164</v>
      </c>
      <c r="V28" s="44" t="s">
        <v>245</v>
      </c>
      <c r="W28" s="50" t="s">
        <v>166</v>
      </c>
      <c r="X28" s="50" t="s">
        <v>28</v>
      </c>
      <c r="Y28" s="50" t="s">
        <v>28</v>
      </c>
      <c r="Z28" s="50"/>
      <c r="AA28" s="26" t="s">
        <v>28</v>
      </c>
      <c r="AB28" s="94">
        <v>2.9105</v>
      </c>
      <c r="AC28" s="26" t="s">
        <v>28</v>
      </c>
      <c r="AD28" s="50" t="s">
        <v>28</v>
      </c>
      <c r="AE28" s="50" t="s">
        <v>28</v>
      </c>
      <c r="AF28" s="50" t="s">
        <v>28</v>
      </c>
      <c r="AG28" s="50"/>
      <c r="AH28" s="50"/>
      <c r="AI28" s="26"/>
      <c r="AJ28" s="26"/>
      <c r="AK28" s="26"/>
      <c r="AL28" s="26"/>
      <c r="AM28" s="117"/>
      <c r="AN28" s="26"/>
      <c r="AO28" s="26"/>
      <c r="AP28" s="50" t="s">
        <v>174</v>
      </c>
      <c r="AQ28" s="26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26" t="s">
        <v>28</v>
      </c>
      <c r="BE28" s="141">
        <v>1</v>
      </c>
      <c r="BF28" s="38">
        <v>0</v>
      </c>
    </row>
    <row r="29" s="453" customFormat="1" ht="30" customHeight="1" spans="1:59">
      <c r="A29" s="27">
        <f t="shared" si="2"/>
        <v>20</v>
      </c>
      <c r="B29" s="28"/>
      <c r="C29" s="460"/>
      <c r="D29" s="28"/>
      <c r="E29" s="28"/>
      <c r="F29" s="28"/>
      <c r="G29" s="28"/>
      <c r="H29" s="28"/>
      <c r="I29" s="463" t="s">
        <v>40</v>
      </c>
      <c r="J29" s="467" t="s">
        <v>360</v>
      </c>
      <c r="K29" s="467" t="s">
        <v>360</v>
      </c>
      <c r="L29" s="468" t="s">
        <v>263</v>
      </c>
      <c r="M29" s="28" t="s">
        <v>356</v>
      </c>
      <c r="N29" s="48" t="s">
        <v>172</v>
      </c>
      <c r="O29" s="49" t="s">
        <v>162</v>
      </c>
      <c r="P29" s="84"/>
      <c r="Q29" s="82" t="s">
        <v>161</v>
      </c>
      <c r="R29" s="28" t="s">
        <v>28</v>
      </c>
      <c r="S29" s="83" t="s">
        <v>161</v>
      </c>
      <c r="T29" s="84" t="s">
        <v>163</v>
      </c>
      <c r="U29" s="84" t="s">
        <v>164</v>
      </c>
      <c r="V29" s="48" t="s">
        <v>245</v>
      </c>
      <c r="W29" s="292" t="s">
        <v>166</v>
      </c>
      <c r="X29" s="292" t="s">
        <v>28</v>
      </c>
      <c r="Y29" s="292" t="s">
        <v>28</v>
      </c>
      <c r="Z29" s="292"/>
      <c r="AA29" s="28" t="s">
        <v>28</v>
      </c>
      <c r="AB29" s="482">
        <v>2.9105</v>
      </c>
      <c r="AC29" s="28"/>
      <c r="AD29" s="292"/>
      <c r="AE29" s="292"/>
      <c r="AF29" s="292"/>
      <c r="AG29" s="292"/>
      <c r="AH29" s="292"/>
      <c r="AI29" s="28"/>
      <c r="AJ29" s="28"/>
      <c r="AK29" s="28"/>
      <c r="AL29" s="28"/>
      <c r="AM29" s="497"/>
      <c r="AN29" s="28"/>
      <c r="AO29" s="28"/>
      <c r="AP29" s="292"/>
      <c r="AQ29" s="28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8"/>
      <c r="BE29" s="506">
        <v>0</v>
      </c>
      <c r="BF29" s="506">
        <v>1</v>
      </c>
      <c r="BG29" s="10"/>
    </row>
    <row r="30" ht="30" customHeight="1" spans="1:58">
      <c r="A30" s="24">
        <f t="shared" si="2"/>
        <v>21</v>
      </c>
      <c r="B30" s="24"/>
      <c r="C30" s="30">
        <v>1</v>
      </c>
      <c r="D30" s="25"/>
      <c r="E30" s="24"/>
      <c r="F30" s="24"/>
      <c r="G30" s="24"/>
      <c r="H30" s="24"/>
      <c r="I30" s="38" t="s">
        <v>40</v>
      </c>
      <c r="J30" s="56" t="s">
        <v>264</v>
      </c>
      <c r="K30" s="52" t="s">
        <v>264</v>
      </c>
      <c r="L30" s="57" t="s">
        <v>265</v>
      </c>
      <c r="M30" s="26" t="s">
        <v>28</v>
      </c>
      <c r="N30" s="44" t="s">
        <v>172</v>
      </c>
      <c r="O30" s="42" t="s">
        <v>162</v>
      </c>
      <c r="P30" s="55"/>
      <c r="Q30" s="80" t="s">
        <v>161</v>
      </c>
      <c r="R30" s="26" t="s">
        <v>28</v>
      </c>
      <c r="S30" s="51" t="s">
        <v>161</v>
      </c>
      <c r="T30" s="55" t="s">
        <v>163</v>
      </c>
      <c r="U30" s="55" t="s">
        <v>164</v>
      </c>
      <c r="V30" s="44" t="s">
        <v>176</v>
      </c>
      <c r="W30" s="50" t="s">
        <v>166</v>
      </c>
      <c r="X30" s="50" t="s">
        <v>28</v>
      </c>
      <c r="Y30" s="50" t="s">
        <v>28</v>
      </c>
      <c r="Z30" s="50" t="s">
        <v>28</v>
      </c>
      <c r="AA30" s="26" t="s">
        <v>28</v>
      </c>
      <c r="AB30" s="94">
        <v>0.32</v>
      </c>
      <c r="AC30" s="26" t="s">
        <v>28</v>
      </c>
      <c r="AD30" s="50" t="s">
        <v>28</v>
      </c>
      <c r="AE30" s="50" t="s">
        <v>28</v>
      </c>
      <c r="AF30" s="50" t="s">
        <v>28</v>
      </c>
      <c r="AG30" s="50" t="s">
        <v>178</v>
      </c>
      <c r="AH30" s="50"/>
      <c r="AI30" s="26"/>
      <c r="AJ30" s="26"/>
      <c r="AK30" s="26"/>
      <c r="AL30" s="26"/>
      <c r="AM30" s="117"/>
      <c r="AN30" s="26"/>
      <c r="AO30" s="26"/>
      <c r="AP30" s="26" t="s">
        <v>179</v>
      </c>
      <c r="AQ30" s="26" t="s">
        <v>180</v>
      </c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26" t="s">
        <v>28</v>
      </c>
      <c r="BE30" s="141">
        <v>1</v>
      </c>
      <c r="BF30" s="38">
        <v>0</v>
      </c>
    </row>
    <row r="31" s="453" customFormat="1" ht="30" customHeight="1" spans="1:59">
      <c r="A31" s="27">
        <f t="shared" si="2"/>
        <v>22</v>
      </c>
      <c r="B31" s="27"/>
      <c r="C31" s="460">
        <v>1</v>
      </c>
      <c r="D31" s="458"/>
      <c r="E31" s="27"/>
      <c r="F31" s="27"/>
      <c r="G31" s="27"/>
      <c r="H31" s="27"/>
      <c r="I31" s="463" t="s">
        <v>40</v>
      </c>
      <c r="J31" s="467" t="s">
        <v>361</v>
      </c>
      <c r="K31" s="467" t="s">
        <v>361</v>
      </c>
      <c r="L31" s="468" t="s">
        <v>265</v>
      </c>
      <c r="M31" s="28" t="s">
        <v>356</v>
      </c>
      <c r="N31" s="48" t="s">
        <v>172</v>
      </c>
      <c r="O31" s="49" t="s">
        <v>162</v>
      </c>
      <c r="P31" s="84"/>
      <c r="Q31" s="82" t="s">
        <v>161</v>
      </c>
      <c r="R31" s="28" t="s">
        <v>28</v>
      </c>
      <c r="S31" s="83" t="s">
        <v>161</v>
      </c>
      <c r="T31" s="84" t="s">
        <v>163</v>
      </c>
      <c r="U31" s="84" t="s">
        <v>164</v>
      </c>
      <c r="V31" s="48" t="s">
        <v>176</v>
      </c>
      <c r="W31" s="292" t="s">
        <v>166</v>
      </c>
      <c r="X31" s="292" t="s">
        <v>28</v>
      </c>
      <c r="Y31" s="292" t="s">
        <v>28</v>
      </c>
      <c r="Z31" s="292" t="s">
        <v>28</v>
      </c>
      <c r="AA31" s="28" t="s">
        <v>28</v>
      </c>
      <c r="AB31" s="482">
        <v>0.32</v>
      </c>
      <c r="AC31" s="28" t="s">
        <v>28</v>
      </c>
      <c r="AD31" s="292"/>
      <c r="AE31" s="292"/>
      <c r="AF31" s="292"/>
      <c r="AG31" s="292"/>
      <c r="AH31" s="292"/>
      <c r="AI31" s="28"/>
      <c r="AJ31" s="28"/>
      <c r="AK31" s="28"/>
      <c r="AL31" s="28"/>
      <c r="AM31" s="497"/>
      <c r="AN31" s="28"/>
      <c r="AO31" s="28"/>
      <c r="AP31" s="28"/>
      <c r="AQ31" s="28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8"/>
      <c r="BE31" s="506">
        <v>0</v>
      </c>
      <c r="BF31" s="506">
        <v>1</v>
      </c>
      <c r="BG31" s="10"/>
    </row>
    <row r="32" ht="30" customHeight="1" spans="1:58">
      <c r="A32" s="24">
        <f t="shared" si="2"/>
        <v>23</v>
      </c>
      <c r="B32" s="24"/>
      <c r="C32" s="30">
        <v>1</v>
      </c>
      <c r="D32" s="25"/>
      <c r="E32" s="24"/>
      <c r="F32" s="24"/>
      <c r="G32" s="24"/>
      <c r="H32" s="24"/>
      <c r="I32" s="44" t="s">
        <v>266</v>
      </c>
      <c r="J32" s="58" t="s">
        <v>267</v>
      </c>
      <c r="K32" s="59" t="s">
        <v>267</v>
      </c>
      <c r="L32" s="60" t="s">
        <v>268</v>
      </c>
      <c r="M32" s="26" t="s">
        <v>28</v>
      </c>
      <c r="N32" s="44" t="s">
        <v>172</v>
      </c>
      <c r="O32" s="42" t="s">
        <v>162</v>
      </c>
      <c r="P32" s="43"/>
      <c r="Q32" s="80" t="s">
        <v>161</v>
      </c>
      <c r="R32" s="59" t="s">
        <v>267</v>
      </c>
      <c r="S32" s="51" t="s">
        <v>161</v>
      </c>
      <c r="T32" s="55" t="s">
        <v>164</v>
      </c>
      <c r="U32" s="55" t="s">
        <v>163</v>
      </c>
      <c r="V32" s="38" t="s">
        <v>184</v>
      </c>
      <c r="W32" s="50" t="s">
        <v>166</v>
      </c>
      <c r="X32" s="50" t="s">
        <v>28</v>
      </c>
      <c r="Y32" s="38"/>
      <c r="Z32" s="50" t="s">
        <v>269</v>
      </c>
      <c r="AA32" s="26" t="s">
        <v>28</v>
      </c>
      <c r="AB32" s="94">
        <v>1.4492</v>
      </c>
      <c r="AC32" s="26" t="s">
        <v>28</v>
      </c>
      <c r="AD32" s="50" t="s">
        <v>28</v>
      </c>
      <c r="AE32" s="50" t="s">
        <v>28</v>
      </c>
      <c r="AF32" s="50" t="s">
        <v>28</v>
      </c>
      <c r="AG32" s="50" t="s">
        <v>186</v>
      </c>
      <c r="AH32" s="50"/>
      <c r="AI32" s="26" t="s">
        <v>187</v>
      </c>
      <c r="AJ32" s="26"/>
      <c r="AK32" s="26"/>
      <c r="AL32" s="26">
        <f>AB32*1.08</f>
        <v>1.565136</v>
      </c>
      <c r="AM32" s="116">
        <f>AB32/AL32</f>
        <v>0.925925925925926</v>
      </c>
      <c r="AN32" s="26"/>
      <c r="AO32" s="26"/>
      <c r="AP32" s="26" t="s">
        <v>168</v>
      </c>
      <c r="AQ32" s="26" t="s">
        <v>188</v>
      </c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26" t="s">
        <v>28</v>
      </c>
      <c r="BE32" s="38">
        <v>1</v>
      </c>
      <c r="BF32" s="38">
        <v>1</v>
      </c>
    </row>
    <row r="33" ht="30" customHeight="1" spans="1:58">
      <c r="A33" s="24">
        <f t="shared" si="2"/>
        <v>24</v>
      </c>
      <c r="B33" s="26"/>
      <c r="C33" s="26">
        <v>1</v>
      </c>
      <c r="D33" s="30"/>
      <c r="E33" s="26"/>
      <c r="F33" s="26"/>
      <c r="G33" s="26"/>
      <c r="H33" s="26"/>
      <c r="I33" s="44" t="s">
        <v>270</v>
      </c>
      <c r="J33" s="61" t="s">
        <v>271</v>
      </c>
      <c r="K33" s="40" t="s">
        <v>272</v>
      </c>
      <c r="L33" s="62" t="s">
        <v>273</v>
      </c>
      <c r="M33" s="26" t="s">
        <v>28</v>
      </c>
      <c r="N33" s="44" t="s">
        <v>172</v>
      </c>
      <c r="O33" s="42" t="s">
        <v>162</v>
      </c>
      <c r="P33" s="43"/>
      <c r="Q33" s="80" t="s">
        <v>161</v>
      </c>
      <c r="R33" s="40" t="s">
        <v>272</v>
      </c>
      <c r="S33" s="51" t="s">
        <v>161</v>
      </c>
      <c r="T33" s="55" t="s">
        <v>164</v>
      </c>
      <c r="U33" s="55" t="s">
        <v>163</v>
      </c>
      <c r="V33" s="38" t="s">
        <v>173</v>
      </c>
      <c r="W33" s="38" t="s">
        <v>274</v>
      </c>
      <c r="X33" s="50" t="s">
        <v>28</v>
      </c>
      <c r="Y33" s="38" t="s">
        <v>275</v>
      </c>
      <c r="Z33" s="50" t="s">
        <v>276</v>
      </c>
      <c r="AA33" s="26" t="s">
        <v>28</v>
      </c>
      <c r="AB33" s="95">
        <v>1.7965</v>
      </c>
      <c r="AC33" s="26" t="s">
        <v>28</v>
      </c>
      <c r="AD33" s="50" t="s">
        <v>194</v>
      </c>
      <c r="AE33" s="50" t="s">
        <v>28</v>
      </c>
      <c r="AF33" s="50" t="s">
        <v>195</v>
      </c>
      <c r="AG33" s="50"/>
      <c r="AH33" s="50"/>
      <c r="AI33" s="26"/>
      <c r="AJ33" s="26"/>
      <c r="AK33" s="26"/>
      <c r="AL33" s="26"/>
      <c r="AM33" s="117"/>
      <c r="AN33" s="26"/>
      <c r="AO33" s="26"/>
      <c r="AP33" s="26" t="s">
        <v>179</v>
      </c>
      <c r="AQ33" s="26" t="s">
        <v>277</v>
      </c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26" t="s">
        <v>28</v>
      </c>
      <c r="BE33" s="38">
        <v>1</v>
      </c>
      <c r="BF33" s="38">
        <v>1</v>
      </c>
    </row>
    <row r="34" ht="30" customHeight="1" spans="1:58">
      <c r="A34" s="24">
        <f t="shared" si="2"/>
        <v>25</v>
      </c>
      <c r="B34" s="24"/>
      <c r="C34" s="25">
        <v>1</v>
      </c>
      <c r="D34" s="24"/>
      <c r="E34" s="24"/>
      <c r="F34" s="24"/>
      <c r="G34" s="24"/>
      <c r="H34" s="24"/>
      <c r="I34" s="50" t="s">
        <v>40</v>
      </c>
      <c r="J34" s="63" t="s">
        <v>278</v>
      </c>
      <c r="K34" s="40" t="s">
        <v>278</v>
      </c>
      <c r="L34" s="64" t="s">
        <v>279</v>
      </c>
      <c r="M34" s="50" t="s">
        <v>28</v>
      </c>
      <c r="N34" s="44" t="s">
        <v>192</v>
      </c>
      <c r="O34" s="42" t="s">
        <v>162</v>
      </c>
      <c r="P34" s="65"/>
      <c r="Q34" s="80" t="s">
        <v>161</v>
      </c>
      <c r="R34" s="40" t="s">
        <v>278</v>
      </c>
      <c r="S34" s="51" t="s">
        <v>161</v>
      </c>
      <c r="T34" s="55" t="s">
        <v>163</v>
      </c>
      <c r="U34" s="55" t="s">
        <v>164</v>
      </c>
      <c r="V34" s="85" t="s">
        <v>173</v>
      </c>
      <c r="W34" s="38" t="s">
        <v>166</v>
      </c>
      <c r="X34" s="50" t="s">
        <v>28</v>
      </c>
      <c r="Y34" s="81" t="s">
        <v>28</v>
      </c>
      <c r="Z34" s="81" t="s">
        <v>280</v>
      </c>
      <c r="AA34" s="26" t="s">
        <v>28</v>
      </c>
      <c r="AB34" s="96">
        <v>6.8118</v>
      </c>
      <c r="AC34" s="26" t="s">
        <v>28</v>
      </c>
      <c r="AD34" s="50" t="s">
        <v>194</v>
      </c>
      <c r="AE34" s="50" t="s">
        <v>28</v>
      </c>
      <c r="AF34" s="81" t="s">
        <v>195</v>
      </c>
      <c r="AG34" s="81"/>
      <c r="AH34" s="81"/>
      <c r="AI34" s="26"/>
      <c r="AJ34" s="26"/>
      <c r="AK34" s="26"/>
      <c r="AL34" s="26"/>
      <c r="AM34" s="118"/>
      <c r="AN34" s="26">
        <v>127</v>
      </c>
      <c r="AO34" s="26"/>
      <c r="AP34" s="26" t="s">
        <v>179</v>
      </c>
      <c r="AQ34" s="26" t="s">
        <v>281</v>
      </c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26" t="s">
        <v>28</v>
      </c>
      <c r="BE34" s="38">
        <v>1</v>
      </c>
      <c r="BF34" s="38">
        <v>1</v>
      </c>
    </row>
    <row r="35" s="457" customFormat="1" ht="30" customHeight="1" spans="1:59">
      <c r="A35" s="27">
        <f>ROW()-9</f>
        <v>26</v>
      </c>
      <c r="B35" s="461"/>
      <c r="C35" s="28">
        <v>1</v>
      </c>
      <c r="D35" s="462"/>
      <c r="E35" s="462"/>
      <c r="F35" s="462"/>
      <c r="G35" s="462"/>
      <c r="H35" s="462"/>
      <c r="I35" s="469" t="s">
        <v>266</v>
      </c>
      <c r="J35" s="470" t="s">
        <v>85</v>
      </c>
      <c r="K35" s="470" t="s">
        <v>85</v>
      </c>
      <c r="L35" s="470" t="s">
        <v>83</v>
      </c>
      <c r="M35" s="471" t="s">
        <v>28</v>
      </c>
      <c r="N35" s="469" t="s">
        <v>172</v>
      </c>
      <c r="O35" s="472" t="s">
        <v>162</v>
      </c>
      <c r="P35" s="473"/>
      <c r="Q35" s="476" t="s">
        <v>161</v>
      </c>
      <c r="R35" s="470" t="s">
        <v>85</v>
      </c>
      <c r="S35" s="477" t="s">
        <v>161</v>
      </c>
      <c r="T35" s="478" t="s">
        <v>164</v>
      </c>
      <c r="U35" s="478" t="s">
        <v>163</v>
      </c>
      <c r="V35" s="479" t="s">
        <v>184</v>
      </c>
      <c r="W35" s="480" t="s">
        <v>282</v>
      </c>
      <c r="X35" s="481" t="s">
        <v>28</v>
      </c>
      <c r="Y35" s="480" t="s">
        <v>28</v>
      </c>
      <c r="Z35" s="483" t="s">
        <v>283</v>
      </c>
      <c r="AA35" s="471" t="s">
        <v>28</v>
      </c>
      <c r="AB35" s="484">
        <v>0.209</v>
      </c>
      <c r="AC35" s="471" t="s">
        <v>28</v>
      </c>
      <c r="AD35" s="481" t="s">
        <v>194</v>
      </c>
      <c r="AE35" s="481" t="s">
        <v>134</v>
      </c>
      <c r="AF35" s="461"/>
      <c r="AG35" s="461"/>
      <c r="AH35" s="461"/>
      <c r="AI35" s="462"/>
      <c r="AJ35" s="462"/>
      <c r="AK35" s="462"/>
      <c r="AL35" s="462"/>
      <c r="AM35" s="462"/>
      <c r="AN35" s="462"/>
      <c r="AO35" s="462"/>
      <c r="AP35" s="28" t="s">
        <v>196</v>
      </c>
      <c r="AQ35" s="28" t="s">
        <v>226</v>
      </c>
      <c r="AR35" s="462"/>
      <c r="AS35" s="462"/>
      <c r="AT35" s="462"/>
      <c r="AU35" s="462"/>
      <c r="AV35" s="462"/>
      <c r="AW35" s="462"/>
      <c r="AX35" s="462"/>
      <c r="AY35" s="462"/>
      <c r="AZ35" s="462"/>
      <c r="BA35" s="462"/>
      <c r="BB35" s="462"/>
      <c r="BC35" s="462"/>
      <c r="BD35" s="462"/>
      <c r="BE35" s="29">
        <v>1</v>
      </c>
      <c r="BF35" s="463">
        <v>1</v>
      </c>
      <c r="BG35" s="507"/>
    </row>
    <row r="36" s="457" customFormat="1" ht="30" customHeight="1" spans="1:59">
      <c r="A36" s="27">
        <f>ROW()-9</f>
        <v>27</v>
      </c>
      <c r="B36" s="461"/>
      <c r="C36" s="28">
        <v>1</v>
      </c>
      <c r="D36" s="462"/>
      <c r="E36" s="462"/>
      <c r="F36" s="462"/>
      <c r="G36" s="462"/>
      <c r="H36" s="462"/>
      <c r="I36" s="469" t="s">
        <v>266</v>
      </c>
      <c r="J36" s="470" t="s">
        <v>89</v>
      </c>
      <c r="K36" s="470" t="s">
        <v>89</v>
      </c>
      <c r="L36" s="470" t="s">
        <v>87</v>
      </c>
      <c r="M36" s="471" t="s">
        <v>28</v>
      </c>
      <c r="N36" s="469" t="s">
        <v>172</v>
      </c>
      <c r="O36" s="472" t="s">
        <v>162</v>
      </c>
      <c r="P36" s="473"/>
      <c r="Q36" s="476" t="s">
        <v>161</v>
      </c>
      <c r="R36" s="470" t="s">
        <v>89</v>
      </c>
      <c r="S36" s="477" t="s">
        <v>161</v>
      </c>
      <c r="T36" s="478" t="s">
        <v>164</v>
      </c>
      <c r="U36" s="478" t="s">
        <v>163</v>
      </c>
      <c r="V36" s="479" t="s">
        <v>184</v>
      </c>
      <c r="W36" s="480" t="s">
        <v>282</v>
      </c>
      <c r="X36" s="481" t="s">
        <v>28</v>
      </c>
      <c r="Y36" s="480" t="s">
        <v>28</v>
      </c>
      <c r="Z36" s="483" t="s">
        <v>283</v>
      </c>
      <c r="AA36" s="471" t="s">
        <v>28</v>
      </c>
      <c r="AB36" s="484">
        <v>0.2079</v>
      </c>
      <c r="AC36" s="471" t="s">
        <v>28</v>
      </c>
      <c r="AD36" s="481" t="s">
        <v>194</v>
      </c>
      <c r="AE36" s="481" t="s">
        <v>134</v>
      </c>
      <c r="AF36" s="461"/>
      <c r="AG36" s="461"/>
      <c r="AH36" s="461"/>
      <c r="AI36" s="462"/>
      <c r="AJ36" s="462"/>
      <c r="AK36" s="462"/>
      <c r="AL36" s="462"/>
      <c r="AM36" s="462"/>
      <c r="AN36" s="462"/>
      <c r="AO36" s="462"/>
      <c r="AP36" s="28" t="s">
        <v>196</v>
      </c>
      <c r="AQ36" s="28" t="s">
        <v>226</v>
      </c>
      <c r="AR36" s="462"/>
      <c r="AS36" s="462"/>
      <c r="AT36" s="462"/>
      <c r="AU36" s="462"/>
      <c r="AV36" s="462"/>
      <c r="AW36" s="462"/>
      <c r="AX36" s="462"/>
      <c r="AY36" s="462"/>
      <c r="AZ36" s="462"/>
      <c r="BA36" s="462"/>
      <c r="BB36" s="462"/>
      <c r="BC36" s="462"/>
      <c r="BD36" s="462"/>
      <c r="BE36" s="29">
        <v>1</v>
      </c>
      <c r="BF36" s="463">
        <v>1</v>
      </c>
      <c r="BG36" s="507"/>
    </row>
    <row r="37" ht="30" customHeight="1" spans="1:58">
      <c r="A37" s="24">
        <f t="shared" ref="A37:A44" si="3">ROW()-9</f>
        <v>28</v>
      </c>
      <c r="B37" s="24"/>
      <c r="C37" s="25">
        <v>1</v>
      </c>
      <c r="D37" s="24"/>
      <c r="E37" s="24"/>
      <c r="F37" s="24"/>
      <c r="G37" s="24"/>
      <c r="H37" s="24"/>
      <c r="I37" s="44" t="s">
        <v>40</v>
      </c>
      <c r="J37" s="44" t="s">
        <v>285</v>
      </c>
      <c r="K37" s="67" t="s">
        <v>285</v>
      </c>
      <c r="L37" s="67" t="s">
        <v>286</v>
      </c>
      <c r="M37" s="44" t="s">
        <v>287</v>
      </c>
      <c r="N37" s="44" t="s">
        <v>172</v>
      </c>
      <c r="O37" s="42" t="s">
        <v>162</v>
      </c>
      <c r="P37" s="44"/>
      <c r="Q37" s="80" t="s">
        <v>161</v>
      </c>
      <c r="R37" s="67" t="s">
        <v>285</v>
      </c>
      <c r="S37" s="51" t="s">
        <v>161</v>
      </c>
      <c r="T37" s="55" t="s">
        <v>163</v>
      </c>
      <c r="U37" s="55" t="s">
        <v>164</v>
      </c>
      <c r="V37" s="44" t="s">
        <v>184</v>
      </c>
      <c r="W37" s="55" t="s">
        <v>288</v>
      </c>
      <c r="X37" s="50" t="s">
        <v>28</v>
      </c>
      <c r="Y37" s="50" t="s">
        <v>28</v>
      </c>
      <c r="Z37" s="44" t="s">
        <v>289</v>
      </c>
      <c r="AA37" s="26" t="s">
        <v>28</v>
      </c>
      <c r="AB37" s="95">
        <v>0.0361</v>
      </c>
      <c r="AC37" s="26" t="s">
        <v>28</v>
      </c>
      <c r="AD37" s="50" t="s">
        <v>194</v>
      </c>
      <c r="AE37" s="50" t="s">
        <v>134</v>
      </c>
      <c r="AF37" s="50" t="s">
        <v>28</v>
      </c>
      <c r="AG37" s="50" t="s">
        <v>224</v>
      </c>
      <c r="AH37" s="50"/>
      <c r="AI37" s="26" t="s">
        <v>225</v>
      </c>
      <c r="AJ37" s="26"/>
      <c r="AK37" s="26"/>
      <c r="AL37" s="26">
        <f>AB37*1.02</f>
        <v>0.036822</v>
      </c>
      <c r="AM37" s="116">
        <f>AB37/AL37</f>
        <v>0.980392156862745</v>
      </c>
      <c r="AN37" s="26"/>
      <c r="AO37" s="26"/>
      <c r="AP37" s="26" t="s">
        <v>196</v>
      </c>
      <c r="AQ37" s="26" t="s">
        <v>226</v>
      </c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26" t="s">
        <v>28</v>
      </c>
      <c r="BE37" s="142">
        <v>1</v>
      </c>
      <c r="BF37" s="38">
        <v>1</v>
      </c>
    </row>
    <row r="38" ht="30" customHeight="1" spans="1:58">
      <c r="A38" s="24">
        <f t="shared" si="3"/>
        <v>29</v>
      </c>
      <c r="B38" s="26"/>
      <c r="C38" s="30">
        <v>1</v>
      </c>
      <c r="D38" s="26"/>
      <c r="E38" s="26"/>
      <c r="F38" s="26"/>
      <c r="G38" s="26"/>
      <c r="H38" s="26"/>
      <c r="I38" s="24" t="s">
        <v>28</v>
      </c>
      <c r="J38" s="25" t="s">
        <v>290</v>
      </c>
      <c r="K38" s="67" t="s">
        <v>291</v>
      </c>
      <c r="L38" s="67" t="s">
        <v>292</v>
      </c>
      <c r="M38" s="26" t="s">
        <v>293</v>
      </c>
      <c r="N38" s="44" t="s">
        <v>172</v>
      </c>
      <c r="O38" s="42" t="s">
        <v>162</v>
      </c>
      <c r="P38" s="24"/>
      <c r="Q38" s="80" t="s">
        <v>161</v>
      </c>
      <c r="R38" s="26" t="s">
        <v>28</v>
      </c>
      <c r="S38" s="51" t="s">
        <v>161</v>
      </c>
      <c r="T38" s="55" t="s">
        <v>164</v>
      </c>
      <c r="U38" s="55" t="s">
        <v>163</v>
      </c>
      <c r="V38" s="44" t="s">
        <v>206</v>
      </c>
      <c r="W38" s="55" t="s">
        <v>294</v>
      </c>
      <c r="X38" s="50" t="s">
        <v>28</v>
      </c>
      <c r="Y38" s="24" t="s">
        <v>295</v>
      </c>
      <c r="Z38" s="44" t="s">
        <v>28</v>
      </c>
      <c r="AA38" s="26" t="s">
        <v>28</v>
      </c>
      <c r="AB38" s="97">
        <v>0.0023</v>
      </c>
      <c r="AC38" s="26" t="s">
        <v>28</v>
      </c>
      <c r="AD38" s="50" t="s">
        <v>28</v>
      </c>
      <c r="AE38" s="50" t="s">
        <v>28</v>
      </c>
      <c r="AF38" s="50" t="s">
        <v>28</v>
      </c>
      <c r="AG38" s="50"/>
      <c r="AH38" s="50"/>
      <c r="AI38" s="26"/>
      <c r="AJ38" s="26"/>
      <c r="AK38" s="26"/>
      <c r="AL38" s="26"/>
      <c r="AM38" s="117"/>
      <c r="AN38" s="26"/>
      <c r="AO38" s="26"/>
      <c r="AP38" s="26" t="s">
        <v>296</v>
      </c>
      <c r="AQ38" s="26" t="s">
        <v>297</v>
      </c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26" t="s">
        <v>28</v>
      </c>
      <c r="BE38" s="143">
        <v>4</v>
      </c>
      <c r="BF38" s="38">
        <v>4</v>
      </c>
    </row>
    <row r="39" ht="30" customHeight="1" spans="1:58">
      <c r="A39" s="24">
        <f t="shared" si="3"/>
        <v>30</v>
      </c>
      <c r="B39" s="24"/>
      <c r="C39" s="24">
        <v>1</v>
      </c>
      <c r="D39" s="24"/>
      <c r="E39" s="24"/>
      <c r="F39" s="24"/>
      <c r="G39" s="24"/>
      <c r="H39" s="24"/>
      <c r="I39" s="50" t="s">
        <v>298</v>
      </c>
      <c r="J39" s="51" t="s">
        <v>299</v>
      </c>
      <c r="K39" s="52" t="s">
        <v>300</v>
      </c>
      <c r="L39" s="52" t="s">
        <v>301</v>
      </c>
      <c r="M39" s="26" t="s">
        <v>28</v>
      </c>
      <c r="N39" s="44" t="s">
        <v>172</v>
      </c>
      <c r="O39" s="42" t="s">
        <v>162</v>
      </c>
      <c r="P39" s="43"/>
      <c r="Q39" s="80" t="s">
        <v>161</v>
      </c>
      <c r="R39" s="26" t="s">
        <v>28</v>
      </c>
      <c r="S39" s="51" t="s">
        <v>161</v>
      </c>
      <c r="T39" s="55" t="s">
        <v>164</v>
      </c>
      <c r="U39" s="55" t="s">
        <v>163</v>
      </c>
      <c r="V39" s="86" t="s">
        <v>302</v>
      </c>
      <c r="W39" s="24" t="s">
        <v>28</v>
      </c>
      <c r="X39" s="50" t="s">
        <v>28</v>
      </c>
      <c r="Y39" s="50" t="s">
        <v>28</v>
      </c>
      <c r="Z39" s="50" t="s">
        <v>28</v>
      </c>
      <c r="AA39" s="26" t="s">
        <v>28</v>
      </c>
      <c r="AB39" s="95">
        <v>0.0002</v>
      </c>
      <c r="AC39" s="26" t="s">
        <v>28</v>
      </c>
      <c r="AD39" s="50" t="s">
        <v>28</v>
      </c>
      <c r="AE39" s="50" t="s">
        <v>28</v>
      </c>
      <c r="AF39" s="50" t="s">
        <v>28</v>
      </c>
      <c r="AG39" s="50"/>
      <c r="AH39" s="50"/>
      <c r="AI39" s="26"/>
      <c r="AJ39" s="26"/>
      <c r="AK39" s="26"/>
      <c r="AL39" s="26"/>
      <c r="AM39" s="117"/>
      <c r="AN39" s="26"/>
      <c r="AO39" s="26"/>
      <c r="AP39" s="26" t="s">
        <v>296</v>
      </c>
      <c r="AQ39" s="26" t="s">
        <v>303</v>
      </c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26" t="s">
        <v>28</v>
      </c>
      <c r="BE39" s="142">
        <v>1</v>
      </c>
      <c r="BF39" s="38">
        <v>1</v>
      </c>
    </row>
    <row r="40" ht="30" customHeight="1" spans="1:58">
      <c r="A40" s="24">
        <f t="shared" si="3"/>
        <v>31</v>
      </c>
      <c r="B40" s="24"/>
      <c r="C40" s="25">
        <v>1</v>
      </c>
      <c r="D40" s="24"/>
      <c r="E40" s="24"/>
      <c r="F40" s="24"/>
      <c r="G40" s="24"/>
      <c r="H40" s="24"/>
      <c r="I40" s="50" t="s">
        <v>298</v>
      </c>
      <c r="J40" s="51" t="s">
        <v>304</v>
      </c>
      <c r="K40" s="52" t="s">
        <v>305</v>
      </c>
      <c r="L40" s="52" t="s">
        <v>306</v>
      </c>
      <c r="M40" s="26" t="s">
        <v>28</v>
      </c>
      <c r="N40" s="44" t="s">
        <v>172</v>
      </c>
      <c r="O40" s="42" t="s">
        <v>162</v>
      </c>
      <c r="P40" s="44"/>
      <c r="Q40" s="80" t="s">
        <v>161</v>
      </c>
      <c r="R40" s="26" t="s">
        <v>28</v>
      </c>
      <c r="S40" s="51" t="s">
        <v>161</v>
      </c>
      <c r="T40" s="55" t="s">
        <v>164</v>
      </c>
      <c r="U40" s="55" t="s">
        <v>163</v>
      </c>
      <c r="V40" s="86" t="s">
        <v>302</v>
      </c>
      <c r="W40" s="24" t="s">
        <v>28</v>
      </c>
      <c r="X40" s="50" t="s">
        <v>28</v>
      </c>
      <c r="Y40" s="24" t="s">
        <v>28</v>
      </c>
      <c r="Z40" s="24" t="s">
        <v>28</v>
      </c>
      <c r="AA40" s="26" t="s">
        <v>28</v>
      </c>
      <c r="AB40" s="95">
        <v>0.0002</v>
      </c>
      <c r="AC40" s="26" t="s">
        <v>28</v>
      </c>
      <c r="AD40" s="50" t="s">
        <v>28</v>
      </c>
      <c r="AE40" s="50" t="s">
        <v>28</v>
      </c>
      <c r="AF40" s="50" t="s">
        <v>28</v>
      </c>
      <c r="AG40" s="50"/>
      <c r="AH40" s="50"/>
      <c r="AI40" s="26"/>
      <c r="AJ40" s="26"/>
      <c r="AK40" s="26"/>
      <c r="AL40" s="26"/>
      <c r="AM40" s="117"/>
      <c r="AN40" s="26"/>
      <c r="AO40" s="26"/>
      <c r="AP40" s="26" t="s">
        <v>296</v>
      </c>
      <c r="AQ40" s="26" t="s">
        <v>303</v>
      </c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26" t="s">
        <v>28</v>
      </c>
      <c r="BE40" s="142">
        <v>1</v>
      </c>
      <c r="BF40" s="38">
        <v>1</v>
      </c>
    </row>
    <row r="41" ht="30" customHeight="1" spans="1:58">
      <c r="A41" s="24">
        <f t="shared" si="3"/>
        <v>32</v>
      </c>
      <c r="B41" s="26"/>
      <c r="C41" s="30">
        <v>1</v>
      </c>
      <c r="D41" s="26"/>
      <c r="E41" s="26"/>
      <c r="F41" s="26"/>
      <c r="G41" s="26"/>
      <c r="H41" s="26"/>
      <c r="I41" s="24" t="s">
        <v>235</v>
      </c>
      <c r="J41" s="25" t="s">
        <v>307</v>
      </c>
      <c r="K41" s="67" t="s">
        <v>307</v>
      </c>
      <c r="L41" s="67" t="s">
        <v>308</v>
      </c>
      <c r="M41" s="26" t="s">
        <v>28</v>
      </c>
      <c r="N41" s="44" t="s">
        <v>172</v>
      </c>
      <c r="O41" s="42" t="s">
        <v>162</v>
      </c>
      <c r="P41" s="68"/>
      <c r="Q41" s="80" t="s">
        <v>161</v>
      </c>
      <c r="R41" s="67" t="s">
        <v>307</v>
      </c>
      <c r="S41" s="51" t="s">
        <v>161</v>
      </c>
      <c r="T41" s="55" t="s">
        <v>164</v>
      </c>
      <c r="U41" s="55" t="s">
        <v>163</v>
      </c>
      <c r="V41" s="44" t="s">
        <v>212</v>
      </c>
      <c r="W41" s="44" t="s">
        <v>309</v>
      </c>
      <c r="X41" s="50" t="s">
        <v>28</v>
      </c>
      <c r="Y41" s="50" t="s">
        <v>28</v>
      </c>
      <c r="Z41" s="44" t="s">
        <v>310</v>
      </c>
      <c r="AA41" s="26" t="s">
        <v>28</v>
      </c>
      <c r="AB41" s="97">
        <v>0.0008</v>
      </c>
      <c r="AC41" s="26" t="s">
        <v>28</v>
      </c>
      <c r="AD41" s="50" t="s">
        <v>28</v>
      </c>
      <c r="AE41" s="50" t="s">
        <v>28</v>
      </c>
      <c r="AF41" s="50" t="s">
        <v>28</v>
      </c>
      <c r="AG41" s="50"/>
      <c r="AH41" s="50"/>
      <c r="AI41" s="26"/>
      <c r="AJ41" s="26"/>
      <c r="AK41" s="26"/>
      <c r="AL41" s="26"/>
      <c r="AM41" s="117"/>
      <c r="AN41" s="26"/>
      <c r="AO41" s="26"/>
      <c r="AP41" s="26" t="s">
        <v>296</v>
      </c>
      <c r="AQ41" s="26" t="s">
        <v>311</v>
      </c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26" t="s">
        <v>28</v>
      </c>
      <c r="BE41" s="68" t="s">
        <v>312</v>
      </c>
      <c r="BF41" s="38">
        <v>1</v>
      </c>
    </row>
    <row r="42" ht="30" customHeight="1" spans="1:58">
      <c r="A42" s="24">
        <f t="shared" si="3"/>
        <v>33</v>
      </c>
      <c r="B42" s="24"/>
      <c r="C42" s="24">
        <v>1</v>
      </c>
      <c r="D42" s="24"/>
      <c r="E42" s="24"/>
      <c r="F42" s="24"/>
      <c r="G42" s="24"/>
      <c r="H42" s="24"/>
      <c r="I42" s="24" t="s">
        <v>235</v>
      </c>
      <c r="J42" s="61" t="s">
        <v>313</v>
      </c>
      <c r="K42" s="40" t="s">
        <v>314</v>
      </c>
      <c r="L42" s="41" t="s">
        <v>315</v>
      </c>
      <c r="M42" s="26" t="s">
        <v>316</v>
      </c>
      <c r="N42" s="44" t="s">
        <v>172</v>
      </c>
      <c r="O42" s="42" t="s">
        <v>162</v>
      </c>
      <c r="P42" s="69"/>
      <c r="Q42" s="80" t="s">
        <v>161</v>
      </c>
      <c r="R42" s="26" t="s">
        <v>28</v>
      </c>
      <c r="S42" s="51" t="s">
        <v>161</v>
      </c>
      <c r="T42" s="55" t="s">
        <v>164</v>
      </c>
      <c r="U42" s="55" t="s">
        <v>163</v>
      </c>
      <c r="V42" s="54" t="s">
        <v>206</v>
      </c>
      <c r="W42" s="44" t="s">
        <v>28</v>
      </c>
      <c r="X42" s="50" t="s">
        <v>28</v>
      </c>
      <c r="Y42" s="24" t="s">
        <v>28</v>
      </c>
      <c r="Z42" s="24" t="s">
        <v>28</v>
      </c>
      <c r="AA42" s="26" t="s">
        <v>28</v>
      </c>
      <c r="AB42" s="98">
        <v>0.001</v>
      </c>
      <c r="AC42" s="26" t="s">
        <v>28</v>
      </c>
      <c r="AD42" s="50" t="s">
        <v>28</v>
      </c>
      <c r="AE42" s="50" t="s">
        <v>28</v>
      </c>
      <c r="AF42" s="50" t="s">
        <v>28</v>
      </c>
      <c r="AG42" s="50"/>
      <c r="AH42" s="50"/>
      <c r="AI42" s="26"/>
      <c r="AJ42" s="26"/>
      <c r="AK42" s="26"/>
      <c r="AL42" s="26"/>
      <c r="AM42" s="117"/>
      <c r="AN42" s="26"/>
      <c r="AO42" s="26"/>
      <c r="AP42" s="26" t="s">
        <v>296</v>
      </c>
      <c r="AQ42" s="131" t="s">
        <v>253</v>
      </c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26" t="s">
        <v>28</v>
      </c>
      <c r="BE42" s="44">
        <v>2</v>
      </c>
      <c r="BF42" s="38">
        <v>2</v>
      </c>
    </row>
    <row r="43" ht="30" customHeight="1" spans="1:58">
      <c r="A43" s="24">
        <f t="shared" si="3"/>
        <v>34</v>
      </c>
      <c r="B43" s="24"/>
      <c r="C43" s="24">
        <v>1</v>
      </c>
      <c r="D43" s="24"/>
      <c r="E43" s="24"/>
      <c r="F43" s="24"/>
      <c r="G43" s="24"/>
      <c r="H43" s="24"/>
      <c r="I43" s="24" t="s">
        <v>28</v>
      </c>
      <c r="J43" s="61" t="s">
        <v>317</v>
      </c>
      <c r="K43" s="40" t="s">
        <v>318</v>
      </c>
      <c r="L43" s="41" t="s">
        <v>319</v>
      </c>
      <c r="M43" s="26" t="s">
        <v>28</v>
      </c>
      <c r="N43" s="44" t="s">
        <v>172</v>
      </c>
      <c r="O43" s="42" t="s">
        <v>162</v>
      </c>
      <c r="P43" s="43"/>
      <c r="Q43" s="80" t="s">
        <v>161</v>
      </c>
      <c r="R43" s="26" t="s">
        <v>28</v>
      </c>
      <c r="S43" s="51" t="s">
        <v>161</v>
      </c>
      <c r="T43" s="55" t="s">
        <v>164</v>
      </c>
      <c r="U43" s="55" t="s">
        <v>163</v>
      </c>
      <c r="V43" s="24" t="s">
        <v>206</v>
      </c>
      <c r="W43" s="44" t="s">
        <v>28</v>
      </c>
      <c r="X43" s="50" t="s">
        <v>28</v>
      </c>
      <c r="Y43" s="24" t="s">
        <v>28</v>
      </c>
      <c r="Z43" s="24" t="s">
        <v>28</v>
      </c>
      <c r="AA43" s="26" t="s">
        <v>28</v>
      </c>
      <c r="AB43" s="95">
        <v>0.001</v>
      </c>
      <c r="AC43" s="26" t="s">
        <v>28</v>
      </c>
      <c r="AD43" s="50" t="s">
        <v>28</v>
      </c>
      <c r="AE43" s="50" t="s">
        <v>28</v>
      </c>
      <c r="AF43" s="50" t="s">
        <v>28</v>
      </c>
      <c r="AG43" s="50"/>
      <c r="AH43" s="50"/>
      <c r="AI43" s="26"/>
      <c r="AJ43" s="26"/>
      <c r="AK43" s="26"/>
      <c r="AL43" s="26"/>
      <c r="AM43" s="117"/>
      <c r="AN43" s="26"/>
      <c r="AO43" s="26"/>
      <c r="AP43" s="26" t="s">
        <v>179</v>
      </c>
      <c r="AQ43" s="26" t="s">
        <v>320</v>
      </c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26" t="s">
        <v>28</v>
      </c>
      <c r="BE43" s="144">
        <v>30</v>
      </c>
      <c r="BF43" s="38">
        <v>30</v>
      </c>
    </row>
    <row r="44" ht="30" customHeight="1" spans="1:58">
      <c r="A44" s="24">
        <f t="shared" si="3"/>
        <v>35</v>
      </c>
      <c r="B44" s="26"/>
      <c r="C44" s="30">
        <v>1</v>
      </c>
      <c r="D44" s="26"/>
      <c r="E44" s="26"/>
      <c r="F44" s="26"/>
      <c r="G44" s="26"/>
      <c r="H44" s="26"/>
      <c r="I44" s="50" t="s">
        <v>40</v>
      </c>
      <c r="J44" s="51" t="s">
        <v>321</v>
      </c>
      <c r="K44" s="52" t="s">
        <v>321</v>
      </c>
      <c r="L44" s="52" t="s">
        <v>322</v>
      </c>
      <c r="M44" s="50" t="s">
        <v>28</v>
      </c>
      <c r="N44" s="44" t="s">
        <v>172</v>
      </c>
      <c r="O44" s="42" t="s">
        <v>162</v>
      </c>
      <c r="P44" s="50" t="s">
        <v>28</v>
      </c>
      <c r="Q44" s="80" t="s">
        <v>161</v>
      </c>
      <c r="R44" s="52" t="s">
        <v>321</v>
      </c>
      <c r="S44" s="51" t="s">
        <v>161</v>
      </c>
      <c r="T44" s="55" t="s">
        <v>163</v>
      </c>
      <c r="U44" s="55" t="s">
        <v>164</v>
      </c>
      <c r="V44" s="50" t="s">
        <v>323</v>
      </c>
      <c r="W44" s="50" t="s">
        <v>28</v>
      </c>
      <c r="X44" s="50" t="s">
        <v>28</v>
      </c>
      <c r="Y44" s="50" t="s">
        <v>28</v>
      </c>
      <c r="Z44" s="50" t="s">
        <v>28</v>
      </c>
      <c r="AA44" s="26" t="s">
        <v>28</v>
      </c>
      <c r="AB44" s="94">
        <v>0.0002</v>
      </c>
      <c r="AC44" s="26" t="s">
        <v>28</v>
      </c>
      <c r="AD44" s="50" t="s">
        <v>28</v>
      </c>
      <c r="AE44" s="50" t="s">
        <v>28</v>
      </c>
      <c r="AF44" s="50" t="s">
        <v>28</v>
      </c>
      <c r="AG44" s="50"/>
      <c r="AH44" s="50"/>
      <c r="AI44" s="26"/>
      <c r="AJ44" s="26"/>
      <c r="AK44" s="26"/>
      <c r="AL44" s="26"/>
      <c r="AM44" s="117"/>
      <c r="AN44" s="26"/>
      <c r="AO44" s="26"/>
      <c r="AP44" s="26" t="s">
        <v>179</v>
      </c>
      <c r="AQ44" s="26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26" t="s">
        <v>28</v>
      </c>
      <c r="BE44" s="50" t="s">
        <v>312</v>
      </c>
      <c r="BF44" s="38">
        <v>1</v>
      </c>
    </row>
    <row r="45" spans="11:58">
      <c r="K45" s="474"/>
      <c r="L45" s="474"/>
      <c r="M45" s="10"/>
      <c r="BE45" s="10"/>
      <c r="BF45" s="10"/>
    </row>
    <row r="46" spans="11:58">
      <c r="K46" s="474"/>
      <c r="L46" s="474"/>
      <c r="M46" s="10"/>
      <c r="BE46" s="10"/>
      <c r="BF46" s="10"/>
    </row>
    <row r="47" ht="13" customHeight="1" spans="11:58">
      <c r="K47" s="474"/>
      <c r="L47" s="474"/>
      <c r="M47" s="10"/>
      <c r="BE47" s="10"/>
      <c r="BF47" s="10"/>
    </row>
  </sheetData>
  <autoFilter ref="A9:BF44">
    <extLst/>
  </autoFilter>
  <mergeCells count="59">
    <mergeCell ref="A1:BE1"/>
    <mergeCell ref="A2:H2"/>
    <mergeCell ref="K2:L2"/>
    <mergeCell ref="A3:L3"/>
    <mergeCell ref="A4:H4"/>
    <mergeCell ref="K4:L4"/>
    <mergeCell ref="A5:L5"/>
    <mergeCell ref="B8:H8"/>
    <mergeCell ref="AI8:AK8"/>
    <mergeCell ref="A8:A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AG8:AG9"/>
    <mergeCell ref="AH8:AH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U8:AU9"/>
    <mergeCell ref="AV8:AV9"/>
    <mergeCell ref="AW8:AW9"/>
    <mergeCell ref="AX8:AX9"/>
    <mergeCell ref="AY8:AY9"/>
    <mergeCell ref="AZ8:AZ9"/>
    <mergeCell ref="BA8:BA9"/>
    <mergeCell ref="BB8:BB9"/>
    <mergeCell ref="BC8:BC9"/>
    <mergeCell ref="BD8:BD9"/>
    <mergeCell ref="BE8:BE9"/>
    <mergeCell ref="BF8:BF9"/>
    <mergeCell ref="M2:AF7"/>
    <mergeCell ref="A6:L7"/>
  </mergeCells>
  <conditionalFormatting sqref="J10">
    <cfRule type="cellIs" dxfId="6" priority="107" operator="equal">
      <formula>"L6000"</formula>
    </cfRule>
    <cfRule type="cellIs" dxfId="5" priority="108" operator="equal">
      <formula>"L6000"</formula>
    </cfRule>
  </conditionalFormatting>
  <conditionalFormatting sqref="I11">
    <cfRule type="cellIs" dxfId="5" priority="61" operator="equal">
      <formula>"L6000"</formula>
    </cfRule>
    <cfRule type="cellIs" dxfId="6" priority="60" operator="equal">
      <formula>"L6000"</formula>
    </cfRule>
  </conditionalFormatting>
  <conditionalFormatting sqref="T11">
    <cfRule type="cellIs" dxfId="7" priority="65" operator="equal">
      <formula>"Y"</formula>
    </cfRule>
    <cfRule type="cellIs" dxfId="6" priority="64" operator="equal">
      <formula>"N"</formula>
    </cfRule>
  </conditionalFormatting>
  <conditionalFormatting sqref="U11">
    <cfRule type="cellIs" dxfId="7" priority="63" operator="equal">
      <formula>"Y"</formula>
    </cfRule>
    <cfRule type="cellIs" dxfId="6" priority="62" operator="equal">
      <formula>"N"</formula>
    </cfRule>
  </conditionalFormatting>
  <conditionalFormatting sqref="I13">
    <cfRule type="cellIs" dxfId="5" priority="53" operator="equal">
      <formula>"L6000"</formula>
    </cfRule>
    <cfRule type="cellIs" dxfId="6" priority="52" operator="equal">
      <formula>"L6000"</formula>
    </cfRule>
  </conditionalFormatting>
  <conditionalFormatting sqref="T13">
    <cfRule type="cellIs" dxfId="7" priority="57" operator="equal">
      <formula>"Y"</formula>
    </cfRule>
    <cfRule type="cellIs" dxfId="6" priority="56" operator="equal">
      <formula>"N"</formula>
    </cfRule>
  </conditionalFormatting>
  <conditionalFormatting sqref="U13">
    <cfRule type="cellIs" dxfId="7" priority="55" operator="equal">
      <formula>"Y"</formula>
    </cfRule>
    <cfRule type="cellIs" dxfId="6" priority="54" operator="equal">
      <formula>"N"</formula>
    </cfRule>
  </conditionalFormatting>
  <conditionalFormatting sqref="BE13:BF13">
    <cfRule type="cellIs" dxfId="8" priority="51" operator="equal">
      <formula>1</formula>
    </cfRule>
    <cfRule type="cellIs" dxfId="5" priority="50" operator="equal">
      <formula>0</formula>
    </cfRule>
  </conditionalFormatting>
  <conditionalFormatting sqref="I14">
    <cfRule type="cellIs" dxfId="6" priority="69" operator="equal">
      <formula>"L6000"</formula>
    </cfRule>
    <cfRule type="cellIs" dxfId="5" priority="70" operator="equal">
      <formula>"L6000"</formula>
    </cfRule>
  </conditionalFormatting>
  <conditionalFormatting sqref="T14">
    <cfRule type="cellIs" dxfId="6" priority="73" operator="equal">
      <formula>"N"</formula>
    </cfRule>
    <cfRule type="cellIs" dxfId="7" priority="74" operator="equal">
      <formula>"Y"</formula>
    </cfRule>
  </conditionalFormatting>
  <conditionalFormatting sqref="U14">
    <cfRule type="cellIs" dxfId="6" priority="71" operator="equal">
      <formula>"N"</formula>
    </cfRule>
    <cfRule type="cellIs" dxfId="7" priority="72" operator="equal">
      <formula>"Y"</formula>
    </cfRule>
  </conditionalFormatting>
  <conditionalFormatting sqref="I15">
    <cfRule type="cellIs" dxfId="5" priority="43" operator="equal">
      <formula>"L6000"</formula>
    </cfRule>
    <cfRule type="cellIs" dxfId="6" priority="42" operator="equal">
      <formula>"L6000"</formula>
    </cfRule>
  </conditionalFormatting>
  <conditionalFormatting sqref="T15">
    <cfRule type="cellIs" dxfId="7" priority="47" operator="equal">
      <formula>"Y"</formula>
    </cfRule>
    <cfRule type="cellIs" dxfId="6" priority="46" operator="equal">
      <formula>"N"</formula>
    </cfRule>
  </conditionalFormatting>
  <conditionalFormatting sqref="U15">
    <cfRule type="cellIs" dxfId="7" priority="45" operator="equal">
      <formula>"Y"</formula>
    </cfRule>
    <cfRule type="cellIs" dxfId="6" priority="44" operator="equal">
      <formula>"N"</formula>
    </cfRule>
  </conditionalFormatting>
  <conditionalFormatting sqref="BE15:BF15">
    <cfRule type="cellIs" dxfId="8" priority="41" operator="equal">
      <formula>1</formula>
    </cfRule>
    <cfRule type="cellIs" dxfId="5" priority="40" operator="equal">
      <formula>0</formula>
    </cfRule>
  </conditionalFormatting>
  <conditionalFormatting sqref="I29">
    <cfRule type="cellIs" dxfId="5" priority="33" operator="equal">
      <formula>"L6000"</formula>
    </cfRule>
    <cfRule type="cellIs" dxfId="6" priority="32" operator="equal">
      <formula>"L6000"</formula>
    </cfRule>
  </conditionalFormatting>
  <conditionalFormatting sqref="T29">
    <cfRule type="cellIs" dxfId="7" priority="37" operator="equal">
      <formula>"Y"</formula>
    </cfRule>
    <cfRule type="cellIs" dxfId="6" priority="36" operator="equal">
      <formula>"N"</formula>
    </cfRule>
  </conditionalFormatting>
  <conditionalFormatting sqref="U29">
    <cfRule type="cellIs" dxfId="7" priority="35" operator="equal">
      <formula>"Y"</formula>
    </cfRule>
    <cfRule type="cellIs" dxfId="6" priority="34" operator="equal">
      <formula>"N"</formula>
    </cfRule>
  </conditionalFormatting>
  <conditionalFormatting sqref="BE29:BF29">
    <cfRule type="cellIs" dxfId="8" priority="31" operator="equal">
      <formula>1</formula>
    </cfRule>
    <cfRule type="cellIs" dxfId="5" priority="30" operator="equal">
      <formula>0</formula>
    </cfRule>
  </conditionalFormatting>
  <conditionalFormatting sqref="I31">
    <cfRule type="cellIs" dxfId="5" priority="23" operator="equal">
      <formula>"L6000"</formula>
    </cfRule>
    <cfRule type="cellIs" dxfId="6" priority="22" operator="equal">
      <formula>"L6000"</formula>
    </cfRule>
  </conditionalFormatting>
  <conditionalFormatting sqref="T31">
    <cfRule type="cellIs" dxfId="7" priority="27" operator="equal">
      <formula>"Y"</formula>
    </cfRule>
    <cfRule type="cellIs" dxfId="6" priority="26" operator="equal">
      <formula>"N"</formula>
    </cfRule>
  </conditionalFormatting>
  <conditionalFormatting sqref="U31">
    <cfRule type="cellIs" dxfId="7" priority="25" operator="equal">
      <formula>"Y"</formula>
    </cfRule>
    <cfRule type="cellIs" dxfId="6" priority="24" operator="equal">
      <formula>"N"</formula>
    </cfRule>
  </conditionalFormatting>
  <conditionalFormatting sqref="BE31:BF31">
    <cfRule type="cellIs" dxfId="8" priority="21" operator="equal">
      <formula>1</formula>
    </cfRule>
    <cfRule type="cellIs" dxfId="5" priority="20" operator="equal">
      <formula>0</formula>
    </cfRule>
  </conditionalFormatting>
  <conditionalFormatting sqref="I20:I21">
    <cfRule type="cellIs" dxfId="6" priority="92" operator="equal">
      <formula>"L6000"</formula>
    </cfRule>
    <cfRule type="cellIs" dxfId="5" priority="93" operator="equal">
      <formula>"L6000"</formula>
    </cfRule>
  </conditionalFormatting>
  <conditionalFormatting sqref="I35:I36">
    <cfRule type="cellIs" dxfId="9" priority="1" operator="equal">
      <formula>"L6000"</formula>
    </cfRule>
    <cfRule type="cellIs" dxfId="9" priority="2" operator="equal">
      <formula>"L6000"</formula>
    </cfRule>
    <cfRule type="cellIs" dxfId="10" priority="3" operator="equal">
      <formula>"L6000"</formula>
    </cfRule>
  </conditionalFormatting>
  <conditionalFormatting sqref="T35:T36">
    <cfRule type="cellIs" dxfId="9" priority="6" operator="equal">
      <formula>"N"</formula>
    </cfRule>
    <cfRule type="cellIs" dxfId="11" priority="7" operator="equal">
      <formula>"Y"</formula>
    </cfRule>
  </conditionalFormatting>
  <conditionalFormatting sqref="U35:U36">
    <cfRule type="cellIs" dxfId="9" priority="4" operator="equal">
      <formula>"N"</formula>
    </cfRule>
    <cfRule type="cellIs" dxfId="11" priority="5" operator="equal">
      <formula>"Y"</formula>
    </cfRule>
  </conditionalFormatting>
  <conditionalFormatting sqref="I1:J7 I10 I12:J12 I22:J28 I30:J30 I32:J32 I16:J19 I34:J34 I33 I45:J1048576">
    <cfRule type="cellIs" dxfId="6" priority="138" operator="equal">
      <formula>"L6000"</formula>
    </cfRule>
    <cfRule type="cellIs" dxfId="5" priority="139" operator="equal">
      <formula>"L6000"</formula>
    </cfRule>
  </conditionalFormatting>
  <conditionalFormatting sqref="K1:K34 K37:K1048576">
    <cfRule type="duplicateValues" dxfId="4" priority="11"/>
  </conditionalFormatting>
  <conditionalFormatting sqref="K1:K10 K12 K14 K16:K28 K30 K32:K34 K48:K1048576 K37:K44">
    <cfRule type="duplicateValues" dxfId="4" priority="68"/>
  </conditionalFormatting>
  <conditionalFormatting sqref="T1:U7 T10:U10 T12:U12 T22:U28 T30:U30 T32:U34 T16:U19 T45:U1048576">
    <cfRule type="cellIs" dxfId="6" priority="122" operator="equal">
      <formula>"N"</formula>
    </cfRule>
    <cfRule type="cellIs" dxfId="7" priority="123" operator="equal">
      <formula>"Y"</formula>
    </cfRule>
  </conditionalFormatting>
  <conditionalFormatting sqref="T20:U21">
    <cfRule type="cellIs" dxfId="6" priority="102" operator="equal">
      <formula>"N"</formula>
    </cfRule>
    <cfRule type="cellIs" dxfId="7" priority="103" operator="equal">
      <formula>"Y"</formula>
    </cfRule>
  </conditionalFormatting>
  <conditionalFormatting sqref="I37:J41 I42:I43 I44:J44">
    <cfRule type="cellIs" dxfId="6" priority="116" operator="equal">
      <formula>"L6000"</formula>
    </cfRule>
    <cfRule type="cellIs" dxfId="6" priority="120" operator="equal">
      <formula>"L6000"</formula>
    </cfRule>
    <cfRule type="cellIs" dxfId="5" priority="121" operator="equal">
      <formula>"L6000"</formula>
    </cfRule>
  </conditionalFormatting>
  <conditionalFormatting sqref="T37:U44">
    <cfRule type="cellIs" dxfId="6" priority="114" operator="equal">
      <formula>"N"</formula>
    </cfRule>
    <cfRule type="cellIs" dxfId="7" priority="115" operator="equal">
      <formula>"Y"</formula>
    </cfRule>
    <cfRule type="cellIs" dxfId="7" priority="117" operator="equal">
      <formula>"Y"</formula>
    </cfRule>
    <cfRule type="cellIs" dxfId="6" priority="118" operator="equal">
      <formula>"N"</formula>
    </cfRule>
    <cfRule type="cellIs" dxfId="6" priority="119" operator="equal">
      <formula>"Y"</formula>
    </cfRule>
  </conditionalFormatting>
  <dataValidations count="2">
    <dataValidation allowBlank="1" showErrorMessage="1" sqref="W14 W15 W16 W34 W22:W24"/>
    <dataValidation allowBlank="1" showErrorMessage="1" promptTitle="提示" prompt="该字段按需填写" sqref="M22:M24"/>
  </dataValidations>
  <hyperlinks>
    <hyperlink ref="L16" location="靠背泡沫!A1" display="副驾驶员靠背泡沫总成"/>
    <hyperlink ref="L32" location="座垫泡沫!A1" display="副驾驶座垫泡沫总成"/>
    <hyperlink ref="L33" location="座盆!A1" display="驾驶员座盆"/>
    <hyperlink ref="L34" location="座框!A1" display="副司机座框焊接总成"/>
    <hyperlink ref="L24" location="'副驾驶调角器总成SQX3000-6905190'!A1" display="副驾驶调角器总成"/>
    <hyperlink ref="L30" location="'成本参考X5000S 坐垫面套'!A1" display="副驾驶坐垫护面总成"/>
  </hyperlinks>
  <printOptions horizontalCentered="1"/>
  <pageMargins left="0.31496062992126" right="0.275590551181102" top="0.393700787401575" bottom="0.551181102362205" header="0.31496062992126" footer="0.31496062992126"/>
  <pageSetup paperSize="8" scale="81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BE110"/>
  <sheetViews>
    <sheetView view="pageBreakPreview" zoomScale="55" zoomScaleNormal="100" topLeftCell="A8" workbookViewId="0">
      <pane xSplit="21" ySplit="2" topLeftCell="V10" activePane="bottomRight" state="frozen"/>
      <selection/>
      <selection pane="topRight"/>
      <selection pane="bottomLeft"/>
      <selection pane="bottomRight" activeCell="AG10" sqref="AG10"/>
    </sheetView>
  </sheetViews>
  <sheetFormatPr defaultColWidth="9" defaultRowHeight="14"/>
  <cols>
    <col min="1" max="1" width="4.5" style="10" customWidth="1"/>
    <col min="2" max="8" width="2.25833333333333" style="10" customWidth="1"/>
    <col min="9" max="10" width="9.375" style="10" customWidth="1"/>
    <col min="11" max="11" width="16.5" style="11" customWidth="1"/>
    <col min="12" max="12" width="23" style="11" customWidth="1"/>
    <col min="13" max="13" width="16.25" style="11" hidden="1" customWidth="1" outlineLevel="1"/>
    <col min="14" max="15" width="4.875" style="10" hidden="1" customWidth="1" outlineLevel="1"/>
    <col min="16" max="16" width="7.375" style="10" customWidth="1" collapsed="1"/>
    <col min="17" max="17" width="6.125" style="10" hidden="1" customWidth="1" outlineLevel="1"/>
    <col min="18" max="18" width="15.625" style="10" hidden="1" customWidth="1" outlineLevel="1"/>
    <col min="19" max="19" width="6" style="10" hidden="1" customWidth="1" outlineLevel="1"/>
    <col min="20" max="20" width="8.375" style="10" hidden="1" customWidth="1" outlineLevel="1"/>
    <col min="21" max="21" width="7.625" style="10" hidden="1" customWidth="1" outlineLevel="1"/>
    <col min="22" max="22" width="10.125" style="10" customWidth="1" collapsed="1"/>
    <col min="23" max="23" width="14" style="10" customWidth="1"/>
    <col min="24" max="24" width="18.125" style="10" hidden="1" customWidth="1" outlineLevel="1"/>
    <col min="25" max="25" width="8.125" style="10" hidden="1" customWidth="1" outlineLevel="1"/>
    <col min="26" max="27" width="10.875" style="10" hidden="1" customWidth="1" outlineLevel="1"/>
    <col min="28" max="28" width="13.25" style="12" customWidth="1" collapsed="1"/>
    <col min="29" max="31" width="9.375" style="10" hidden="1" customWidth="1" outlineLevel="1"/>
    <col min="32" max="32" width="5.125" style="10" customWidth="1" collapsed="1"/>
    <col min="33" max="38" width="7.41666666666667" style="10" customWidth="1" outlineLevel="2"/>
    <col min="39" max="39" width="7.41666666666667" style="13" customWidth="1" outlineLevel="2"/>
    <col min="40" max="41" width="7.41666666666667" style="10" customWidth="1" outlineLevel="2"/>
    <col min="42" max="42" width="7.41666666666667" style="10" customWidth="1" outlineLevel="1"/>
    <col min="43" max="43" width="15.5833333333333" style="10" customWidth="1" outlineLevel="1"/>
    <col min="44" max="55" width="7.41666666666667" style="10" customWidth="1" outlineLevel="1"/>
    <col min="56" max="56" width="9.625" style="14" customWidth="1"/>
    <col min="57" max="57" width="12.875" style="15" customWidth="1"/>
    <col min="58" max="16384" width="9" style="10"/>
  </cols>
  <sheetData>
    <row r="1" hidden="1" outlineLevel="1" spans="1:57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03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39"/>
    </row>
    <row r="2" ht="24" hidden="1" customHeight="1" outlineLevel="1" spans="1:57">
      <c r="A2" s="18" t="s">
        <v>101</v>
      </c>
      <c r="B2" s="18"/>
      <c r="C2" s="18"/>
      <c r="D2" s="18"/>
      <c r="E2" s="18"/>
      <c r="F2" s="18"/>
      <c r="G2" s="18"/>
      <c r="H2" s="18"/>
      <c r="I2" s="19" t="s">
        <v>102</v>
      </c>
      <c r="J2" s="19"/>
      <c r="K2" s="35" t="s">
        <v>45</v>
      </c>
      <c r="L2" s="35"/>
      <c r="M2" s="36" t="s">
        <v>103</v>
      </c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104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134" t="s">
        <v>67</v>
      </c>
      <c r="BE2" s="140" t="s">
        <v>35</v>
      </c>
    </row>
    <row r="3" ht="24" hidden="1" customHeight="1" outlineLevel="1" spans="1:57">
      <c r="A3" s="19" t="s">
        <v>104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104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134" t="s">
        <v>105</v>
      </c>
      <c r="BE3" s="50" t="s">
        <v>33</v>
      </c>
    </row>
    <row r="4" ht="18.75" hidden="1" customHeight="1" outlineLevel="1" spans="1:57">
      <c r="A4" s="20" t="s">
        <v>106</v>
      </c>
      <c r="B4" s="20"/>
      <c r="C4" s="20"/>
      <c r="D4" s="20"/>
      <c r="E4" s="20"/>
      <c r="F4" s="20"/>
      <c r="G4" s="20"/>
      <c r="H4" s="20"/>
      <c r="I4" s="20"/>
      <c r="J4" s="20"/>
      <c r="K4" s="35"/>
      <c r="L4" s="35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104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134" t="s">
        <v>107</v>
      </c>
      <c r="BE4" s="50" t="s">
        <v>108</v>
      </c>
    </row>
    <row r="5" ht="18.75" hidden="1" customHeight="1" outlineLevel="1" spans="1:57">
      <c r="A5" s="21" t="s">
        <v>109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104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134" t="s">
        <v>57</v>
      </c>
      <c r="BE5" s="50" t="s">
        <v>110</v>
      </c>
    </row>
    <row r="6" ht="14.25" hidden="1" customHeight="1" outlineLevel="1" spans="1:57">
      <c r="A6" s="22" t="s">
        <v>111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104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134" t="s">
        <v>112</v>
      </c>
      <c r="BE6" s="42"/>
    </row>
    <row r="7" ht="14.25" hidden="1" customHeight="1" outlineLevel="1" spans="1:57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104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134" t="s">
        <v>113</v>
      </c>
      <c r="BE7" s="42"/>
    </row>
    <row r="8" s="1" customFormat="1" ht="27" customHeight="1" collapsed="1" spans="1:57">
      <c r="A8" s="23" t="s">
        <v>0</v>
      </c>
      <c r="B8" s="23" t="s">
        <v>114</v>
      </c>
      <c r="C8" s="23"/>
      <c r="D8" s="23"/>
      <c r="E8" s="23"/>
      <c r="F8" s="23"/>
      <c r="G8" s="23"/>
      <c r="H8" s="23"/>
      <c r="I8" s="23" t="s">
        <v>115</v>
      </c>
      <c r="J8" s="23" t="s">
        <v>116</v>
      </c>
      <c r="K8" s="23" t="s">
        <v>67</v>
      </c>
      <c r="L8" s="23" t="s">
        <v>105</v>
      </c>
      <c r="M8" s="23" t="s">
        <v>117</v>
      </c>
      <c r="N8" s="23" t="s">
        <v>118</v>
      </c>
      <c r="O8" s="23" t="s">
        <v>119</v>
      </c>
      <c r="P8" s="23" t="s">
        <v>51</v>
      </c>
      <c r="Q8" s="23" t="s">
        <v>120</v>
      </c>
      <c r="R8" s="23" t="s">
        <v>121</v>
      </c>
      <c r="S8" s="23" t="s">
        <v>122</v>
      </c>
      <c r="T8" s="23" t="s">
        <v>123</v>
      </c>
      <c r="U8" s="23" t="s">
        <v>124</v>
      </c>
      <c r="V8" s="23" t="s">
        <v>125</v>
      </c>
      <c r="W8" s="23" t="s">
        <v>126</v>
      </c>
      <c r="X8" s="23" t="s">
        <v>127</v>
      </c>
      <c r="Y8" s="23" t="s">
        <v>128</v>
      </c>
      <c r="Z8" s="23" t="s">
        <v>129</v>
      </c>
      <c r="AA8" s="23" t="s">
        <v>130</v>
      </c>
      <c r="AB8" s="23" t="s">
        <v>131</v>
      </c>
      <c r="AC8" s="23" t="s">
        <v>132</v>
      </c>
      <c r="AD8" s="23" t="s">
        <v>133</v>
      </c>
      <c r="AE8" s="23" t="s">
        <v>134</v>
      </c>
      <c r="AF8" s="23" t="s">
        <v>135</v>
      </c>
      <c r="AG8" s="105" t="s">
        <v>136</v>
      </c>
      <c r="AH8" s="106" t="s">
        <v>137</v>
      </c>
      <c r="AI8" s="107" t="s">
        <v>138</v>
      </c>
      <c r="AJ8" s="107"/>
      <c r="AK8" s="108"/>
      <c r="AL8" s="109" t="s">
        <v>139</v>
      </c>
      <c r="AM8" s="110" t="s">
        <v>140</v>
      </c>
      <c r="AN8" s="105" t="s">
        <v>141</v>
      </c>
      <c r="AO8" s="109" t="s">
        <v>142</v>
      </c>
      <c r="AP8" s="122" t="s">
        <v>143</v>
      </c>
      <c r="AQ8" s="122" t="s">
        <v>144</v>
      </c>
      <c r="AR8" s="123" t="s">
        <v>145</v>
      </c>
      <c r="AS8" s="124" t="s">
        <v>146</v>
      </c>
      <c r="AT8" s="125" t="s">
        <v>147</v>
      </c>
      <c r="AU8" s="125" t="s">
        <v>148</v>
      </c>
      <c r="AV8" s="126" t="s">
        <v>149</v>
      </c>
      <c r="AW8" s="126" t="s">
        <v>150</v>
      </c>
      <c r="AX8" s="126" t="s">
        <v>151</v>
      </c>
      <c r="AY8" s="135" t="s">
        <v>152</v>
      </c>
      <c r="AZ8" s="126" t="s">
        <v>153</v>
      </c>
      <c r="BA8" s="135" t="s">
        <v>154</v>
      </c>
      <c r="BB8" s="136" t="s">
        <v>155</v>
      </c>
      <c r="BC8" s="136" t="s">
        <v>156</v>
      </c>
      <c r="BD8" s="23" t="s">
        <v>9</v>
      </c>
      <c r="BE8" s="23" t="s">
        <v>157</v>
      </c>
    </row>
    <row r="9" s="1" customFormat="1" ht="27" customHeight="1" spans="1:57">
      <c r="A9" s="23"/>
      <c r="B9" s="23">
        <v>0</v>
      </c>
      <c r="C9" s="23">
        <v>1</v>
      </c>
      <c r="D9" s="23">
        <v>2</v>
      </c>
      <c r="E9" s="23">
        <v>3</v>
      </c>
      <c r="F9" s="23">
        <v>4</v>
      </c>
      <c r="G9" s="23">
        <v>5</v>
      </c>
      <c r="H9" s="23">
        <v>6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111"/>
      <c r="AH9" s="106"/>
      <c r="AI9" s="112" t="s">
        <v>158</v>
      </c>
      <c r="AJ9" s="113" t="s">
        <v>159</v>
      </c>
      <c r="AK9" s="113" t="s">
        <v>160</v>
      </c>
      <c r="AL9" s="114"/>
      <c r="AM9" s="115"/>
      <c r="AN9" s="111"/>
      <c r="AO9" s="114"/>
      <c r="AP9" s="122"/>
      <c r="AQ9" s="122"/>
      <c r="AR9" s="127"/>
      <c r="AS9" s="128"/>
      <c r="AT9" s="129"/>
      <c r="AU9" s="129"/>
      <c r="AV9" s="130"/>
      <c r="AW9" s="130"/>
      <c r="AX9" s="130"/>
      <c r="AY9" s="137"/>
      <c r="AZ9" s="130"/>
      <c r="BA9" s="137"/>
      <c r="BB9" s="138"/>
      <c r="BC9" s="138"/>
      <c r="BD9" s="23"/>
      <c r="BE9" s="23"/>
    </row>
    <row r="10" s="2" customFormat="1" ht="30" customHeight="1" spans="1:57">
      <c r="A10" s="24">
        <v>4</v>
      </c>
      <c r="B10" s="24"/>
      <c r="C10" s="24">
        <v>1</v>
      </c>
      <c r="D10" s="25"/>
      <c r="E10" s="24"/>
      <c r="F10" s="24"/>
      <c r="G10" s="24"/>
      <c r="H10" s="24"/>
      <c r="I10" s="26" t="s">
        <v>181</v>
      </c>
      <c r="J10" s="30" t="s">
        <v>182</v>
      </c>
      <c r="K10" s="46" t="s">
        <v>182</v>
      </c>
      <c r="L10" s="46" t="s">
        <v>183</v>
      </c>
      <c r="M10" s="26" t="s">
        <v>28</v>
      </c>
      <c r="N10" s="44" t="s">
        <v>172</v>
      </c>
      <c r="O10" s="42" t="s">
        <v>162</v>
      </c>
      <c r="P10" s="26"/>
      <c r="Q10" s="80" t="s">
        <v>161</v>
      </c>
      <c r="R10" s="46" t="s">
        <v>182</v>
      </c>
      <c r="S10" s="51" t="s">
        <v>161</v>
      </c>
      <c r="T10" s="55" t="s">
        <v>164</v>
      </c>
      <c r="U10" s="55" t="s">
        <v>163</v>
      </c>
      <c r="V10" s="26" t="s">
        <v>184</v>
      </c>
      <c r="W10" s="26" t="s">
        <v>166</v>
      </c>
      <c r="X10" s="26" t="s">
        <v>28</v>
      </c>
      <c r="Y10" s="26" t="s">
        <v>28</v>
      </c>
      <c r="Z10" s="46" t="s">
        <v>177</v>
      </c>
      <c r="AA10" s="26" t="s">
        <v>185</v>
      </c>
      <c r="AB10" s="92">
        <v>1.314</v>
      </c>
      <c r="AC10" s="26" t="s">
        <v>28</v>
      </c>
      <c r="AD10" s="26" t="s">
        <v>28</v>
      </c>
      <c r="AE10" s="26" t="s">
        <v>28</v>
      </c>
      <c r="AF10" s="26" t="s">
        <v>28</v>
      </c>
      <c r="AG10" s="26" t="s">
        <v>224</v>
      </c>
      <c r="AH10" s="26"/>
      <c r="AI10" s="26"/>
      <c r="AJ10" s="26"/>
      <c r="AK10" s="26"/>
      <c r="AL10" s="26"/>
      <c r="AM10" s="116"/>
      <c r="AN10" s="26"/>
      <c r="AO10" s="26"/>
      <c r="AP10" s="26" t="s">
        <v>168</v>
      </c>
      <c r="AQ10" s="26" t="s">
        <v>188</v>
      </c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 t="s">
        <v>28</v>
      </c>
      <c r="BE10" s="26">
        <v>1</v>
      </c>
    </row>
    <row r="11" s="2" customFormat="1" ht="30" customHeight="1" spans="1:57">
      <c r="A11" s="24">
        <v>5</v>
      </c>
      <c r="B11" s="24"/>
      <c r="C11" s="24"/>
      <c r="D11" s="25">
        <v>2</v>
      </c>
      <c r="E11" s="25"/>
      <c r="F11" s="24"/>
      <c r="G11" s="24"/>
      <c r="H11" s="24"/>
      <c r="I11" s="26" t="s">
        <v>181</v>
      </c>
      <c r="J11" s="30" t="s">
        <v>362</v>
      </c>
      <c r="K11" s="46" t="s">
        <v>362</v>
      </c>
      <c r="L11" s="46" t="s">
        <v>363</v>
      </c>
      <c r="M11" s="26" t="s">
        <v>28</v>
      </c>
      <c r="N11" s="44" t="s">
        <v>172</v>
      </c>
      <c r="O11" s="42" t="s">
        <v>162</v>
      </c>
      <c r="P11" s="26"/>
      <c r="Q11" s="80" t="s">
        <v>161</v>
      </c>
      <c r="R11" s="26" t="s">
        <v>28</v>
      </c>
      <c r="S11" s="51" t="s">
        <v>161</v>
      </c>
      <c r="T11" s="55" t="s">
        <v>164</v>
      </c>
      <c r="U11" s="55" t="s">
        <v>163</v>
      </c>
      <c r="V11" s="26" t="s">
        <v>184</v>
      </c>
      <c r="W11" s="26" t="s">
        <v>364</v>
      </c>
      <c r="X11" s="26" t="s">
        <v>28</v>
      </c>
      <c r="Y11" s="26" t="s">
        <v>28</v>
      </c>
      <c r="Z11" s="46" t="s">
        <v>177</v>
      </c>
      <c r="AA11" s="26" t="s">
        <v>28</v>
      </c>
      <c r="AB11" s="92">
        <v>1.23</v>
      </c>
      <c r="AC11" s="26" t="s">
        <v>28</v>
      </c>
      <c r="AD11" s="26" t="s">
        <v>28</v>
      </c>
      <c r="AE11" s="26" t="s">
        <v>28</v>
      </c>
      <c r="AF11" s="26" t="s">
        <v>28</v>
      </c>
      <c r="AG11" s="26"/>
      <c r="AH11" s="26"/>
      <c r="AI11" s="26" t="s">
        <v>187</v>
      </c>
      <c r="AJ11" s="26"/>
      <c r="AK11" s="26"/>
      <c r="AL11" s="26">
        <v>1.3284</v>
      </c>
      <c r="AM11" s="116">
        <f>AB11/AL11</f>
        <v>0.925925925925926</v>
      </c>
      <c r="AN11" s="26"/>
      <c r="AO11" s="26"/>
      <c r="AP11" s="26" t="s">
        <v>174</v>
      </c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 t="s">
        <v>28</v>
      </c>
      <c r="BE11" s="26">
        <v>1</v>
      </c>
    </row>
    <row r="12" s="4" customFormat="1" ht="30" customHeight="1" spans="1:57">
      <c r="A12" s="26">
        <v>6</v>
      </c>
      <c r="B12" s="26"/>
      <c r="C12" s="26"/>
      <c r="D12" s="25">
        <v>2</v>
      </c>
      <c r="E12" s="26"/>
      <c r="F12" s="26"/>
      <c r="G12" s="26"/>
      <c r="H12" s="26"/>
      <c r="I12" s="26" t="s">
        <v>181</v>
      </c>
      <c r="J12" s="30" t="s">
        <v>365</v>
      </c>
      <c r="K12" s="46" t="s">
        <v>365</v>
      </c>
      <c r="L12" s="46" t="s">
        <v>366</v>
      </c>
      <c r="M12" s="26" t="s">
        <v>28</v>
      </c>
      <c r="N12" s="44" t="s">
        <v>172</v>
      </c>
      <c r="O12" s="42" t="s">
        <v>162</v>
      </c>
      <c r="P12" s="26"/>
      <c r="Q12" s="80" t="s">
        <v>161</v>
      </c>
      <c r="R12" s="46" t="s">
        <v>365</v>
      </c>
      <c r="S12" s="51" t="s">
        <v>161</v>
      </c>
      <c r="T12" s="55" t="s">
        <v>164</v>
      </c>
      <c r="U12" s="55" t="s">
        <v>163</v>
      </c>
      <c r="V12" s="26" t="s">
        <v>367</v>
      </c>
      <c r="W12" s="26" t="s">
        <v>368</v>
      </c>
      <c r="X12" s="26" t="s">
        <v>369</v>
      </c>
      <c r="Y12" s="26" t="s">
        <v>370</v>
      </c>
      <c r="Z12" s="46" t="s">
        <v>28</v>
      </c>
      <c r="AA12" s="26" t="s">
        <v>28</v>
      </c>
      <c r="AB12" s="92">
        <v>0.0089</v>
      </c>
      <c r="AC12" s="26" t="s">
        <v>28</v>
      </c>
      <c r="AD12" s="26" t="s">
        <v>28</v>
      </c>
      <c r="AE12" s="26" t="s">
        <v>28</v>
      </c>
      <c r="AF12" s="26" t="s">
        <v>28</v>
      </c>
      <c r="AG12" s="26" t="s">
        <v>371</v>
      </c>
      <c r="AH12" s="26"/>
      <c r="AI12" s="26">
        <v>356</v>
      </c>
      <c r="AJ12" s="26">
        <v>2</v>
      </c>
      <c r="AK12" s="26"/>
      <c r="AL12" s="26">
        <v>0.0089</v>
      </c>
      <c r="AM12" s="116">
        <f>AB12/AL12</f>
        <v>1</v>
      </c>
      <c r="AN12" s="26"/>
      <c r="AO12" s="26"/>
      <c r="AP12" s="26" t="s">
        <v>179</v>
      </c>
      <c r="AQ12" s="131" t="s">
        <v>372</v>
      </c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 t="s">
        <v>28</v>
      </c>
      <c r="BE12" s="26">
        <v>2</v>
      </c>
    </row>
    <row r="13" s="4" customFormat="1" ht="30" customHeight="1" spans="1:57">
      <c r="A13" s="24">
        <v>7</v>
      </c>
      <c r="B13" s="24"/>
      <c r="C13" s="24"/>
      <c r="D13" s="25">
        <v>2</v>
      </c>
      <c r="E13" s="25"/>
      <c r="F13" s="24"/>
      <c r="G13" s="24"/>
      <c r="H13" s="24"/>
      <c r="I13" s="26" t="s">
        <v>181</v>
      </c>
      <c r="J13" s="30" t="s">
        <v>373</v>
      </c>
      <c r="K13" s="46" t="s">
        <v>373</v>
      </c>
      <c r="L13" s="46" t="s">
        <v>374</v>
      </c>
      <c r="M13" s="26" t="s">
        <v>28</v>
      </c>
      <c r="N13" s="44" t="s">
        <v>172</v>
      </c>
      <c r="O13" s="42" t="s">
        <v>162</v>
      </c>
      <c r="P13" s="26"/>
      <c r="Q13" s="80" t="s">
        <v>161</v>
      </c>
      <c r="R13" s="46" t="s">
        <v>373</v>
      </c>
      <c r="S13" s="51" t="s">
        <v>161</v>
      </c>
      <c r="T13" s="55" t="s">
        <v>164</v>
      </c>
      <c r="U13" s="55" t="s">
        <v>163</v>
      </c>
      <c r="V13" s="26" t="s">
        <v>367</v>
      </c>
      <c r="W13" s="26" t="s">
        <v>368</v>
      </c>
      <c r="X13" s="26" t="s">
        <v>369</v>
      </c>
      <c r="Y13" s="26" t="s">
        <v>370</v>
      </c>
      <c r="Z13" s="46" t="s">
        <v>28</v>
      </c>
      <c r="AA13" s="26" t="s">
        <v>28</v>
      </c>
      <c r="AB13" s="92">
        <v>0.028</v>
      </c>
      <c r="AC13" s="26" t="s">
        <v>28</v>
      </c>
      <c r="AD13" s="26" t="s">
        <v>28</v>
      </c>
      <c r="AE13" s="26" t="s">
        <v>28</v>
      </c>
      <c r="AF13" s="26" t="s">
        <v>28</v>
      </c>
      <c r="AG13" s="26" t="s">
        <v>371</v>
      </c>
      <c r="AH13" s="26"/>
      <c r="AI13" s="26">
        <v>1120</v>
      </c>
      <c r="AJ13" s="26">
        <v>3</v>
      </c>
      <c r="AK13" s="26"/>
      <c r="AL13" s="26">
        <v>0.028</v>
      </c>
      <c r="AM13" s="116">
        <f>AB13/AL13</f>
        <v>1</v>
      </c>
      <c r="AN13" s="26"/>
      <c r="AO13" s="26"/>
      <c r="AP13" s="26" t="s">
        <v>179</v>
      </c>
      <c r="AQ13" s="131" t="s">
        <v>372</v>
      </c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 t="s">
        <v>28</v>
      </c>
      <c r="BE13" s="26">
        <v>1</v>
      </c>
    </row>
    <row r="14" s="452" customFormat="1" ht="30" customHeight="1" spans="1:57">
      <c r="A14" s="24">
        <v>8</v>
      </c>
      <c r="B14" s="24"/>
      <c r="C14" s="24"/>
      <c r="D14" s="25">
        <v>2</v>
      </c>
      <c r="E14" s="25"/>
      <c r="F14" s="24"/>
      <c r="G14" s="24"/>
      <c r="H14" s="24"/>
      <c r="I14" s="26" t="s">
        <v>181</v>
      </c>
      <c r="J14" s="30" t="s">
        <v>375</v>
      </c>
      <c r="K14" s="46" t="s">
        <v>375</v>
      </c>
      <c r="L14" s="46" t="s">
        <v>376</v>
      </c>
      <c r="M14" s="26" t="s">
        <v>28</v>
      </c>
      <c r="N14" s="44" t="s">
        <v>172</v>
      </c>
      <c r="O14" s="42" t="s">
        <v>162</v>
      </c>
      <c r="P14" s="26"/>
      <c r="Q14" s="80" t="s">
        <v>161</v>
      </c>
      <c r="R14" s="46" t="s">
        <v>375</v>
      </c>
      <c r="S14" s="51" t="s">
        <v>161</v>
      </c>
      <c r="T14" s="55" t="s">
        <v>164</v>
      </c>
      <c r="U14" s="55" t="s">
        <v>163</v>
      </c>
      <c r="V14" s="26" t="s">
        <v>367</v>
      </c>
      <c r="W14" s="26" t="s">
        <v>368</v>
      </c>
      <c r="X14" s="26" t="s">
        <v>369</v>
      </c>
      <c r="Y14" s="26" t="s">
        <v>370</v>
      </c>
      <c r="Z14" s="46" t="s">
        <v>377</v>
      </c>
      <c r="AA14" s="26" t="s">
        <v>28</v>
      </c>
      <c r="AB14" s="92">
        <v>0.0117</v>
      </c>
      <c r="AC14" s="26" t="s">
        <v>28</v>
      </c>
      <c r="AD14" s="26" t="s">
        <v>28</v>
      </c>
      <c r="AE14" s="26" t="s">
        <v>28</v>
      </c>
      <c r="AF14" s="26" t="s">
        <v>28</v>
      </c>
      <c r="AG14" s="26" t="s">
        <v>371</v>
      </c>
      <c r="AH14" s="26"/>
      <c r="AI14" s="26">
        <v>468</v>
      </c>
      <c r="AJ14" s="26">
        <v>3</v>
      </c>
      <c r="AK14" s="26"/>
      <c r="AL14" s="26">
        <v>0.0117</v>
      </c>
      <c r="AM14" s="116">
        <f>AB14/AL14</f>
        <v>1</v>
      </c>
      <c r="AN14" s="26"/>
      <c r="AO14" s="26"/>
      <c r="AP14" s="26" t="s">
        <v>179</v>
      </c>
      <c r="AQ14" s="131" t="s">
        <v>372</v>
      </c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 t="s">
        <v>28</v>
      </c>
      <c r="BE14" s="26">
        <v>2</v>
      </c>
    </row>
    <row r="15" s="4" customFormat="1" ht="30" customHeight="1" spans="1:57">
      <c r="A15" s="26">
        <v>9</v>
      </c>
      <c r="B15" s="26"/>
      <c r="C15" s="26"/>
      <c r="D15" s="25">
        <v>2</v>
      </c>
      <c r="E15" s="26"/>
      <c r="F15" s="26"/>
      <c r="G15" s="26"/>
      <c r="H15" s="26"/>
      <c r="I15" s="26" t="s">
        <v>227</v>
      </c>
      <c r="J15" s="26" t="s">
        <v>378</v>
      </c>
      <c r="K15" s="46" t="s">
        <v>379</v>
      </c>
      <c r="L15" s="46" t="s">
        <v>380</v>
      </c>
      <c r="M15" s="26" t="s">
        <v>28</v>
      </c>
      <c r="N15" s="44" t="s">
        <v>172</v>
      </c>
      <c r="O15" s="42" t="s">
        <v>162</v>
      </c>
      <c r="P15" s="26"/>
      <c r="Q15" s="80" t="s">
        <v>161</v>
      </c>
      <c r="R15" s="46" t="s">
        <v>379</v>
      </c>
      <c r="S15" s="51" t="s">
        <v>161</v>
      </c>
      <c r="T15" s="55" t="s">
        <v>164</v>
      </c>
      <c r="U15" s="55" t="s">
        <v>163</v>
      </c>
      <c r="V15" s="26" t="s">
        <v>212</v>
      </c>
      <c r="W15" s="26" t="s">
        <v>213</v>
      </c>
      <c r="X15" s="26" t="s">
        <v>214</v>
      </c>
      <c r="Y15" s="26" t="s">
        <v>215</v>
      </c>
      <c r="Z15" s="46" t="s">
        <v>381</v>
      </c>
      <c r="AA15" s="26" t="s">
        <v>28</v>
      </c>
      <c r="AB15" s="92">
        <v>0.033</v>
      </c>
      <c r="AC15" s="26" t="s">
        <v>28</v>
      </c>
      <c r="AD15" s="26" t="s">
        <v>28</v>
      </c>
      <c r="AE15" s="26" t="s">
        <v>28</v>
      </c>
      <c r="AF15" s="26" t="s">
        <v>28</v>
      </c>
      <c r="AG15" s="26" t="s">
        <v>217</v>
      </c>
      <c r="AH15" s="26"/>
      <c r="AI15" s="26">
        <v>154</v>
      </c>
      <c r="AJ15" s="26">
        <v>55</v>
      </c>
      <c r="AK15" s="26">
        <v>1</v>
      </c>
      <c r="AL15" s="26">
        <v>0.0666</v>
      </c>
      <c r="AM15" s="116">
        <f>AB15/AL15</f>
        <v>0.495495495495495</v>
      </c>
      <c r="AN15" s="26"/>
      <c r="AO15" s="26"/>
      <c r="AP15" s="26" t="s">
        <v>179</v>
      </c>
      <c r="AQ15" s="131" t="s">
        <v>218</v>
      </c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 t="s">
        <v>28</v>
      </c>
      <c r="BE15" s="26">
        <v>1</v>
      </c>
    </row>
    <row r="16" spans="13:57">
      <c r="M16" s="10"/>
      <c r="BE16" s="10"/>
    </row>
    <row r="17" spans="13:57">
      <c r="M17" s="10"/>
      <c r="BE17" s="10"/>
    </row>
    <row r="18" spans="13:57">
      <c r="M18" s="10"/>
      <c r="BE18" s="10"/>
    </row>
    <row r="19" spans="13:57">
      <c r="M19" s="10"/>
      <c r="BE19" s="10"/>
    </row>
    <row r="20" spans="13:57">
      <c r="M20" s="10"/>
      <c r="BE20" s="10"/>
    </row>
    <row r="21" spans="13:57">
      <c r="M21" s="10"/>
      <c r="BE21" s="10"/>
    </row>
    <row r="22" spans="13:57">
      <c r="M22" s="10"/>
      <c r="BE22" s="10"/>
    </row>
    <row r="23" spans="13:57">
      <c r="M23" s="10"/>
      <c r="BE23" s="10"/>
    </row>
    <row r="24" spans="13:57">
      <c r="M24" s="10"/>
      <c r="BE24" s="10"/>
    </row>
    <row r="25" spans="13:57">
      <c r="M25" s="10"/>
      <c r="BE25" s="10"/>
    </row>
    <row r="26" spans="13:57">
      <c r="M26" s="10"/>
      <c r="BE26" s="10"/>
    </row>
    <row r="27" spans="13:57">
      <c r="M27" s="10"/>
      <c r="BE27" s="10"/>
    </row>
    <row r="28" spans="13:57">
      <c r="M28" s="10"/>
      <c r="BE28" s="10"/>
    </row>
    <row r="29" spans="13:57">
      <c r="M29" s="10"/>
      <c r="BE29" s="10"/>
    </row>
    <row r="30" spans="13:57">
      <c r="M30" s="10"/>
      <c r="BE30" s="10"/>
    </row>
    <row r="31" spans="13:57">
      <c r="M31" s="10"/>
      <c r="BE31" s="10"/>
    </row>
    <row r="32" spans="13:57">
      <c r="M32" s="10"/>
      <c r="BE32" s="10"/>
    </row>
    <row r="33" spans="13:57">
      <c r="M33" s="10"/>
      <c r="BE33" s="10"/>
    </row>
    <row r="34" spans="13:57">
      <c r="M34" s="10"/>
      <c r="BE34" s="10"/>
    </row>
    <row r="35" spans="13:57">
      <c r="M35" s="10"/>
      <c r="BE35" s="10"/>
    </row>
    <row r="36" spans="13:57">
      <c r="M36" s="10"/>
      <c r="BE36" s="10"/>
    </row>
    <row r="37" spans="13:57">
      <c r="M37" s="10"/>
      <c r="BE37" s="10"/>
    </row>
    <row r="38" spans="13:57">
      <c r="M38" s="10"/>
      <c r="BE38" s="10"/>
    </row>
    <row r="39" spans="13:57">
      <c r="M39" s="10"/>
      <c r="BE39" s="10"/>
    </row>
    <row r="40" spans="13:57">
      <c r="M40" s="10"/>
      <c r="BE40" s="10"/>
    </row>
    <row r="41" spans="13:57">
      <c r="M41" s="10"/>
      <c r="BE41" s="10"/>
    </row>
    <row r="42" spans="13:57">
      <c r="M42" s="10"/>
      <c r="BE42" s="10"/>
    </row>
    <row r="43" spans="13:57">
      <c r="M43" s="10"/>
      <c r="BE43" s="10"/>
    </row>
    <row r="44" spans="13:57">
      <c r="M44" s="10"/>
      <c r="BE44" s="10"/>
    </row>
    <row r="45" spans="13:57">
      <c r="M45" s="10"/>
      <c r="BE45" s="10"/>
    </row>
    <row r="46" spans="13:57">
      <c r="M46" s="10"/>
      <c r="BE46" s="10"/>
    </row>
    <row r="47" spans="13:57">
      <c r="M47" s="10"/>
      <c r="BE47" s="10"/>
    </row>
    <row r="48" spans="13:57">
      <c r="M48" s="10"/>
      <c r="BE48" s="10"/>
    </row>
    <row r="49" spans="13:57">
      <c r="M49" s="10"/>
      <c r="BE49" s="10"/>
    </row>
    <row r="50" spans="13:57">
      <c r="M50" s="10"/>
      <c r="BE50" s="10"/>
    </row>
    <row r="51" spans="13:57">
      <c r="M51" s="10"/>
      <c r="BE51" s="10"/>
    </row>
    <row r="52" spans="13:57">
      <c r="M52" s="10"/>
      <c r="BE52" s="10"/>
    </row>
    <row r="53" spans="13:57">
      <c r="M53" s="10"/>
      <c r="BE53" s="10"/>
    </row>
    <row r="54" spans="13:57">
      <c r="M54" s="10"/>
      <c r="BE54" s="10"/>
    </row>
    <row r="55" spans="13:57">
      <c r="M55" s="10"/>
      <c r="BE55" s="10"/>
    </row>
    <row r="56" spans="13:57">
      <c r="M56" s="10"/>
      <c r="BE56" s="10"/>
    </row>
    <row r="57" spans="13:57">
      <c r="M57" s="10"/>
      <c r="BE57" s="10"/>
    </row>
    <row r="58" spans="13:57">
      <c r="M58" s="10"/>
      <c r="BE58" s="10"/>
    </row>
    <row r="59" spans="13:57">
      <c r="M59" s="10"/>
      <c r="BE59" s="10"/>
    </row>
    <row r="60" spans="13:57">
      <c r="M60" s="10"/>
      <c r="BE60" s="10"/>
    </row>
    <row r="61" spans="13:57">
      <c r="M61" s="10"/>
      <c r="BE61" s="10"/>
    </row>
    <row r="62" spans="13:57">
      <c r="M62" s="10"/>
      <c r="BE62" s="10"/>
    </row>
    <row r="63" spans="13:57">
      <c r="M63" s="10"/>
      <c r="BE63" s="10"/>
    </row>
    <row r="64" spans="13:57">
      <c r="M64" s="10"/>
      <c r="BE64" s="10"/>
    </row>
    <row r="65" spans="13:57">
      <c r="M65" s="10"/>
      <c r="BE65" s="10"/>
    </row>
    <row r="66" spans="13:57">
      <c r="M66" s="10"/>
      <c r="BE66" s="10"/>
    </row>
    <row r="67" spans="13:57">
      <c r="M67" s="10"/>
      <c r="BE67" s="10"/>
    </row>
    <row r="68" spans="13:57">
      <c r="M68" s="10"/>
      <c r="BE68" s="10"/>
    </row>
    <row r="69" spans="13:57">
      <c r="M69" s="10"/>
      <c r="BE69" s="10"/>
    </row>
    <row r="70" spans="13:57">
      <c r="M70" s="10"/>
      <c r="BE70" s="10"/>
    </row>
    <row r="71" spans="13:57">
      <c r="M71" s="10"/>
      <c r="BE71" s="10"/>
    </row>
    <row r="72" spans="13:57">
      <c r="M72" s="10"/>
      <c r="BE72" s="10"/>
    </row>
    <row r="73" spans="13:57">
      <c r="M73" s="10"/>
      <c r="BE73" s="10"/>
    </row>
    <row r="74" spans="13:57">
      <c r="M74" s="10"/>
      <c r="BE74" s="10"/>
    </row>
    <row r="75" spans="13:57">
      <c r="M75" s="10"/>
      <c r="BE75" s="10"/>
    </row>
    <row r="76" spans="13:57">
      <c r="M76" s="10"/>
      <c r="BE76" s="10"/>
    </row>
    <row r="77" spans="13:57">
      <c r="M77" s="10"/>
      <c r="BE77" s="10"/>
    </row>
    <row r="78" spans="13:57">
      <c r="M78" s="10"/>
      <c r="BE78" s="10"/>
    </row>
    <row r="79" spans="13:57">
      <c r="M79" s="10"/>
      <c r="BE79" s="10"/>
    </row>
    <row r="80" spans="13:57">
      <c r="M80" s="10"/>
      <c r="BE80" s="10"/>
    </row>
    <row r="81" spans="13:57">
      <c r="M81" s="10"/>
      <c r="BE81" s="10"/>
    </row>
    <row r="82" spans="13:57">
      <c r="M82" s="10"/>
      <c r="BE82" s="10"/>
    </row>
    <row r="83" spans="13:57">
      <c r="M83" s="10"/>
      <c r="BE83" s="10"/>
    </row>
    <row r="84" spans="13:57">
      <c r="M84" s="10"/>
      <c r="BE84" s="10"/>
    </row>
    <row r="85" spans="13:57">
      <c r="M85" s="10"/>
      <c r="BE85" s="10"/>
    </row>
    <row r="86" spans="13:57">
      <c r="M86" s="10"/>
      <c r="BE86" s="10"/>
    </row>
    <row r="87" spans="13:57">
      <c r="M87" s="10"/>
      <c r="BE87" s="10"/>
    </row>
    <row r="88" spans="13:57">
      <c r="M88" s="10"/>
      <c r="BE88" s="10"/>
    </row>
    <row r="89" spans="13:57">
      <c r="M89" s="10"/>
      <c r="BE89" s="10"/>
    </row>
    <row r="90" spans="13:57">
      <c r="M90" s="10"/>
      <c r="BE90" s="10"/>
    </row>
    <row r="91" spans="13:57">
      <c r="M91" s="10"/>
      <c r="BE91" s="10"/>
    </row>
    <row r="92" spans="13:57">
      <c r="M92" s="10"/>
      <c r="BE92" s="10"/>
    </row>
    <row r="93" spans="13:57">
      <c r="M93" s="10"/>
      <c r="BE93" s="10"/>
    </row>
    <row r="94" spans="13:57">
      <c r="M94" s="10"/>
      <c r="BE94" s="10"/>
    </row>
    <row r="95" spans="13:57">
      <c r="M95" s="10"/>
      <c r="BE95" s="10"/>
    </row>
    <row r="96" spans="13:57">
      <c r="M96" s="10"/>
      <c r="BE96" s="10"/>
    </row>
    <row r="97" spans="13:57">
      <c r="M97" s="10"/>
      <c r="BE97" s="10"/>
    </row>
    <row r="98" spans="13:57">
      <c r="M98" s="10"/>
      <c r="BE98" s="10"/>
    </row>
    <row r="99" spans="13:57">
      <c r="M99" s="10"/>
      <c r="BE99" s="10"/>
    </row>
    <row r="100" spans="13:57">
      <c r="M100" s="10"/>
      <c r="BE100" s="10"/>
    </row>
    <row r="101" spans="13:57">
      <c r="M101" s="10"/>
      <c r="BE101" s="10"/>
    </row>
    <row r="102" spans="13:57">
      <c r="M102" s="10"/>
      <c r="BE102" s="10"/>
    </row>
    <row r="103" spans="13:57">
      <c r="M103" s="10"/>
      <c r="BE103" s="10"/>
    </row>
    <row r="104" spans="13:57">
      <c r="M104" s="10"/>
      <c r="BE104" s="10"/>
    </row>
    <row r="105" spans="13:57">
      <c r="M105" s="10"/>
      <c r="BE105" s="10"/>
    </row>
    <row r="106" spans="13:57">
      <c r="M106" s="10"/>
      <c r="BE106" s="10"/>
    </row>
    <row r="107" spans="13:57">
      <c r="M107" s="10"/>
      <c r="BE107" s="10"/>
    </row>
    <row r="108" spans="13:57">
      <c r="M108" s="10"/>
      <c r="BE108" s="10"/>
    </row>
    <row r="109" spans="13:57">
      <c r="M109" s="10"/>
      <c r="BE109" s="10"/>
    </row>
    <row r="110" spans="13:57">
      <c r="M110" s="10"/>
      <c r="BE110" s="10"/>
    </row>
  </sheetData>
  <autoFilter ref="A9:BE15">
    <extLst/>
  </autoFilter>
  <mergeCells count="58">
    <mergeCell ref="A1:BE1"/>
    <mergeCell ref="A2:H2"/>
    <mergeCell ref="K2:L2"/>
    <mergeCell ref="A3:L3"/>
    <mergeCell ref="A4:H4"/>
    <mergeCell ref="K4:L4"/>
    <mergeCell ref="A5:L5"/>
    <mergeCell ref="B8:H8"/>
    <mergeCell ref="AI8:AK8"/>
    <mergeCell ref="A8:A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AG8:AG9"/>
    <mergeCell ref="AH8:AH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U8:AU9"/>
    <mergeCell ref="AV8:AV9"/>
    <mergeCell ref="AW8:AW9"/>
    <mergeCell ref="AX8:AX9"/>
    <mergeCell ref="AY8:AY9"/>
    <mergeCell ref="AZ8:AZ9"/>
    <mergeCell ref="BA8:BA9"/>
    <mergeCell ref="BB8:BB9"/>
    <mergeCell ref="BC8:BC9"/>
    <mergeCell ref="BD8:BD9"/>
    <mergeCell ref="BE8:BE9"/>
    <mergeCell ref="M2:AF7"/>
    <mergeCell ref="A6:L7"/>
  </mergeCells>
  <conditionalFormatting sqref="I1:J7 I10:J1048576">
    <cfRule type="cellIs" dxfId="6" priority="19" operator="equal">
      <formula>"L6000"</formula>
    </cfRule>
    <cfRule type="cellIs" dxfId="5" priority="20" operator="equal">
      <formula>"L6000"</formula>
    </cfRule>
  </conditionalFormatting>
  <conditionalFormatting sqref="T1:U7 T10:U1048576">
    <cfRule type="cellIs" dxfId="6" priority="11" operator="equal">
      <formula>"N"</formula>
    </cfRule>
    <cfRule type="cellIs" dxfId="7" priority="12" operator="equal">
      <formula>"Y"</formula>
    </cfRule>
  </conditionalFormatting>
  <dataValidations count="1">
    <dataValidation allowBlank="1" showErrorMessage="1" sqref="W10:W11"/>
  </dataValidations>
  <printOptions horizontalCentered="1"/>
  <pageMargins left="0.31496062992126" right="0.275590551181102" top="0.393700787401575" bottom="0.551181102362205" header="0.31496062992126" footer="0.31496062992126"/>
  <pageSetup paperSize="8" scale="81" orientation="landscape"/>
  <headerFooter>
    <oddFooter>&amp;C第 &amp;P 页，共 &amp;N 页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BE107"/>
  <sheetViews>
    <sheetView view="pageBreakPreview" zoomScale="55" zoomScaleNormal="100" topLeftCell="A8" workbookViewId="0">
      <pane xSplit="21" ySplit="2" topLeftCell="V10" activePane="bottomRight" state="frozen"/>
      <selection/>
      <selection pane="topRight"/>
      <selection pane="bottomLeft"/>
      <selection pane="bottomRight" activeCell="J32" sqref="J32"/>
    </sheetView>
  </sheetViews>
  <sheetFormatPr defaultColWidth="9" defaultRowHeight="14"/>
  <cols>
    <col min="1" max="1" width="4.5" style="10" customWidth="1"/>
    <col min="2" max="8" width="2.25833333333333" style="10" customWidth="1"/>
    <col min="9" max="10" width="9.375" style="10" customWidth="1"/>
    <col min="11" max="11" width="16.5" style="11" customWidth="1"/>
    <col min="12" max="12" width="23" style="11" customWidth="1"/>
    <col min="13" max="13" width="16.25" style="11" hidden="1" customWidth="1" outlineLevel="1"/>
    <col min="14" max="15" width="4.875" style="10" hidden="1" customWidth="1" outlineLevel="1"/>
    <col min="16" max="16" width="7.375" style="10" customWidth="1" collapsed="1"/>
    <col min="17" max="17" width="6.125" style="10" hidden="1" customWidth="1" outlineLevel="1"/>
    <col min="18" max="18" width="15.625" style="10" hidden="1" customWidth="1" outlineLevel="1"/>
    <col min="19" max="19" width="6" style="10" hidden="1" customWidth="1" outlineLevel="1"/>
    <col min="20" max="20" width="8.375" style="10" hidden="1" customWidth="1" outlineLevel="1"/>
    <col min="21" max="21" width="7.625" style="10" hidden="1" customWidth="1" outlineLevel="1"/>
    <col min="22" max="22" width="10.125" style="10" customWidth="1" collapsed="1"/>
    <col min="23" max="23" width="14" style="10" customWidth="1"/>
    <col min="24" max="24" width="18.125" style="10" hidden="1" customWidth="1" outlineLevel="1"/>
    <col min="25" max="25" width="8.125" style="10" hidden="1" customWidth="1" outlineLevel="1"/>
    <col min="26" max="27" width="10.875" style="10" hidden="1" customWidth="1" outlineLevel="1"/>
    <col min="28" max="28" width="13.25" style="12" customWidth="1" collapsed="1"/>
    <col min="29" max="31" width="9.375" style="10" hidden="1" customWidth="1" outlineLevel="1"/>
    <col min="32" max="32" width="5.125" style="10" customWidth="1" collapsed="1"/>
    <col min="33" max="34" width="7.41666666666667" style="10" hidden="1" customWidth="1" outlineLevel="2"/>
    <col min="35" max="35" width="7.41666666666667" style="423" hidden="1" customWidth="1" outlineLevel="2"/>
    <col min="36" max="41" width="7.41666666666667" style="10" hidden="1" customWidth="1" outlineLevel="2"/>
    <col min="42" max="42" width="7.41666666666667" style="10" customWidth="1" outlineLevel="1" collapsed="1"/>
    <col min="43" max="43" width="15.5833333333333" style="10" customWidth="1" outlineLevel="1"/>
    <col min="44" max="55" width="7.41666666666667" style="10" customWidth="1" outlineLevel="1"/>
    <col min="56" max="56" width="9.625" style="14" customWidth="1"/>
    <col min="57" max="57" width="12.875" style="15" customWidth="1"/>
    <col min="58" max="16384" width="9" style="10"/>
  </cols>
  <sheetData>
    <row r="1" hidden="1" outlineLevel="1" spans="1:57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440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39"/>
    </row>
    <row r="2" ht="24" hidden="1" customHeight="1" outlineLevel="1" spans="1:57">
      <c r="A2" s="18" t="s">
        <v>101</v>
      </c>
      <c r="B2" s="18"/>
      <c r="C2" s="18"/>
      <c r="D2" s="18"/>
      <c r="E2" s="18"/>
      <c r="F2" s="18"/>
      <c r="G2" s="18"/>
      <c r="H2" s="18"/>
      <c r="I2" s="19" t="s">
        <v>102</v>
      </c>
      <c r="J2" s="19"/>
      <c r="K2" s="35" t="s">
        <v>45</v>
      </c>
      <c r="L2" s="35"/>
      <c r="M2" s="36" t="s">
        <v>103</v>
      </c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441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134" t="s">
        <v>67</v>
      </c>
      <c r="BE2" s="140" t="s">
        <v>35</v>
      </c>
    </row>
    <row r="3" ht="24" hidden="1" customHeight="1" outlineLevel="1" spans="1:57">
      <c r="A3" s="19" t="s">
        <v>104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441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134" t="s">
        <v>105</v>
      </c>
      <c r="BE3" s="50" t="s">
        <v>33</v>
      </c>
    </row>
    <row r="4" ht="18.75" hidden="1" customHeight="1" outlineLevel="1" spans="1:57">
      <c r="A4" s="20" t="s">
        <v>106</v>
      </c>
      <c r="B4" s="20"/>
      <c r="C4" s="20"/>
      <c r="D4" s="20"/>
      <c r="E4" s="20"/>
      <c r="F4" s="20"/>
      <c r="G4" s="20"/>
      <c r="H4" s="20"/>
      <c r="I4" s="20"/>
      <c r="J4" s="20"/>
      <c r="K4" s="35"/>
      <c r="L4" s="35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441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134" t="s">
        <v>107</v>
      </c>
      <c r="BE4" s="50" t="s">
        <v>108</v>
      </c>
    </row>
    <row r="5" ht="18.75" hidden="1" customHeight="1" outlineLevel="1" spans="1:57">
      <c r="A5" s="21" t="s">
        <v>109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441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134" t="s">
        <v>57</v>
      </c>
      <c r="BE5" s="50" t="s">
        <v>110</v>
      </c>
    </row>
    <row r="6" ht="14.25" hidden="1" customHeight="1" outlineLevel="1" spans="1:57">
      <c r="A6" s="22" t="s">
        <v>111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441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134" t="s">
        <v>112</v>
      </c>
      <c r="BE6" s="42"/>
    </row>
    <row r="7" ht="14.25" hidden="1" customHeight="1" outlineLevel="1" spans="1:57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441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134" t="s">
        <v>113</v>
      </c>
      <c r="BE7" s="42"/>
    </row>
    <row r="8" s="1" customFormat="1" ht="27" customHeight="1" collapsed="1" spans="1:57">
      <c r="A8" s="23" t="s">
        <v>0</v>
      </c>
      <c r="B8" s="23" t="s">
        <v>114</v>
      </c>
      <c r="C8" s="23"/>
      <c r="D8" s="23"/>
      <c r="E8" s="23"/>
      <c r="F8" s="23"/>
      <c r="G8" s="23"/>
      <c r="H8" s="23"/>
      <c r="I8" s="23" t="s">
        <v>115</v>
      </c>
      <c r="J8" s="23" t="s">
        <v>116</v>
      </c>
      <c r="K8" s="23" t="s">
        <v>67</v>
      </c>
      <c r="L8" s="23" t="s">
        <v>105</v>
      </c>
      <c r="M8" s="23" t="s">
        <v>117</v>
      </c>
      <c r="N8" s="23" t="s">
        <v>118</v>
      </c>
      <c r="O8" s="23" t="s">
        <v>119</v>
      </c>
      <c r="P8" s="23" t="s">
        <v>51</v>
      </c>
      <c r="Q8" s="23" t="s">
        <v>120</v>
      </c>
      <c r="R8" s="23" t="s">
        <v>121</v>
      </c>
      <c r="S8" s="23" t="s">
        <v>122</v>
      </c>
      <c r="T8" s="23" t="s">
        <v>123</v>
      </c>
      <c r="U8" s="23" t="s">
        <v>124</v>
      </c>
      <c r="V8" s="23" t="s">
        <v>125</v>
      </c>
      <c r="W8" s="23" t="s">
        <v>126</v>
      </c>
      <c r="X8" s="23" t="s">
        <v>127</v>
      </c>
      <c r="Y8" s="23" t="s">
        <v>128</v>
      </c>
      <c r="Z8" s="23" t="s">
        <v>129</v>
      </c>
      <c r="AA8" s="23" t="s">
        <v>130</v>
      </c>
      <c r="AB8" s="23" t="s">
        <v>131</v>
      </c>
      <c r="AC8" s="23" t="s">
        <v>132</v>
      </c>
      <c r="AD8" s="23" t="s">
        <v>133</v>
      </c>
      <c r="AE8" s="23" t="s">
        <v>134</v>
      </c>
      <c r="AF8" s="23" t="s">
        <v>135</v>
      </c>
      <c r="AG8" s="105" t="s">
        <v>136</v>
      </c>
      <c r="AH8" s="106" t="s">
        <v>137</v>
      </c>
      <c r="AI8" s="442" t="s">
        <v>138</v>
      </c>
      <c r="AJ8" s="107"/>
      <c r="AK8" s="108"/>
      <c r="AL8" s="109" t="s">
        <v>139</v>
      </c>
      <c r="AM8" s="110" t="s">
        <v>140</v>
      </c>
      <c r="AN8" s="105" t="s">
        <v>141</v>
      </c>
      <c r="AO8" s="109" t="s">
        <v>142</v>
      </c>
      <c r="AP8" s="122" t="s">
        <v>143</v>
      </c>
      <c r="AQ8" s="122" t="s">
        <v>144</v>
      </c>
      <c r="AR8" s="123" t="s">
        <v>145</v>
      </c>
      <c r="AS8" s="124" t="s">
        <v>146</v>
      </c>
      <c r="AT8" s="125" t="s">
        <v>147</v>
      </c>
      <c r="AU8" s="125" t="s">
        <v>148</v>
      </c>
      <c r="AV8" s="126" t="s">
        <v>149</v>
      </c>
      <c r="AW8" s="126" t="s">
        <v>150</v>
      </c>
      <c r="AX8" s="126" t="s">
        <v>151</v>
      </c>
      <c r="AY8" s="135" t="s">
        <v>152</v>
      </c>
      <c r="AZ8" s="126" t="s">
        <v>153</v>
      </c>
      <c r="BA8" s="135" t="s">
        <v>154</v>
      </c>
      <c r="BB8" s="136" t="s">
        <v>155</v>
      </c>
      <c r="BC8" s="136" t="s">
        <v>156</v>
      </c>
      <c r="BD8" s="23" t="s">
        <v>9</v>
      </c>
      <c r="BE8" s="23" t="s">
        <v>157</v>
      </c>
    </row>
    <row r="9" s="1" customFormat="1" ht="27" customHeight="1" spans="1:57">
      <c r="A9" s="23"/>
      <c r="B9" s="23">
        <v>0</v>
      </c>
      <c r="C9" s="23">
        <v>1</v>
      </c>
      <c r="D9" s="23">
        <v>2</v>
      </c>
      <c r="E9" s="23">
        <v>3</v>
      </c>
      <c r="F9" s="23">
        <v>4</v>
      </c>
      <c r="G9" s="23">
        <v>5</v>
      </c>
      <c r="H9" s="23">
        <v>6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111"/>
      <c r="AH9" s="106"/>
      <c r="AI9" s="443" t="s">
        <v>158</v>
      </c>
      <c r="AJ9" s="113" t="s">
        <v>159</v>
      </c>
      <c r="AK9" s="113" t="s">
        <v>160</v>
      </c>
      <c r="AL9" s="114"/>
      <c r="AM9" s="115"/>
      <c r="AN9" s="111"/>
      <c r="AO9" s="114"/>
      <c r="AP9" s="122"/>
      <c r="AQ9" s="122"/>
      <c r="AR9" s="127"/>
      <c r="AS9" s="128"/>
      <c r="AT9" s="129"/>
      <c r="AU9" s="129"/>
      <c r="AV9" s="130"/>
      <c r="AW9" s="130"/>
      <c r="AX9" s="130"/>
      <c r="AY9" s="137"/>
      <c r="AZ9" s="130"/>
      <c r="BA9" s="137"/>
      <c r="BB9" s="138"/>
      <c r="BC9" s="138"/>
      <c r="BD9" s="23"/>
      <c r="BE9" s="23"/>
    </row>
    <row r="10" ht="30" customHeight="1" spans="1:57">
      <c r="A10" s="24">
        <v>23</v>
      </c>
      <c r="B10" s="24"/>
      <c r="C10" s="30">
        <v>1</v>
      </c>
      <c r="D10" s="25"/>
      <c r="E10" s="24"/>
      <c r="F10" s="24"/>
      <c r="G10" s="24"/>
      <c r="H10" s="24"/>
      <c r="I10" s="44" t="s">
        <v>266</v>
      </c>
      <c r="J10" s="424" t="s">
        <v>267</v>
      </c>
      <c r="K10" s="424" t="s">
        <v>267</v>
      </c>
      <c r="L10" s="425" t="s">
        <v>268</v>
      </c>
      <c r="M10" s="426" t="s">
        <v>382</v>
      </c>
      <c r="N10" s="426" t="s">
        <v>161</v>
      </c>
      <c r="O10" s="427"/>
      <c r="P10" s="428"/>
      <c r="Q10" s="431"/>
      <c r="R10" s="431"/>
      <c r="S10" s="358" t="s">
        <v>383</v>
      </c>
      <c r="T10" s="432" t="s">
        <v>163</v>
      </c>
      <c r="U10" s="432" t="s">
        <v>164</v>
      </c>
      <c r="V10" s="426" t="s">
        <v>382</v>
      </c>
      <c r="W10" s="433"/>
      <c r="X10" s="434"/>
      <c r="Y10" s="436"/>
      <c r="Z10" s="358" t="s">
        <v>269</v>
      </c>
      <c r="AA10" s="358"/>
      <c r="AB10" s="437">
        <v>0.9003</v>
      </c>
      <c r="AC10" s="264"/>
      <c r="AD10" s="264"/>
      <c r="AE10" s="264"/>
      <c r="AF10" s="265"/>
      <c r="AG10" s="284" t="s">
        <v>186</v>
      </c>
      <c r="AH10" s="444"/>
      <c r="AI10" s="445"/>
      <c r="AJ10" s="444"/>
      <c r="AK10" s="446"/>
      <c r="AL10" s="446"/>
      <c r="AM10" s="447"/>
      <c r="AN10" s="446"/>
      <c r="AO10" s="450"/>
      <c r="AP10" s="446" t="s">
        <v>168</v>
      </c>
      <c r="AQ10" s="450" t="s">
        <v>188</v>
      </c>
      <c r="AR10" s="383"/>
      <c r="AS10" s="383"/>
      <c r="AT10" s="446"/>
      <c r="AU10" s="446"/>
      <c r="AV10" s="50"/>
      <c r="AW10" s="50"/>
      <c r="AX10" s="50"/>
      <c r="AY10" s="50"/>
      <c r="AZ10" s="50"/>
      <c r="BA10" s="50"/>
      <c r="BB10" s="50"/>
      <c r="BC10" s="50"/>
      <c r="BD10" s="26" t="s">
        <v>28</v>
      </c>
      <c r="BE10" s="38">
        <v>1</v>
      </c>
    </row>
    <row r="11" ht="30" customHeight="1" spans="1:57">
      <c r="A11" s="26">
        <v>24</v>
      </c>
      <c r="B11" s="26"/>
      <c r="C11" s="26"/>
      <c r="D11" s="25">
        <v>2</v>
      </c>
      <c r="E11" s="30"/>
      <c r="F11" s="26"/>
      <c r="G11" s="26"/>
      <c r="H11" s="26"/>
      <c r="I11" s="44" t="s">
        <v>266</v>
      </c>
      <c r="J11" s="429"/>
      <c r="K11" s="424" t="s">
        <v>384</v>
      </c>
      <c r="L11" s="425" t="s">
        <v>385</v>
      </c>
      <c r="M11" s="426" t="s">
        <v>382</v>
      </c>
      <c r="N11" s="426" t="s">
        <v>161</v>
      </c>
      <c r="O11" s="427"/>
      <c r="P11" s="428"/>
      <c r="Q11" s="431"/>
      <c r="R11" s="431"/>
      <c r="S11" s="358" t="s">
        <v>383</v>
      </c>
      <c r="T11" s="349" t="s">
        <v>163</v>
      </c>
      <c r="U11" s="349" t="s">
        <v>164</v>
      </c>
      <c r="V11" s="426"/>
      <c r="W11" s="434" t="s">
        <v>386</v>
      </c>
      <c r="X11" s="434"/>
      <c r="Y11" s="436"/>
      <c r="Z11" s="358" t="s">
        <v>269</v>
      </c>
      <c r="AA11" s="358"/>
      <c r="AB11" s="437">
        <v>0.87</v>
      </c>
      <c r="AC11" s="264"/>
      <c r="AD11" s="264"/>
      <c r="AE11" s="264"/>
      <c r="AF11" s="264"/>
      <c r="AG11" s="265"/>
      <c r="AH11" s="284"/>
      <c r="AI11" s="445"/>
      <c r="AJ11" s="444"/>
      <c r="AK11" s="446"/>
      <c r="AL11" s="446">
        <v>0.985</v>
      </c>
      <c r="AM11" s="446">
        <v>0.883248730964467</v>
      </c>
      <c r="AN11" s="446"/>
      <c r="AO11" s="450"/>
      <c r="AP11" s="446"/>
      <c r="AQ11" s="450"/>
      <c r="AR11" s="383"/>
      <c r="AS11" s="383"/>
      <c r="AT11" s="446"/>
      <c r="AU11" s="446"/>
      <c r="AV11" s="50"/>
      <c r="AW11" s="50"/>
      <c r="AX11" s="50"/>
      <c r="AY11" s="50"/>
      <c r="AZ11" s="50"/>
      <c r="BA11" s="50"/>
      <c r="BB11" s="50"/>
      <c r="BC11" s="50"/>
      <c r="BD11" s="26" t="s">
        <v>28</v>
      </c>
      <c r="BE11" s="38">
        <v>1</v>
      </c>
    </row>
    <row r="12" ht="30" customHeight="1" spans="1:57">
      <c r="A12" s="24">
        <v>25</v>
      </c>
      <c r="B12" s="24"/>
      <c r="C12" s="24"/>
      <c r="D12" s="25">
        <v>2</v>
      </c>
      <c r="E12" s="25"/>
      <c r="F12" s="24"/>
      <c r="G12" s="24"/>
      <c r="H12" s="24"/>
      <c r="I12" s="44" t="s">
        <v>266</v>
      </c>
      <c r="J12" s="424" t="s">
        <v>387</v>
      </c>
      <c r="K12" s="424" t="s">
        <v>387</v>
      </c>
      <c r="L12" s="425" t="s">
        <v>388</v>
      </c>
      <c r="M12" s="426" t="s">
        <v>382</v>
      </c>
      <c r="N12" s="426" t="s">
        <v>192</v>
      </c>
      <c r="O12" s="427"/>
      <c r="P12" s="428"/>
      <c r="Q12" s="431"/>
      <c r="R12" s="431"/>
      <c r="S12" s="358" t="s">
        <v>383</v>
      </c>
      <c r="T12" s="349" t="s">
        <v>163</v>
      </c>
      <c r="U12" s="349" t="s">
        <v>164</v>
      </c>
      <c r="V12" s="426"/>
      <c r="W12" s="435"/>
      <c r="X12" s="434"/>
      <c r="Y12" s="436"/>
      <c r="Z12" s="358" t="s">
        <v>377</v>
      </c>
      <c r="AA12" s="358"/>
      <c r="AB12" s="438">
        <v>0.0117</v>
      </c>
      <c r="AC12" s="439"/>
      <c r="AD12" s="439">
        <f>AA12/0.039*1000</f>
        <v>0</v>
      </c>
      <c r="AE12" s="439">
        <v>2.5</v>
      </c>
      <c r="AF12" s="439"/>
      <c r="AG12" s="448" t="s">
        <v>371</v>
      </c>
      <c r="AH12" s="284"/>
      <c r="AI12" s="449">
        <v>300</v>
      </c>
      <c r="AJ12" s="444">
        <v>2.5</v>
      </c>
      <c r="AK12" s="447"/>
      <c r="AL12" s="446">
        <v>0.0117</v>
      </c>
      <c r="AM12" s="446">
        <v>1</v>
      </c>
      <c r="AN12" s="446"/>
      <c r="AO12" s="450"/>
      <c r="AP12" s="446" t="s">
        <v>179</v>
      </c>
      <c r="AQ12" s="450" t="s">
        <v>389</v>
      </c>
      <c r="AR12" s="383"/>
      <c r="AS12" s="451"/>
      <c r="AT12" s="446"/>
      <c r="AU12" s="446"/>
      <c r="AV12" s="50"/>
      <c r="AW12" s="50"/>
      <c r="AX12" s="50"/>
      <c r="AY12" s="50"/>
      <c r="AZ12" s="50"/>
      <c r="BA12" s="50"/>
      <c r="BB12" s="50"/>
      <c r="BC12" s="50"/>
      <c r="BD12" s="26" t="s">
        <v>28</v>
      </c>
      <c r="BE12" s="38">
        <v>2</v>
      </c>
    </row>
    <row r="13" ht="30" customHeight="1" spans="1:57">
      <c r="A13" s="24">
        <v>26</v>
      </c>
      <c r="B13" s="24"/>
      <c r="C13" s="24"/>
      <c r="D13" s="25">
        <v>2</v>
      </c>
      <c r="E13" s="25"/>
      <c r="F13" s="24"/>
      <c r="G13" s="24"/>
      <c r="H13" s="24"/>
      <c r="I13" s="44" t="s">
        <v>266</v>
      </c>
      <c r="J13" s="424" t="s">
        <v>390</v>
      </c>
      <c r="K13" s="424" t="s">
        <v>390</v>
      </c>
      <c r="L13" s="425" t="s">
        <v>391</v>
      </c>
      <c r="M13" s="430" t="s">
        <v>382</v>
      </c>
      <c r="N13" s="358" t="s">
        <v>192</v>
      </c>
      <c r="O13" s="42" t="s">
        <v>392</v>
      </c>
      <c r="P13" s="358"/>
      <c r="Q13" s="431" t="s">
        <v>393</v>
      </c>
      <c r="R13" s="424" t="s">
        <v>394</v>
      </c>
      <c r="S13" s="431" t="s">
        <v>395</v>
      </c>
      <c r="T13" s="330" t="s">
        <v>163</v>
      </c>
      <c r="U13" s="349" t="s">
        <v>164</v>
      </c>
      <c r="V13" s="358" t="s">
        <v>382</v>
      </c>
      <c r="W13" s="435" t="s">
        <v>368</v>
      </c>
      <c r="X13" s="434" t="s">
        <v>396</v>
      </c>
      <c r="Y13" s="436"/>
      <c r="Z13" s="358" t="s">
        <v>397</v>
      </c>
      <c r="AA13" s="358"/>
      <c r="AB13" s="438">
        <v>0.0069</v>
      </c>
      <c r="AC13" s="439"/>
      <c r="AD13" s="439">
        <f>AA13/0.039*1000</f>
        <v>0</v>
      </c>
      <c r="AE13" s="439">
        <v>2.5</v>
      </c>
      <c r="AF13" s="439"/>
      <c r="AG13" s="448" t="s">
        <v>371</v>
      </c>
      <c r="AH13" s="284"/>
      <c r="AI13" s="449">
        <v>176.923076923077</v>
      </c>
      <c r="AJ13" s="444">
        <v>2.5</v>
      </c>
      <c r="AK13" s="447"/>
      <c r="AL13" s="446">
        <v>0.0069</v>
      </c>
      <c r="AM13" s="446">
        <v>1</v>
      </c>
      <c r="AN13" s="446"/>
      <c r="AO13" s="450"/>
      <c r="AP13" s="446" t="s">
        <v>179</v>
      </c>
      <c r="AQ13" s="450" t="s">
        <v>389</v>
      </c>
      <c r="AR13" s="383"/>
      <c r="AS13" s="451"/>
      <c r="AT13" s="446"/>
      <c r="AU13" s="446"/>
      <c r="AV13" s="50"/>
      <c r="AW13" s="50"/>
      <c r="AX13" s="50"/>
      <c r="AY13" s="50"/>
      <c r="AZ13" s="50"/>
      <c r="BA13" s="50"/>
      <c r="BB13" s="50"/>
      <c r="BC13" s="50"/>
      <c r="BD13" s="26" t="s">
        <v>28</v>
      </c>
      <c r="BE13" s="65">
        <v>1</v>
      </c>
    </row>
    <row r="14" spans="13:57">
      <c r="M14" s="10"/>
      <c r="BE14" s="10"/>
    </row>
    <row r="15" spans="13:57">
      <c r="M15" s="10"/>
      <c r="BE15" s="10"/>
    </row>
    <row r="16" spans="13:57">
      <c r="M16" s="10"/>
      <c r="BE16" s="10"/>
    </row>
    <row r="17" spans="13:57">
      <c r="M17" s="10"/>
      <c r="BE17" s="10"/>
    </row>
    <row r="18" spans="13:57">
      <c r="M18" s="10"/>
      <c r="BE18" s="10"/>
    </row>
    <row r="19" spans="13:57">
      <c r="M19" s="10"/>
      <c r="BE19" s="10"/>
    </row>
    <row r="20" spans="13:57">
      <c r="M20" s="10"/>
      <c r="BE20" s="10"/>
    </row>
    <row r="21" spans="13:57">
      <c r="M21" s="10"/>
      <c r="BE21" s="10"/>
    </row>
    <row r="22" spans="13:57">
      <c r="M22" s="10"/>
      <c r="BE22" s="10"/>
    </row>
    <row r="23" spans="13:57">
      <c r="M23" s="10"/>
      <c r="BE23" s="10"/>
    </row>
    <row r="24" spans="13:57">
      <c r="M24" s="10"/>
      <c r="BE24" s="10"/>
    </row>
    <row r="25" spans="13:57">
      <c r="M25" s="10"/>
      <c r="BE25" s="10"/>
    </row>
    <row r="26" spans="13:57">
      <c r="M26" s="10"/>
      <c r="BE26" s="10"/>
    </row>
    <row r="27" spans="13:57">
      <c r="M27" s="10"/>
      <c r="BE27" s="10"/>
    </row>
    <row r="28" spans="13:57">
      <c r="M28" s="10"/>
      <c r="BE28" s="10"/>
    </row>
    <row r="29" spans="13:57">
      <c r="M29" s="10"/>
      <c r="BE29" s="10"/>
    </row>
    <row r="30" spans="13:57">
      <c r="M30" s="10"/>
      <c r="BE30" s="10"/>
    </row>
    <row r="31" spans="13:57">
      <c r="M31" s="10"/>
      <c r="BE31" s="10"/>
    </row>
    <row r="32" spans="13:57">
      <c r="M32" s="10"/>
      <c r="BE32" s="10"/>
    </row>
    <row r="33" spans="13:57">
      <c r="M33" s="10"/>
      <c r="BE33" s="10"/>
    </row>
    <row r="34" spans="13:57">
      <c r="M34" s="10"/>
      <c r="BE34" s="10"/>
    </row>
    <row r="35" spans="13:57">
      <c r="M35" s="10"/>
      <c r="BE35" s="10"/>
    </row>
    <row r="36" spans="13:57">
      <c r="M36" s="10"/>
      <c r="BE36" s="10"/>
    </row>
    <row r="37" spans="13:57">
      <c r="M37" s="10"/>
      <c r="BE37" s="10"/>
    </row>
    <row r="38" spans="13:57">
      <c r="M38" s="10"/>
      <c r="BE38" s="10"/>
    </row>
    <row r="39" spans="13:57">
      <c r="M39" s="10"/>
      <c r="BE39" s="10"/>
    </row>
    <row r="40" spans="13:57">
      <c r="M40" s="10"/>
      <c r="BE40" s="10"/>
    </row>
    <row r="41" spans="13:57">
      <c r="M41" s="10"/>
      <c r="BE41" s="10"/>
    </row>
    <row r="42" spans="13:57">
      <c r="M42" s="10"/>
      <c r="BE42" s="10"/>
    </row>
    <row r="43" spans="13:57">
      <c r="M43" s="10"/>
      <c r="BE43" s="10"/>
    </row>
    <row r="44" spans="13:57">
      <c r="M44" s="10"/>
      <c r="BE44" s="10"/>
    </row>
    <row r="45" spans="13:57">
      <c r="M45" s="10"/>
      <c r="BE45" s="10"/>
    </row>
    <row r="46" spans="13:57">
      <c r="M46" s="10"/>
      <c r="BE46" s="10"/>
    </row>
    <row r="47" spans="13:57">
      <c r="M47" s="10"/>
      <c r="BE47" s="10"/>
    </row>
    <row r="48" spans="13:57">
      <c r="M48" s="10"/>
      <c r="BE48" s="10"/>
    </row>
    <row r="49" spans="13:57">
      <c r="M49" s="10"/>
      <c r="BE49" s="10"/>
    </row>
    <row r="50" spans="13:57">
      <c r="M50" s="10"/>
      <c r="BE50" s="10"/>
    </row>
    <row r="51" spans="13:57">
      <c r="M51" s="10"/>
      <c r="BE51" s="10"/>
    </row>
    <row r="52" spans="13:57">
      <c r="M52" s="10"/>
      <c r="BE52" s="10"/>
    </row>
    <row r="53" spans="13:57">
      <c r="M53" s="10"/>
      <c r="BE53" s="10"/>
    </row>
    <row r="54" spans="13:57">
      <c r="M54" s="10"/>
      <c r="BE54" s="10"/>
    </row>
    <row r="55" spans="13:57">
      <c r="M55" s="10"/>
      <c r="BE55" s="10"/>
    </row>
    <row r="56" spans="13:57">
      <c r="M56" s="10"/>
      <c r="BE56" s="10"/>
    </row>
    <row r="57" spans="13:57">
      <c r="M57" s="10"/>
      <c r="BE57" s="10"/>
    </row>
    <row r="58" spans="13:57">
      <c r="M58" s="10"/>
      <c r="BE58" s="10"/>
    </row>
    <row r="59" spans="13:57">
      <c r="M59" s="10"/>
      <c r="BE59" s="10"/>
    </row>
    <row r="60" spans="13:57">
      <c r="M60" s="10"/>
      <c r="BE60" s="10"/>
    </row>
    <row r="61" spans="13:57">
      <c r="M61" s="10"/>
      <c r="BE61" s="10"/>
    </row>
    <row r="62" spans="13:57">
      <c r="M62" s="10"/>
      <c r="BE62" s="10"/>
    </row>
    <row r="63" spans="13:57">
      <c r="M63" s="10"/>
      <c r="BE63" s="10"/>
    </row>
    <row r="64" spans="13:57">
      <c r="M64" s="10"/>
      <c r="BE64" s="10"/>
    </row>
    <row r="65" spans="13:57">
      <c r="M65" s="10"/>
      <c r="BE65" s="10"/>
    </row>
    <row r="66" spans="13:57">
      <c r="M66" s="10"/>
      <c r="BE66" s="10"/>
    </row>
    <row r="67" spans="13:57">
      <c r="M67" s="10"/>
      <c r="BE67" s="10"/>
    </row>
    <row r="68" spans="13:57">
      <c r="M68" s="10"/>
      <c r="BE68" s="10"/>
    </row>
    <row r="69" spans="13:57">
      <c r="M69" s="10"/>
      <c r="BE69" s="10"/>
    </row>
    <row r="70" spans="13:57">
      <c r="M70" s="10"/>
      <c r="BE70" s="10"/>
    </row>
    <row r="71" spans="13:57">
      <c r="M71" s="10"/>
      <c r="BE71" s="10"/>
    </row>
    <row r="72" spans="13:57">
      <c r="M72" s="10"/>
      <c r="BE72" s="10"/>
    </row>
    <row r="73" spans="13:57">
      <c r="M73" s="10"/>
      <c r="BE73" s="10"/>
    </row>
    <row r="74" spans="13:57">
      <c r="M74" s="10"/>
      <c r="BE74" s="10"/>
    </row>
    <row r="75" spans="13:57">
      <c r="M75" s="10"/>
      <c r="BE75" s="10"/>
    </row>
    <row r="76" spans="13:57">
      <c r="M76" s="10"/>
      <c r="BE76" s="10"/>
    </row>
    <row r="77" spans="13:57">
      <c r="M77" s="10"/>
      <c r="BE77" s="10"/>
    </row>
    <row r="78" spans="13:57">
      <c r="M78" s="10"/>
      <c r="BE78" s="10"/>
    </row>
    <row r="79" spans="13:57">
      <c r="M79" s="10"/>
      <c r="BE79" s="10"/>
    </row>
    <row r="80" spans="13:57">
      <c r="M80" s="10"/>
      <c r="BE80" s="10"/>
    </row>
    <row r="81" spans="13:57">
      <c r="M81" s="10"/>
      <c r="BE81" s="10"/>
    </row>
    <row r="82" spans="13:57">
      <c r="M82" s="10"/>
      <c r="BE82" s="10"/>
    </row>
    <row r="83" spans="13:57">
      <c r="M83" s="10"/>
      <c r="BE83" s="10"/>
    </row>
    <row r="84" spans="13:57">
      <c r="M84" s="10"/>
      <c r="BE84" s="10"/>
    </row>
    <row r="85" spans="13:57">
      <c r="M85" s="10"/>
      <c r="BE85" s="10"/>
    </row>
    <row r="86" spans="13:57">
      <c r="M86" s="10"/>
      <c r="BE86" s="10"/>
    </row>
    <row r="87" spans="13:57">
      <c r="M87" s="10"/>
      <c r="BE87" s="10"/>
    </row>
    <row r="88" spans="13:57">
      <c r="M88" s="10"/>
      <c r="BE88" s="10"/>
    </row>
    <row r="89" spans="13:57">
      <c r="M89" s="10"/>
      <c r="BE89" s="10"/>
    </row>
    <row r="90" spans="13:57">
      <c r="M90" s="10"/>
      <c r="BE90" s="10"/>
    </row>
    <row r="91" spans="13:57">
      <c r="M91" s="10"/>
      <c r="BE91" s="10"/>
    </row>
    <row r="92" spans="13:57">
      <c r="M92" s="10"/>
      <c r="BE92" s="10"/>
    </row>
    <row r="93" spans="13:57">
      <c r="M93" s="10"/>
      <c r="BE93" s="10"/>
    </row>
    <row r="94" spans="13:57">
      <c r="M94" s="10"/>
      <c r="BE94" s="10"/>
    </row>
    <row r="95" spans="13:57">
      <c r="M95" s="10"/>
      <c r="BE95" s="10"/>
    </row>
    <row r="96" spans="13:57">
      <c r="M96" s="10"/>
      <c r="BE96" s="10"/>
    </row>
    <row r="97" spans="13:57">
      <c r="M97" s="10"/>
      <c r="BE97" s="10"/>
    </row>
    <row r="98" spans="13:57">
      <c r="M98" s="10"/>
      <c r="BE98" s="10"/>
    </row>
    <row r="99" spans="13:57">
      <c r="M99" s="10"/>
      <c r="BE99" s="10"/>
    </row>
    <row r="100" spans="13:57">
      <c r="M100" s="10"/>
      <c r="BE100" s="10"/>
    </row>
    <row r="101" spans="13:57">
      <c r="M101" s="10"/>
      <c r="BE101" s="10"/>
    </row>
    <row r="102" spans="13:57">
      <c r="M102" s="10"/>
      <c r="BE102" s="10"/>
    </row>
    <row r="103" spans="13:57">
      <c r="M103" s="10"/>
      <c r="BE103" s="10"/>
    </row>
    <row r="104" spans="13:57">
      <c r="M104" s="10"/>
      <c r="BE104" s="10"/>
    </row>
    <row r="105" spans="13:57">
      <c r="M105" s="10"/>
      <c r="BE105" s="10"/>
    </row>
    <row r="106" spans="13:57">
      <c r="M106" s="10"/>
      <c r="BE106" s="10"/>
    </row>
    <row r="107" spans="13:57">
      <c r="M107" s="10"/>
      <c r="BE107" s="10"/>
    </row>
  </sheetData>
  <autoFilter ref="A9:BE13">
    <extLst/>
  </autoFilter>
  <mergeCells count="58">
    <mergeCell ref="A1:BE1"/>
    <mergeCell ref="A2:H2"/>
    <mergeCell ref="K2:L2"/>
    <mergeCell ref="A3:L3"/>
    <mergeCell ref="A4:H4"/>
    <mergeCell ref="K4:L4"/>
    <mergeCell ref="A5:L5"/>
    <mergeCell ref="B8:H8"/>
    <mergeCell ref="AI8:AK8"/>
    <mergeCell ref="A8:A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AG8:AG9"/>
    <mergeCell ref="AH8:AH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U8:AU9"/>
    <mergeCell ref="AV8:AV9"/>
    <mergeCell ref="AW8:AW9"/>
    <mergeCell ref="AX8:AX9"/>
    <mergeCell ref="AY8:AY9"/>
    <mergeCell ref="AZ8:AZ9"/>
    <mergeCell ref="BA8:BA9"/>
    <mergeCell ref="BB8:BB9"/>
    <mergeCell ref="BC8:BC9"/>
    <mergeCell ref="BD8:BD9"/>
    <mergeCell ref="BE8:BE9"/>
    <mergeCell ref="M2:AF7"/>
    <mergeCell ref="A6:L7"/>
  </mergeCells>
  <conditionalFormatting sqref="J10">
    <cfRule type="duplicateValues" dxfId="12" priority="20" stopIfTrue="1"/>
    <cfRule type="duplicateValues" dxfId="12" priority="19"/>
    <cfRule type="duplicateValues" dxfId="12" priority="18"/>
    <cfRule type="duplicateValues" dxfId="12" priority="17"/>
    <cfRule type="duplicateValues" dxfId="12" priority="16"/>
    <cfRule type="duplicateValues" dxfId="12" priority="15" stopIfTrue="1"/>
    <cfRule type="duplicateValues" dxfId="12" priority="14"/>
    <cfRule type="duplicateValues" dxfId="12" priority="13"/>
    <cfRule type="duplicateValues" dxfId="12" priority="12"/>
    <cfRule type="duplicateValues" dxfId="12" priority="11"/>
  </conditionalFormatting>
  <conditionalFormatting sqref="J12">
    <cfRule type="duplicateValues" dxfId="12" priority="10" stopIfTrue="1"/>
    <cfRule type="duplicateValues" dxfId="12" priority="9"/>
    <cfRule type="duplicateValues" dxfId="12" priority="8"/>
    <cfRule type="duplicateValues" dxfId="12" priority="7"/>
    <cfRule type="duplicateValues" dxfId="12" priority="6"/>
  </conditionalFormatting>
  <conditionalFormatting sqref="K12">
    <cfRule type="duplicateValues" dxfId="12" priority="35" stopIfTrue="1"/>
    <cfRule type="duplicateValues" dxfId="12" priority="34"/>
    <cfRule type="duplicateValues" dxfId="12" priority="33"/>
    <cfRule type="duplicateValues" dxfId="12" priority="32"/>
    <cfRule type="duplicateValues" dxfId="12" priority="31"/>
  </conditionalFormatting>
  <conditionalFormatting sqref="R13">
    <cfRule type="duplicateValues" dxfId="12" priority="40" stopIfTrue="1"/>
    <cfRule type="duplicateValues" dxfId="12" priority="39"/>
    <cfRule type="duplicateValues" dxfId="12" priority="38"/>
    <cfRule type="duplicateValues" dxfId="12" priority="37"/>
    <cfRule type="duplicateValues" dxfId="12" priority="36"/>
  </conditionalFormatting>
  <conditionalFormatting sqref="J12:J13">
    <cfRule type="duplicateValues" dxfId="12" priority="5" stopIfTrue="1"/>
    <cfRule type="duplicateValues" dxfId="12" priority="4"/>
    <cfRule type="duplicateValues" dxfId="12" priority="3"/>
    <cfRule type="duplicateValues" dxfId="12" priority="2"/>
    <cfRule type="duplicateValues" dxfId="12" priority="1"/>
  </conditionalFormatting>
  <conditionalFormatting sqref="K10:K13">
    <cfRule type="duplicateValues" dxfId="12" priority="30" stopIfTrue="1"/>
    <cfRule type="duplicateValues" dxfId="12" priority="29"/>
    <cfRule type="duplicateValues" dxfId="12" priority="28"/>
    <cfRule type="duplicateValues" dxfId="12" priority="27"/>
    <cfRule type="duplicateValues" dxfId="12" priority="26"/>
  </conditionalFormatting>
  <conditionalFormatting sqref="K10:K11">
    <cfRule type="duplicateValues" dxfId="12" priority="25" stopIfTrue="1"/>
    <cfRule type="duplicateValues" dxfId="12" priority="24"/>
    <cfRule type="duplicateValues" dxfId="12" priority="23"/>
    <cfRule type="duplicateValues" dxfId="12" priority="22"/>
    <cfRule type="duplicateValues" dxfId="12" priority="21"/>
  </conditionalFormatting>
  <conditionalFormatting sqref="M10:M12">
    <cfRule type="duplicateValues" dxfId="4" priority="48"/>
    <cfRule type="duplicateValues" dxfId="4" priority="47"/>
    <cfRule type="duplicateValues" dxfId="4" priority="46"/>
    <cfRule type="duplicateValues" dxfId="4" priority="45"/>
  </conditionalFormatting>
  <conditionalFormatting sqref="V10:V12">
    <cfRule type="duplicateValues" dxfId="4" priority="44"/>
    <cfRule type="duplicateValues" dxfId="4" priority="43"/>
    <cfRule type="duplicateValues" dxfId="4" priority="42"/>
    <cfRule type="duplicateValues" dxfId="4" priority="41"/>
  </conditionalFormatting>
  <conditionalFormatting sqref="I1:J7 I10:I13 I14:J1048576">
    <cfRule type="cellIs" dxfId="6" priority="67" operator="equal">
      <formula>"L6000"</formula>
    </cfRule>
    <cfRule type="cellIs" dxfId="5" priority="68" operator="equal">
      <formula>"L6000"</formula>
    </cfRule>
  </conditionalFormatting>
  <conditionalFormatting sqref="T1:U7 T14:U1048576">
    <cfRule type="cellIs" dxfId="6" priority="59" operator="equal">
      <formula>"N"</formula>
    </cfRule>
    <cfRule type="cellIs" dxfId="7" priority="60" operator="equal">
      <formula>"Y"</formula>
    </cfRule>
  </conditionalFormatting>
  <dataValidations count="1">
    <dataValidation type="list" allowBlank="1" showInputMessage="1" showErrorMessage="1" sqref="O10:O13">
      <formula1>"ea,kg,g,m,mm,l,ml,m2"</formula1>
    </dataValidation>
  </dataValidations>
  <printOptions horizontalCentered="1"/>
  <pageMargins left="0.31496062992126" right="0.275590551181102" top="0.393700787401575" bottom="0.551181102362205" header="0.31496062992126" footer="0.31496062992126"/>
  <pageSetup paperSize="8" scale="81" orientation="landscape"/>
  <headerFooter>
    <oddFooter>&amp;C第 &amp;P 页，共 &amp;N 页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BE104"/>
  <sheetViews>
    <sheetView view="pageBreakPreview" zoomScale="70" zoomScaleNormal="100" topLeftCell="A8" workbookViewId="0">
      <pane xSplit="21" ySplit="2" topLeftCell="V12" activePane="bottomRight" state="frozen"/>
      <selection/>
      <selection pane="topRight"/>
      <selection pane="bottomLeft"/>
      <selection pane="bottomRight" activeCell="AU15" sqref="AU15"/>
    </sheetView>
  </sheetViews>
  <sheetFormatPr defaultColWidth="9" defaultRowHeight="14"/>
  <cols>
    <col min="1" max="1" width="4.5" style="10" customWidth="1"/>
    <col min="2" max="8" width="2.25833333333333" style="10" customWidth="1"/>
    <col min="9" max="10" width="9.375" style="10" customWidth="1"/>
    <col min="11" max="11" width="16.5" style="11" customWidth="1"/>
    <col min="12" max="12" width="23" style="11" customWidth="1"/>
    <col min="13" max="13" width="16.25" style="11" hidden="1" customWidth="1" outlineLevel="1"/>
    <col min="14" max="15" width="4.875" style="10" hidden="1" customWidth="1" outlineLevel="1"/>
    <col min="16" max="16" width="7.375" style="10" customWidth="1" collapsed="1"/>
    <col min="17" max="17" width="6.125" style="10" hidden="1" customWidth="1" outlineLevel="1"/>
    <col min="18" max="18" width="15.625" style="10" hidden="1" customWidth="1" outlineLevel="1"/>
    <col min="19" max="19" width="6" style="10" hidden="1" customWidth="1" outlineLevel="1"/>
    <col min="20" max="20" width="8.375" style="10" hidden="1" customWidth="1" outlineLevel="1"/>
    <col min="21" max="21" width="7.625" style="10" hidden="1" customWidth="1" outlineLevel="1"/>
    <col min="22" max="22" width="10.125" style="10" customWidth="1" collapsed="1"/>
    <col min="23" max="23" width="14" style="10" customWidth="1"/>
    <col min="24" max="24" width="18.125" style="10" hidden="1" customWidth="1" outlineLevel="1"/>
    <col min="25" max="25" width="8.125" style="10" hidden="1" customWidth="1" outlineLevel="1"/>
    <col min="26" max="27" width="10.875" style="10" hidden="1" customWidth="1" outlineLevel="1"/>
    <col min="28" max="28" width="13.25" style="12" customWidth="1" collapsed="1"/>
    <col min="29" max="31" width="9.375" style="10" hidden="1" customWidth="1" outlineLevel="1"/>
    <col min="32" max="32" width="5.125" style="10" customWidth="1" collapsed="1"/>
    <col min="33" max="38" width="7.41666666666667" style="10" hidden="1" customWidth="1" outlineLevel="2"/>
    <col min="39" max="39" width="7.41666666666667" style="13" hidden="1" customWidth="1" outlineLevel="2"/>
    <col min="40" max="41" width="7.41666666666667" style="10" hidden="1" customWidth="1" outlineLevel="2"/>
    <col min="42" max="42" width="7.41666666666667" style="10" customWidth="1" outlineLevel="1" collapsed="1"/>
    <col min="43" max="43" width="15.5833333333333" style="10" customWidth="1" outlineLevel="1"/>
    <col min="44" max="55" width="7.41666666666667" style="10" customWidth="1" outlineLevel="1"/>
    <col min="56" max="56" width="9.625" style="14" customWidth="1"/>
    <col min="57" max="57" width="12.875" style="15" customWidth="1"/>
    <col min="58" max="16384" width="9" style="10"/>
  </cols>
  <sheetData>
    <row r="1" hidden="1" outlineLevel="1" spans="1:57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03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39"/>
    </row>
    <row r="2" ht="24" hidden="1" customHeight="1" outlineLevel="1" spans="1:57">
      <c r="A2" s="18" t="s">
        <v>101</v>
      </c>
      <c r="B2" s="18"/>
      <c r="C2" s="18"/>
      <c r="D2" s="18"/>
      <c r="E2" s="18"/>
      <c r="F2" s="18"/>
      <c r="G2" s="18"/>
      <c r="H2" s="18"/>
      <c r="I2" s="19" t="s">
        <v>102</v>
      </c>
      <c r="J2" s="19"/>
      <c r="K2" s="35" t="s">
        <v>45</v>
      </c>
      <c r="L2" s="35"/>
      <c r="M2" s="36" t="s">
        <v>103</v>
      </c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104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134" t="s">
        <v>67</v>
      </c>
      <c r="BE2" s="140" t="s">
        <v>35</v>
      </c>
    </row>
    <row r="3" ht="24" hidden="1" customHeight="1" outlineLevel="1" spans="1:57">
      <c r="A3" s="19" t="s">
        <v>104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104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134" t="s">
        <v>105</v>
      </c>
      <c r="BE3" s="50" t="s">
        <v>33</v>
      </c>
    </row>
    <row r="4" ht="18.75" hidden="1" customHeight="1" outlineLevel="1" spans="1:57">
      <c r="A4" s="20" t="s">
        <v>106</v>
      </c>
      <c r="B4" s="20"/>
      <c r="C4" s="20"/>
      <c r="D4" s="20"/>
      <c r="E4" s="20"/>
      <c r="F4" s="20"/>
      <c r="G4" s="20"/>
      <c r="H4" s="20"/>
      <c r="I4" s="20"/>
      <c r="J4" s="20"/>
      <c r="K4" s="35"/>
      <c r="L4" s="35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104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134" t="s">
        <v>107</v>
      </c>
      <c r="BE4" s="50" t="s">
        <v>108</v>
      </c>
    </row>
    <row r="5" ht="18.75" hidden="1" customHeight="1" outlineLevel="1" spans="1:57">
      <c r="A5" s="21" t="s">
        <v>109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104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134" t="s">
        <v>57</v>
      </c>
      <c r="BE5" s="50" t="s">
        <v>110</v>
      </c>
    </row>
    <row r="6" ht="14.25" hidden="1" customHeight="1" outlineLevel="1" spans="1:57">
      <c r="A6" s="22" t="s">
        <v>111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104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134" t="s">
        <v>112</v>
      </c>
      <c r="BE6" s="42"/>
    </row>
    <row r="7" ht="14.25" hidden="1" customHeight="1" outlineLevel="1" spans="1:57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104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134" t="s">
        <v>113</v>
      </c>
      <c r="BE7" s="42"/>
    </row>
    <row r="8" s="1" customFormat="1" ht="27" customHeight="1" collapsed="1" spans="1:57">
      <c r="A8" s="23" t="s">
        <v>0</v>
      </c>
      <c r="B8" s="23" t="s">
        <v>114</v>
      </c>
      <c r="C8" s="23"/>
      <c r="D8" s="23"/>
      <c r="E8" s="23"/>
      <c r="F8" s="23"/>
      <c r="G8" s="23"/>
      <c r="H8" s="23"/>
      <c r="I8" s="23" t="s">
        <v>115</v>
      </c>
      <c r="J8" s="23" t="s">
        <v>116</v>
      </c>
      <c r="K8" s="23" t="s">
        <v>67</v>
      </c>
      <c r="L8" s="23" t="s">
        <v>105</v>
      </c>
      <c r="M8" s="23" t="s">
        <v>117</v>
      </c>
      <c r="N8" s="23" t="s">
        <v>118</v>
      </c>
      <c r="O8" s="23" t="s">
        <v>119</v>
      </c>
      <c r="P8" s="23" t="s">
        <v>51</v>
      </c>
      <c r="Q8" s="23" t="s">
        <v>120</v>
      </c>
      <c r="R8" s="23" t="s">
        <v>121</v>
      </c>
      <c r="S8" s="23" t="s">
        <v>122</v>
      </c>
      <c r="T8" s="23" t="s">
        <v>123</v>
      </c>
      <c r="U8" s="23" t="s">
        <v>124</v>
      </c>
      <c r="V8" s="23" t="s">
        <v>125</v>
      </c>
      <c r="W8" s="23" t="s">
        <v>126</v>
      </c>
      <c r="X8" s="23" t="s">
        <v>127</v>
      </c>
      <c r="Y8" s="23" t="s">
        <v>128</v>
      </c>
      <c r="Z8" s="23" t="s">
        <v>129</v>
      </c>
      <c r="AA8" s="23" t="s">
        <v>130</v>
      </c>
      <c r="AB8" s="23" t="s">
        <v>131</v>
      </c>
      <c r="AC8" s="23" t="s">
        <v>132</v>
      </c>
      <c r="AD8" s="23" t="s">
        <v>133</v>
      </c>
      <c r="AE8" s="23" t="s">
        <v>134</v>
      </c>
      <c r="AF8" s="23" t="s">
        <v>135</v>
      </c>
      <c r="AG8" s="105" t="s">
        <v>136</v>
      </c>
      <c r="AH8" s="106" t="s">
        <v>137</v>
      </c>
      <c r="AI8" s="107" t="s">
        <v>138</v>
      </c>
      <c r="AJ8" s="107"/>
      <c r="AK8" s="108"/>
      <c r="AL8" s="109" t="s">
        <v>139</v>
      </c>
      <c r="AM8" s="110" t="s">
        <v>140</v>
      </c>
      <c r="AN8" s="105" t="s">
        <v>141</v>
      </c>
      <c r="AO8" s="109" t="s">
        <v>142</v>
      </c>
      <c r="AP8" s="122" t="s">
        <v>143</v>
      </c>
      <c r="AQ8" s="122" t="s">
        <v>144</v>
      </c>
      <c r="AR8" s="123" t="s">
        <v>145</v>
      </c>
      <c r="AS8" s="124" t="s">
        <v>146</v>
      </c>
      <c r="AT8" s="125" t="s">
        <v>147</v>
      </c>
      <c r="AU8" s="125" t="s">
        <v>148</v>
      </c>
      <c r="AV8" s="126" t="s">
        <v>149</v>
      </c>
      <c r="AW8" s="126" t="s">
        <v>150</v>
      </c>
      <c r="AX8" s="126" t="s">
        <v>151</v>
      </c>
      <c r="AY8" s="135" t="s">
        <v>152</v>
      </c>
      <c r="AZ8" s="126" t="s">
        <v>153</v>
      </c>
      <c r="BA8" s="135" t="s">
        <v>154</v>
      </c>
      <c r="BB8" s="136" t="s">
        <v>155</v>
      </c>
      <c r="BC8" s="136" t="s">
        <v>156</v>
      </c>
      <c r="BD8" s="23" t="s">
        <v>9</v>
      </c>
      <c r="BE8" s="23" t="s">
        <v>157</v>
      </c>
    </row>
    <row r="9" s="1" customFormat="1" ht="27" customHeight="1" spans="1:57">
      <c r="A9" s="23"/>
      <c r="B9" s="23">
        <v>0</v>
      </c>
      <c r="C9" s="23">
        <v>1</v>
      </c>
      <c r="D9" s="23">
        <v>2</v>
      </c>
      <c r="E9" s="23">
        <v>3</v>
      </c>
      <c r="F9" s="23">
        <v>4</v>
      </c>
      <c r="G9" s="23">
        <v>5</v>
      </c>
      <c r="H9" s="23">
        <v>6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111"/>
      <c r="AH9" s="106"/>
      <c r="AI9" s="112" t="s">
        <v>158</v>
      </c>
      <c r="AJ9" s="113" t="s">
        <v>159</v>
      </c>
      <c r="AK9" s="113" t="s">
        <v>160</v>
      </c>
      <c r="AL9" s="114"/>
      <c r="AM9" s="115"/>
      <c r="AN9" s="111"/>
      <c r="AO9" s="114"/>
      <c r="AP9" s="122"/>
      <c r="AQ9" s="122"/>
      <c r="AR9" s="127"/>
      <c r="AS9" s="128"/>
      <c r="AT9" s="129"/>
      <c r="AU9" s="129"/>
      <c r="AV9" s="130"/>
      <c r="AW9" s="130"/>
      <c r="AX9" s="130"/>
      <c r="AY9" s="137"/>
      <c r="AZ9" s="130"/>
      <c r="BA9" s="137"/>
      <c r="BB9" s="138"/>
      <c r="BC9" s="138"/>
      <c r="BD9" s="23"/>
      <c r="BE9" s="23"/>
    </row>
    <row r="10" ht="30" customHeight="1" spans="1:57">
      <c r="A10" s="24">
        <v>28</v>
      </c>
      <c r="B10" s="24"/>
      <c r="C10" s="25">
        <v>1</v>
      </c>
      <c r="D10" s="24"/>
      <c r="E10" s="24"/>
      <c r="F10" s="24"/>
      <c r="G10" s="24"/>
      <c r="H10" s="24"/>
      <c r="I10" s="50" t="s">
        <v>40</v>
      </c>
      <c r="J10" s="63" t="s">
        <v>278</v>
      </c>
      <c r="K10" s="40" t="s">
        <v>278</v>
      </c>
      <c r="L10" s="67" t="s">
        <v>279</v>
      </c>
      <c r="M10" s="50" t="s">
        <v>28</v>
      </c>
      <c r="N10" s="44" t="s">
        <v>192</v>
      </c>
      <c r="O10" s="42" t="s">
        <v>162</v>
      </c>
      <c r="P10" s="65"/>
      <c r="Q10" s="80" t="s">
        <v>161</v>
      </c>
      <c r="R10" s="40" t="s">
        <v>278</v>
      </c>
      <c r="S10" s="51" t="s">
        <v>161</v>
      </c>
      <c r="T10" s="55" t="s">
        <v>163</v>
      </c>
      <c r="U10" s="55" t="s">
        <v>164</v>
      </c>
      <c r="V10" s="85" t="s">
        <v>173</v>
      </c>
      <c r="W10" s="38" t="s">
        <v>166</v>
      </c>
      <c r="X10" s="50" t="s">
        <v>28</v>
      </c>
      <c r="Y10" s="81" t="s">
        <v>28</v>
      </c>
      <c r="Z10" s="81" t="s">
        <v>280</v>
      </c>
      <c r="AA10" s="26" t="s">
        <v>28</v>
      </c>
      <c r="AB10" s="96">
        <v>6.8118</v>
      </c>
      <c r="AC10" s="26" t="s">
        <v>28</v>
      </c>
      <c r="AD10" s="50" t="s">
        <v>194</v>
      </c>
      <c r="AE10" s="50" t="s">
        <v>28</v>
      </c>
      <c r="AF10" s="81" t="s">
        <v>195</v>
      </c>
      <c r="AG10" s="81"/>
      <c r="AH10" s="81"/>
      <c r="AI10" s="26"/>
      <c r="AJ10" s="26"/>
      <c r="AK10" s="26"/>
      <c r="AL10" s="26"/>
      <c r="AM10" s="118"/>
      <c r="AN10" s="26"/>
      <c r="AO10" s="26">
        <v>0.637</v>
      </c>
      <c r="AP10" s="26" t="s">
        <v>179</v>
      </c>
      <c r="AQ10" s="132" t="s">
        <v>281</v>
      </c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26" t="s">
        <v>28</v>
      </c>
      <c r="BE10" s="38">
        <v>1</v>
      </c>
    </row>
    <row r="11" ht="30" customHeight="1" spans="1:57">
      <c r="A11" s="24">
        <v>29</v>
      </c>
      <c r="B11" s="24"/>
      <c r="C11" s="24"/>
      <c r="D11" s="25">
        <v>2</v>
      </c>
      <c r="E11" s="24"/>
      <c r="F11" s="24"/>
      <c r="G11" s="24"/>
      <c r="H11" s="24"/>
      <c r="I11" s="24" t="s">
        <v>398</v>
      </c>
      <c r="J11" s="399" t="s">
        <v>399</v>
      </c>
      <c r="K11" s="40" t="s">
        <v>399</v>
      </c>
      <c r="L11" s="67" t="s">
        <v>400</v>
      </c>
      <c r="M11" s="50" t="s">
        <v>28</v>
      </c>
      <c r="N11" s="44" t="s">
        <v>172</v>
      </c>
      <c r="O11" s="42" t="s">
        <v>162</v>
      </c>
      <c r="P11" s="65"/>
      <c r="Q11" s="80" t="s">
        <v>161</v>
      </c>
      <c r="R11" s="40" t="s">
        <v>399</v>
      </c>
      <c r="S11" s="51" t="s">
        <v>161</v>
      </c>
      <c r="T11" s="55" t="s">
        <v>164</v>
      </c>
      <c r="U11" s="55" t="s">
        <v>163</v>
      </c>
      <c r="V11" s="400" t="s">
        <v>329</v>
      </c>
      <c r="W11" s="38" t="s">
        <v>401</v>
      </c>
      <c r="X11" s="38" t="s">
        <v>402</v>
      </c>
      <c r="Y11" s="81" t="s">
        <v>28</v>
      </c>
      <c r="Z11" s="81" t="s">
        <v>28</v>
      </c>
      <c r="AA11" s="26" t="s">
        <v>28</v>
      </c>
      <c r="AB11" s="92">
        <v>1.1379</v>
      </c>
      <c r="AC11" s="26" t="s">
        <v>28</v>
      </c>
      <c r="AD11" s="50" t="s">
        <v>28</v>
      </c>
      <c r="AE11" s="50" t="s">
        <v>28</v>
      </c>
      <c r="AF11" s="50" t="s">
        <v>28</v>
      </c>
      <c r="AG11" s="50" t="s">
        <v>217</v>
      </c>
      <c r="AH11" s="50" t="s">
        <v>403</v>
      </c>
      <c r="AI11" s="26">
        <v>986</v>
      </c>
      <c r="AJ11" s="26">
        <v>38.5</v>
      </c>
      <c r="AK11" s="26">
        <v>5</v>
      </c>
      <c r="AL11" s="26">
        <v>1.4918673</v>
      </c>
      <c r="AM11" s="118">
        <v>0.762735398785133</v>
      </c>
      <c r="AN11" s="26"/>
      <c r="AO11" s="26"/>
      <c r="AP11" s="33"/>
      <c r="AQ11" s="33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26" t="s">
        <v>28</v>
      </c>
      <c r="BE11" s="38">
        <v>1</v>
      </c>
    </row>
    <row r="12" ht="30" customHeight="1" spans="1:57">
      <c r="A12" s="26">
        <v>30</v>
      </c>
      <c r="B12" s="26"/>
      <c r="C12" s="26"/>
      <c r="D12" s="30">
        <v>2</v>
      </c>
      <c r="E12" s="26"/>
      <c r="F12" s="26"/>
      <c r="G12" s="26"/>
      <c r="H12" s="26"/>
      <c r="I12" s="400" t="s">
        <v>404</v>
      </c>
      <c r="J12" s="400" t="s">
        <v>405</v>
      </c>
      <c r="K12" s="401" t="s">
        <v>405</v>
      </c>
      <c r="L12" s="402" t="s">
        <v>406</v>
      </c>
      <c r="M12" s="50" t="s">
        <v>28</v>
      </c>
      <c r="N12" s="44" t="s">
        <v>172</v>
      </c>
      <c r="O12" s="42" t="s">
        <v>162</v>
      </c>
      <c r="P12" s="51"/>
      <c r="Q12" s="80" t="s">
        <v>161</v>
      </c>
      <c r="R12" s="401" t="s">
        <v>405</v>
      </c>
      <c r="S12" s="51" t="s">
        <v>161</v>
      </c>
      <c r="T12" s="55" t="s">
        <v>164</v>
      </c>
      <c r="U12" s="55" t="s">
        <v>163</v>
      </c>
      <c r="V12" s="400" t="s">
        <v>329</v>
      </c>
      <c r="W12" s="10" t="s">
        <v>407</v>
      </c>
      <c r="X12" s="38" t="s">
        <v>402</v>
      </c>
      <c r="Y12" s="403" t="s">
        <v>408</v>
      </c>
      <c r="Z12" s="403" t="s">
        <v>409</v>
      </c>
      <c r="AA12" s="26" t="s">
        <v>28</v>
      </c>
      <c r="AB12" s="416">
        <v>0.391</v>
      </c>
      <c r="AC12" s="26" t="s">
        <v>28</v>
      </c>
      <c r="AD12" s="50" t="s">
        <v>28</v>
      </c>
      <c r="AE12" s="50" t="s">
        <v>28</v>
      </c>
      <c r="AF12" s="50" t="s">
        <v>28</v>
      </c>
      <c r="AG12" s="50" t="s">
        <v>217</v>
      </c>
      <c r="AH12" s="50"/>
      <c r="AI12" s="26">
        <v>166</v>
      </c>
      <c r="AJ12" s="26">
        <v>84</v>
      </c>
      <c r="AK12" s="26">
        <v>5</v>
      </c>
      <c r="AL12" s="26">
        <v>0.5479992</v>
      </c>
      <c r="AM12" s="118">
        <v>0.713504691247724</v>
      </c>
      <c r="AN12" s="26"/>
      <c r="AO12" s="26">
        <v>0.02449</v>
      </c>
      <c r="AP12" s="33"/>
      <c r="AQ12" s="33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26" t="s">
        <v>28</v>
      </c>
      <c r="BE12" s="421">
        <v>1</v>
      </c>
    </row>
    <row r="13" ht="30" customHeight="1" spans="1:57">
      <c r="A13" s="24">
        <v>31</v>
      </c>
      <c r="B13" s="24"/>
      <c r="C13" s="24"/>
      <c r="D13" s="25">
        <v>2</v>
      </c>
      <c r="E13" s="24"/>
      <c r="F13" s="24"/>
      <c r="G13" s="24"/>
      <c r="H13" s="24"/>
      <c r="I13" s="400" t="s">
        <v>404</v>
      </c>
      <c r="J13" s="400" t="s">
        <v>410</v>
      </c>
      <c r="K13" s="401" t="s">
        <v>410</v>
      </c>
      <c r="L13" s="402" t="s">
        <v>411</v>
      </c>
      <c r="M13" s="50" t="s">
        <v>28</v>
      </c>
      <c r="N13" s="44" t="s">
        <v>172</v>
      </c>
      <c r="O13" s="42" t="s">
        <v>162</v>
      </c>
      <c r="P13" s="51"/>
      <c r="Q13" s="80" t="s">
        <v>161</v>
      </c>
      <c r="R13" s="401" t="s">
        <v>410</v>
      </c>
      <c r="S13" s="51" t="s">
        <v>161</v>
      </c>
      <c r="T13" s="55" t="s">
        <v>164</v>
      </c>
      <c r="U13" s="55" t="s">
        <v>163</v>
      </c>
      <c r="V13" s="400" t="s">
        <v>329</v>
      </c>
      <c r="W13" s="10" t="s">
        <v>407</v>
      </c>
      <c r="X13" s="38" t="s">
        <v>402</v>
      </c>
      <c r="Y13" s="403" t="s">
        <v>412</v>
      </c>
      <c r="Z13" s="403" t="s">
        <v>409</v>
      </c>
      <c r="AA13" s="26" t="s">
        <v>28</v>
      </c>
      <c r="AB13" s="416">
        <v>0.391</v>
      </c>
      <c r="AC13" s="26" t="s">
        <v>28</v>
      </c>
      <c r="AD13" s="50" t="s">
        <v>28</v>
      </c>
      <c r="AE13" s="50" t="s">
        <v>28</v>
      </c>
      <c r="AF13" s="50" t="s">
        <v>28</v>
      </c>
      <c r="AG13" s="50" t="s">
        <v>217</v>
      </c>
      <c r="AH13" s="50"/>
      <c r="AI13" s="26">
        <v>166</v>
      </c>
      <c r="AJ13" s="26">
        <v>84</v>
      </c>
      <c r="AK13" s="26">
        <v>5</v>
      </c>
      <c r="AL13" s="26">
        <v>0.5479992</v>
      </c>
      <c r="AM13" s="118">
        <v>0.713504691247724</v>
      </c>
      <c r="AN13" s="26"/>
      <c r="AO13" s="26">
        <v>0.02449</v>
      </c>
      <c r="AP13" s="33"/>
      <c r="AQ13" s="33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26" t="s">
        <v>28</v>
      </c>
      <c r="BE13" s="421">
        <v>1</v>
      </c>
    </row>
    <row r="14" ht="30" customHeight="1" spans="1:57">
      <c r="A14" s="24">
        <v>32</v>
      </c>
      <c r="B14" s="24"/>
      <c r="C14" s="24"/>
      <c r="D14" s="25">
        <v>2</v>
      </c>
      <c r="E14" s="24"/>
      <c r="F14" s="24"/>
      <c r="G14" s="24"/>
      <c r="H14" s="24"/>
      <c r="I14" s="400" t="s">
        <v>227</v>
      </c>
      <c r="J14" s="400"/>
      <c r="K14" s="402" t="s">
        <v>413</v>
      </c>
      <c r="L14" s="402" t="s">
        <v>414</v>
      </c>
      <c r="M14" s="50" t="s">
        <v>28</v>
      </c>
      <c r="N14" s="44" t="s">
        <v>172</v>
      </c>
      <c r="O14" s="42" t="s">
        <v>162</v>
      </c>
      <c r="P14" s="403"/>
      <c r="Q14" s="80" t="s">
        <v>161</v>
      </c>
      <c r="R14" s="402" t="s">
        <v>413</v>
      </c>
      <c r="S14" s="51" t="s">
        <v>161</v>
      </c>
      <c r="T14" s="55" t="s">
        <v>164</v>
      </c>
      <c r="U14" s="55" t="s">
        <v>163</v>
      </c>
      <c r="V14" s="400" t="s">
        <v>329</v>
      </c>
      <c r="W14" s="414" t="s">
        <v>415</v>
      </c>
      <c r="X14" s="26" t="s">
        <v>28</v>
      </c>
      <c r="Y14" s="26" t="s">
        <v>28</v>
      </c>
      <c r="Z14" s="26" t="s">
        <v>28</v>
      </c>
      <c r="AA14" s="26" t="s">
        <v>28</v>
      </c>
      <c r="AB14" s="417">
        <v>0.325</v>
      </c>
      <c r="AC14" s="26" t="s">
        <v>28</v>
      </c>
      <c r="AD14" s="50" t="s">
        <v>28</v>
      </c>
      <c r="AE14" s="50" t="s">
        <v>28</v>
      </c>
      <c r="AF14" s="50" t="s">
        <v>28</v>
      </c>
      <c r="AG14" s="50" t="s">
        <v>217</v>
      </c>
      <c r="AH14" s="50"/>
      <c r="AI14" s="26">
        <v>186</v>
      </c>
      <c r="AJ14" s="26">
        <v>100</v>
      </c>
      <c r="AK14" s="26">
        <v>3</v>
      </c>
      <c r="AL14" s="26">
        <v>0.438588</v>
      </c>
      <c r="AM14" s="118">
        <v>0.741014346037739</v>
      </c>
      <c r="AN14" s="26"/>
      <c r="AO14" s="26">
        <v>0.034176</v>
      </c>
      <c r="AP14" s="33"/>
      <c r="AQ14" s="33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26" t="s">
        <v>28</v>
      </c>
      <c r="BE14" s="421">
        <v>1</v>
      </c>
    </row>
    <row r="15" ht="30" customHeight="1" spans="1:57">
      <c r="A15" s="26">
        <v>33</v>
      </c>
      <c r="B15" s="26"/>
      <c r="C15" s="26"/>
      <c r="D15" s="30">
        <v>2</v>
      </c>
      <c r="E15" s="26"/>
      <c r="F15" s="26"/>
      <c r="G15" s="26"/>
      <c r="H15" s="26"/>
      <c r="I15" s="400" t="s">
        <v>227</v>
      </c>
      <c r="J15" s="400"/>
      <c r="K15" s="402" t="s">
        <v>416</v>
      </c>
      <c r="L15" s="402" t="s">
        <v>417</v>
      </c>
      <c r="M15" s="50" t="s">
        <v>28</v>
      </c>
      <c r="N15" s="44" t="s">
        <v>172</v>
      </c>
      <c r="O15" s="42" t="s">
        <v>162</v>
      </c>
      <c r="P15" s="403"/>
      <c r="Q15" s="80" t="s">
        <v>161</v>
      </c>
      <c r="R15" s="402" t="s">
        <v>416</v>
      </c>
      <c r="S15" s="51" t="s">
        <v>161</v>
      </c>
      <c r="T15" s="55" t="s">
        <v>164</v>
      </c>
      <c r="U15" s="55" t="s">
        <v>163</v>
      </c>
      <c r="V15" s="400" t="s">
        <v>329</v>
      </c>
      <c r="W15" s="414" t="s">
        <v>415</v>
      </c>
      <c r="X15" s="26" t="s">
        <v>28</v>
      </c>
      <c r="Y15" s="26" t="s">
        <v>28</v>
      </c>
      <c r="Z15" s="26" t="s">
        <v>28</v>
      </c>
      <c r="AA15" s="26" t="s">
        <v>28</v>
      </c>
      <c r="AB15" s="417">
        <v>0.354</v>
      </c>
      <c r="AC15" s="26" t="s">
        <v>28</v>
      </c>
      <c r="AD15" s="50" t="s">
        <v>28</v>
      </c>
      <c r="AE15" s="50" t="s">
        <v>28</v>
      </c>
      <c r="AF15" s="50" t="s">
        <v>28</v>
      </c>
      <c r="AG15" s="50" t="s">
        <v>217</v>
      </c>
      <c r="AH15" s="50"/>
      <c r="AI15" s="26">
        <v>186</v>
      </c>
      <c r="AJ15" s="26">
        <v>100</v>
      </c>
      <c r="AK15" s="26">
        <v>3</v>
      </c>
      <c r="AL15" s="26">
        <v>0.438588</v>
      </c>
      <c r="AM15" s="118">
        <v>0.807135626145722</v>
      </c>
      <c r="AN15" s="26"/>
      <c r="AO15" s="26">
        <v>0.034176</v>
      </c>
      <c r="AP15" s="33"/>
      <c r="AQ15" s="33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26" t="s">
        <v>28</v>
      </c>
      <c r="BE15" s="422" t="s">
        <v>312</v>
      </c>
    </row>
    <row r="16" ht="30" customHeight="1" spans="1:57">
      <c r="A16" s="24">
        <v>34</v>
      </c>
      <c r="B16" s="24"/>
      <c r="C16" s="24"/>
      <c r="D16" s="25">
        <v>2</v>
      </c>
      <c r="E16" s="24"/>
      <c r="F16" s="24"/>
      <c r="G16" s="24"/>
      <c r="H16" s="24"/>
      <c r="I16" s="400" t="s">
        <v>404</v>
      </c>
      <c r="J16" s="400" t="s">
        <v>418</v>
      </c>
      <c r="K16" s="401" t="s">
        <v>418</v>
      </c>
      <c r="L16" s="402" t="s">
        <v>419</v>
      </c>
      <c r="M16" s="50" t="s">
        <v>28</v>
      </c>
      <c r="N16" s="44" t="s">
        <v>172</v>
      </c>
      <c r="O16" s="42" t="s">
        <v>162</v>
      </c>
      <c r="P16" s="403"/>
      <c r="Q16" s="80" t="s">
        <v>161</v>
      </c>
      <c r="R16" s="401" t="s">
        <v>418</v>
      </c>
      <c r="S16" s="51" t="s">
        <v>161</v>
      </c>
      <c r="T16" s="55" t="s">
        <v>164</v>
      </c>
      <c r="U16" s="55" t="s">
        <v>163</v>
      </c>
      <c r="V16" s="400" t="s">
        <v>329</v>
      </c>
      <c r="W16" s="403" t="s">
        <v>420</v>
      </c>
      <c r="X16" s="26" t="s">
        <v>28</v>
      </c>
      <c r="Y16" s="26" t="s">
        <v>28</v>
      </c>
      <c r="Z16" s="403" t="s">
        <v>421</v>
      </c>
      <c r="AA16" s="26" t="s">
        <v>28</v>
      </c>
      <c r="AB16" s="416">
        <v>0.031</v>
      </c>
      <c r="AC16" s="26" t="s">
        <v>28</v>
      </c>
      <c r="AD16" s="50" t="s">
        <v>28</v>
      </c>
      <c r="AE16" s="50" t="s">
        <v>28</v>
      </c>
      <c r="AF16" s="50" t="s">
        <v>28</v>
      </c>
      <c r="AG16" s="50" t="s">
        <v>217</v>
      </c>
      <c r="AH16" s="50"/>
      <c r="AI16" s="26">
        <v>60</v>
      </c>
      <c r="AJ16" s="26">
        <v>47</v>
      </c>
      <c r="AK16" s="26">
        <v>2</v>
      </c>
      <c r="AL16" s="26">
        <v>0.0443304</v>
      </c>
      <c r="AM16" s="118">
        <v>0.699294389403209</v>
      </c>
      <c r="AN16" s="26"/>
      <c r="AO16" s="26">
        <v>0.005016</v>
      </c>
      <c r="AP16" s="33"/>
      <c r="AQ16" s="33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26" t="s">
        <v>28</v>
      </c>
      <c r="BE16" s="422">
        <v>1</v>
      </c>
    </row>
    <row r="17" ht="30" customHeight="1" spans="1:57">
      <c r="A17" s="24">
        <v>35</v>
      </c>
      <c r="B17" s="24"/>
      <c r="C17" s="24"/>
      <c r="D17" s="25">
        <v>2</v>
      </c>
      <c r="E17" s="24"/>
      <c r="F17" s="24"/>
      <c r="G17" s="24"/>
      <c r="H17" s="24"/>
      <c r="I17" s="400" t="s">
        <v>404</v>
      </c>
      <c r="J17" s="400" t="s">
        <v>422</v>
      </c>
      <c r="K17" s="401" t="s">
        <v>422</v>
      </c>
      <c r="L17" s="402" t="s">
        <v>423</v>
      </c>
      <c r="M17" s="50" t="s">
        <v>28</v>
      </c>
      <c r="N17" s="44" t="s">
        <v>172</v>
      </c>
      <c r="O17" s="42" t="s">
        <v>162</v>
      </c>
      <c r="P17" s="403"/>
      <c r="Q17" s="80" t="s">
        <v>161</v>
      </c>
      <c r="R17" s="401" t="s">
        <v>422</v>
      </c>
      <c r="S17" s="51" t="s">
        <v>161</v>
      </c>
      <c r="T17" s="55" t="s">
        <v>164</v>
      </c>
      <c r="U17" s="55" t="s">
        <v>163</v>
      </c>
      <c r="V17" s="400" t="s">
        <v>329</v>
      </c>
      <c r="W17" s="403" t="s">
        <v>420</v>
      </c>
      <c r="X17" s="26" t="s">
        <v>28</v>
      </c>
      <c r="Y17" s="26" t="s">
        <v>28</v>
      </c>
      <c r="Z17" s="403" t="s">
        <v>421</v>
      </c>
      <c r="AA17" s="26" t="s">
        <v>28</v>
      </c>
      <c r="AB17" s="416">
        <v>0.031</v>
      </c>
      <c r="AC17" s="26" t="s">
        <v>28</v>
      </c>
      <c r="AD17" s="50" t="s">
        <v>28</v>
      </c>
      <c r="AE17" s="50" t="s">
        <v>28</v>
      </c>
      <c r="AF17" s="50" t="s">
        <v>28</v>
      </c>
      <c r="AG17" s="50" t="s">
        <v>217</v>
      </c>
      <c r="AH17" s="50"/>
      <c r="AI17" s="26">
        <v>60</v>
      </c>
      <c r="AJ17" s="26">
        <v>47</v>
      </c>
      <c r="AK17" s="26">
        <v>2</v>
      </c>
      <c r="AL17" s="26">
        <v>0.0443304</v>
      </c>
      <c r="AM17" s="118">
        <v>0.699294389403209</v>
      </c>
      <c r="AN17" s="26"/>
      <c r="AO17" s="26">
        <v>0.005016</v>
      </c>
      <c r="AP17" s="33"/>
      <c r="AQ17" s="33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26" t="s">
        <v>28</v>
      </c>
      <c r="BE17" s="422">
        <v>1</v>
      </c>
    </row>
    <row r="18" ht="30" customHeight="1" spans="1:57">
      <c r="A18" s="26">
        <v>36</v>
      </c>
      <c r="B18" s="26"/>
      <c r="C18" s="26"/>
      <c r="D18" s="30">
        <v>2</v>
      </c>
      <c r="E18" s="26"/>
      <c r="F18" s="26"/>
      <c r="G18" s="26"/>
      <c r="H18" s="26"/>
      <c r="I18" s="404" t="s">
        <v>227</v>
      </c>
      <c r="J18" s="405" t="s">
        <v>424</v>
      </c>
      <c r="K18" s="54" t="s">
        <v>425</v>
      </c>
      <c r="L18" s="54" t="s">
        <v>426</v>
      </c>
      <c r="M18" s="50" t="s">
        <v>28</v>
      </c>
      <c r="N18" s="44" t="s">
        <v>172</v>
      </c>
      <c r="O18" s="42" t="s">
        <v>162</v>
      </c>
      <c r="P18" s="403"/>
      <c r="Q18" s="80" t="s">
        <v>161</v>
      </c>
      <c r="R18" s="26" t="s">
        <v>28</v>
      </c>
      <c r="S18" s="51" t="s">
        <v>161</v>
      </c>
      <c r="T18" s="55" t="s">
        <v>164</v>
      </c>
      <c r="U18" s="55" t="s">
        <v>163</v>
      </c>
      <c r="V18" s="400" t="s">
        <v>206</v>
      </c>
      <c r="W18" s="415" t="s">
        <v>427</v>
      </c>
      <c r="X18" s="26" t="s">
        <v>28</v>
      </c>
      <c r="Y18" s="26" t="s">
        <v>28</v>
      </c>
      <c r="Z18" s="400" t="s">
        <v>421</v>
      </c>
      <c r="AA18" s="26" t="s">
        <v>28</v>
      </c>
      <c r="AB18" s="94">
        <v>0.014</v>
      </c>
      <c r="AC18" s="26" t="s">
        <v>28</v>
      </c>
      <c r="AD18" s="50" t="s">
        <v>28</v>
      </c>
      <c r="AE18" s="50" t="s">
        <v>28</v>
      </c>
      <c r="AF18" s="50" t="s">
        <v>28</v>
      </c>
      <c r="AG18" s="50"/>
      <c r="AH18" s="50"/>
      <c r="AI18" s="26"/>
      <c r="AJ18" s="26"/>
      <c r="AK18" s="26"/>
      <c r="AL18" s="26"/>
      <c r="AM18" s="118"/>
      <c r="AN18" s="26"/>
      <c r="AO18" s="26"/>
      <c r="AP18" s="33"/>
      <c r="AQ18" s="33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26" t="s">
        <v>28</v>
      </c>
      <c r="BE18" s="422">
        <v>2</v>
      </c>
    </row>
    <row r="19" ht="30" customHeight="1" spans="1:57">
      <c r="A19" s="24">
        <v>37</v>
      </c>
      <c r="B19" s="24"/>
      <c r="C19" s="24"/>
      <c r="D19" s="25">
        <v>2</v>
      </c>
      <c r="E19" s="24"/>
      <c r="F19" s="24"/>
      <c r="G19" s="24"/>
      <c r="H19" s="24"/>
      <c r="I19" s="50" t="s">
        <v>428</v>
      </c>
      <c r="J19" s="51" t="s">
        <v>429</v>
      </c>
      <c r="K19" s="402" t="s">
        <v>430</v>
      </c>
      <c r="L19" s="402" t="s">
        <v>431</v>
      </c>
      <c r="M19" s="50" t="s">
        <v>28</v>
      </c>
      <c r="N19" s="44" t="s">
        <v>172</v>
      </c>
      <c r="O19" s="42" t="s">
        <v>162</v>
      </c>
      <c r="P19" s="403"/>
      <c r="Q19" s="80" t="s">
        <v>161</v>
      </c>
      <c r="R19" s="402" t="s">
        <v>430</v>
      </c>
      <c r="S19" s="51" t="s">
        <v>161</v>
      </c>
      <c r="T19" s="55" t="s">
        <v>164</v>
      </c>
      <c r="U19" s="55" t="s">
        <v>163</v>
      </c>
      <c r="V19" s="400" t="s">
        <v>329</v>
      </c>
      <c r="W19" s="50" t="s">
        <v>432</v>
      </c>
      <c r="X19" s="26" t="s">
        <v>28</v>
      </c>
      <c r="Y19" s="26" t="s">
        <v>28</v>
      </c>
      <c r="Z19" s="50" t="s">
        <v>433</v>
      </c>
      <c r="AA19" s="26" t="s">
        <v>28</v>
      </c>
      <c r="AB19" s="94">
        <v>0.026</v>
      </c>
      <c r="AC19" s="26" t="s">
        <v>28</v>
      </c>
      <c r="AD19" s="50" t="s">
        <v>28</v>
      </c>
      <c r="AE19" s="50" t="s">
        <v>28</v>
      </c>
      <c r="AF19" s="50" t="s">
        <v>28</v>
      </c>
      <c r="AG19" s="50" t="s">
        <v>217</v>
      </c>
      <c r="AH19" s="50"/>
      <c r="AI19" s="26">
        <v>60</v>
      </c>
      <c r="AJ19" s="26">
        <v>20</v>
      </c>
      <c r="AK19" s="26">
        <v>3</v>
      </c>
      <c r="AL19" s="26">
        <v>0.028296</v>
      </c>
      <c r="AM19" s="118">
        <v>0.918857789086797</v>
      </c>
      <c r="AN19" s="26"/>
      <c r="AO19" s="26">
        <v>0.00224</v>
      </c>
      <c r="AP19" s="33"/>
      <c r="AQ19" s="33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26" t="s">
        <v>28</v>
      </c>
      <c r="BE19" s="422">
        <v>10</v>
      </c>
    </row>
    <row r="20" ht="30" customHeight="1" spans="1:57">
      <c r="A20" s="24">
        <v>38</v>
      </c>
      <c r="B20" s="24"/>
      <c r="C20" s="24"/>
      <c r="D20" s="25">
        <v>2</v>
      </c>
      <c r="E20" s="24"/>
      <c r="F20" s="24"/>
      <c r="G20" s="24"/>
      <c r="H20" s="24"/>
      <c r="I20" s="400" t="s">
        <v>28</v>
      </c>
      <c r="J20" s="400" t="s">
        <v>434</v>
      </c>
      <c r="K20" s="402" t="s">
        <v>435</v>
      </c>
      <c r="L20" s="402" t="s">
        <v>436</v>
      </c>
      <c r="M20" s="50" t="s">
        <v>28</v>
      </c>
      <c r="N20" s="44" t="s">
        <v>172</v>
      </c>
      <c r="O20" s="42" t="s">
        <v>162</v>
      </c>
      <c r="P20" s="403"/>
      <c r="Q20" s="80" t="s">
        <v>161</v>
      </c>
      <c r="R20" s="26" t="s">
        <v>28</v>
      </c>
      <c r="S20" s="51" t="s">
        <v>161</v>
      </c>
      <c r="T20" s="55" t="s">
        <v>164</v>
      </c>
      <c r="U20" s="55" t="s">
        <v>163</v>
      </c>
      <c r="V20" s="400" t="s">
        <v>206</v>
      </c>
      <c r="W20" s="403" t="s">
        <v>251</v>
      </c>
      <c r="X20" s="26" t="s">
        <v>28</v>
      </c>
      <c r="Y20" s="26" t="s">
        <v>28</v>
      </c>
      <c r="Z20" s="400" t="s">
        <v>421</v>
      </c>
      <c r="AA20" s="26" t="s">
        <v>28</v>
      </c>
      <c r="AB20" s="416">
        <v>0.01</v>
      </c>
      <c r="AC20" s="26" t="s">
        <v>28</v>
      </c>
      <c r="AD20" s="50" t="s">
        <v>28</v>
      </c>
      <c r="AE20" s="50" t="s">
        <v>28</v>
      </c>
      <c r="AF20" s="50" t="s">
        <v>28</v>
      </c>
      <c r="AG20" s="50"/>
      <c r="AH20" s="50"/>
      <c r="AI20" s="26"/>
      <c r="AJ20" s="26"/>
      <c r="AK20" s="26"/>
      <c r="AL20" s="26"/>
      <c r="AM20" s="118"/>
      <c r="AN20" s="26"/>
      <c r="AO20" s="26"/>
      <c r="AP20" s="33"/>
      <c r="AQ20" s="33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26" t="s">
        <v>28</v>
      </c>
      <c r="BE20" s="422">
        <v>4</v>
      </c>
    </row>
    <row r="21" ht="30" customHeight="1" spans="1:57">
      <c r="A21" s="26">
        <v>39</v>
      </c>
      <c r="B21" s="26"/>
      <c r="C21" s="26"/>
      <c r="D21" s="30">
        <v>2</v>
      </c>
      <c r="E21" s="26"/>
      <c r="F21" s="26"/>
      <c r="G21" s="26"/>
      <c r="H21" s="26"/>
      <c r="I21" s="245" t="s">
        <v>227</v>
      </c>
      <c r="J21" s="406" t="s">
        <v>437</v>
      </c>
      <c r="K21" s="46" t="s">
        <v>438</v>
      </c>
      <c r="L21" s="46" t="s">
        <v>439</v>
      </c>
      <c r="M21" s="50" t="s">
        <v>28</v>
      </c>
      <c r="N21" s="44" t="s">
        <v>172</v>
      </c>
      <c r="O21" s="42" t="s">
        <v>162</v>
      </c>
      <c r="P21" s="26"/>
      <c r="Q21" s="80" t="s">
        <v>161</v>
      </c>
      <c r="R21" s="46" t="s">
        <v>438</v>
      </c>
      <c r="S21" s="51" t="s">
        <v>161</v>
      </c>
      <c r="T21" s="55" t="s">
        <v>164</v>
      </c>
      <c r="U21" s="55" t="s">
        <v>163</v>
      </c>
      <c r="V21" s="26" t="s">
        <v>329</v>
      </c>
      <c r="W21" s="26" t="s">
        <v>440</v>
      </c>
      <c r="X21" s="26" t="s">
        <v>28</v>
      </c>
      <c r="Y21" s="407" t="s">
        <v>408</v>
      </c>
      <c r="Z21" s="24" t="s">
        <v>441</v>
      </c>
      <c r="AA21" s="26" t="s">
        <v>28</v>
      </c>
      <c r="AB21" s="92">
        <v>0.0191</v>
      </c>
      <c r="AC21" s="26" t="s">
        <v>28</v>
      </c>
      <c r="AD21" s="50" t="s">
        <v>28</v>
      </c>
      <c r="AE21" s="50" t="s">
        <v>28</v>
      </c>
      <c r="AF21" s="50" t="s">
        <v>28</v>
      </c>
      <c r="AG21" s="50" t="s">
        <v>217</v>
      </c>
      <c r="AH21" s="50"/>
      <c r="AI21" s="26">
        <v>45</v>
      </c>
      <c r="AJ21" s="26">
        <v>33</v>
      </c>
      <c r="AK21" s="26">
        <v>3</v>
      </c>
      <c r="AL21" s="26">
        <v>0.0350163</v>
      </c>
      <c r="AM21" s="117">
        <v>0.545460257080274</v>
      </c>
      <c r="AN21" s="26"/>
      <c r="AO21" s="26"/>
      <c r="AP21" s="33"/>
      <c r="AQ21" s="33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26" t="s">
        <v>28</v>
      </c>
      <c r="BE21" s="26">
        <v>2</v>
      </c>
    </row>
    <row r="22" ht="30" customHeight="1" spans="1:57">
      <c r="A22" s="24">
        <v>40</v>
      </c>
      <c r="B22" s="24"/>
      <c r="C22" s="24"/>
      <c r="D22" s="25">
        <v>2</v>
      </c>
      <c r="E22" s="24"/>
      <c r="F22" s="24"/>
      <c r="G22" s="24"/>
      <c r="H22" s="24"/>
      <c r="I22" s="407" t="s">
        <v>398</v>
      </c>
      <c r="J22" s="407" t="s">
        <v>442</v>
      </c>
      <c r="K22" s="46" t="s">
        <v>442</v>
      </c>
      <c r="L22" s="46" t="s">
        <v>443</v>
      </c>
      <c r="M22" s="50" t="s">
        <v>28</v>
      </c>
      <c r="N22" s="44" t="s">
        <v>172</v>
      </c>
      <c r="O22" s="42" t="s">
        <v>162</v>
      </c>
      <c r="P22" s="26"/>
      <c r="Q22" s="80" t="s">
        <v>161</v>
      </c>
      <c r="R22" s="46" t="s">
        <v>442</v>
      </c>
      <c r="S22" s="51" t="s">
        <v>161</v>
      </c>
      <c r="T22" s="55" t="s">
        <v>164</v>
      </c>
      <c r="U22" s="55" t="s">
        <v>163</v>
      </c>
      <c r="V22" s="400" t="s">
        <v>444</v>
      </c>
      <c r="W22" s="26" t="s">
        <v>445</v>
      </c>
      <c r="X22" s="26" t="s">
        <v>28</v>
      </c>
      <c r="Y22" s="407" t="s">
        <v>408</v>
      </c>
      <c r="Z22" s="24" t="s">
        <v>446</v>
      </c>
      <c r="AA22" s="26" t="s">
        <v>28</v>
      </c>
      <c r="AB22" s="92">
        <v>0.4346</v>
      </c>
      <c r="AC22" s="26" t="s">
        <v>28</v>
      </c>
      <c r="AD22" s="50" t="s">
        <v>28</v>
      </c>
      <c r="AE22" s="50" t="s">
        <v>28</v>
      </c>
      <c r="AF22" s="50" t="s">
        <v>28</v>
      </c>
      <c r="AG22" s="50" t="s">
        <v>447</v>
      </c>
      <c r="AH22" s="50"/>
      <c r="AI22" s="26">
        <v>393.597883597884</v>
      </c>
      <c r="AJ22" s="26">
        <v>25</v>
      </c>
      <c r="AK22" s="26">
        <v>2</v>
      </c>
      <c r="AL22" s="26">
        <v>0.44634</v>
      </c>
      <c r="AM22" s="118">
        <v>0.973697181520814</v>
      </c>
      <c r="AN22" s="26"/>
      <c r="AO22" s="26">
        <v>0.030144</v>
      </c>
      <c r="AP22" s="33"/>
      <c r="AQ22" s="33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26" t="s">
        <v>28</v>
      </c>
      <c r="BE22" s="26">
        <v>1</v>
      </c>
    </row>
    <row r="23" ht="30" customHeight="1" spans="1:57">
      <c r="A23" s="24">
        <v>41</v>
      </c>
      <c r="B23" s="24"/>
      <c r="C23" s="24"/>
      <c r="D23" s="25">
        <v>2</v>
      </c>
      <c r="E23" s="24"/>
      <c r="F23" s="24"/>
      <c r="G23" s="24"/>
      <c r="H23" s="24"/>
      <c r="I23" s="407" t="s">
        <v>448</v>
      </c>
      <c r="J23" s="407"/>
      <c r="K23" s="46" t="s">
        <v>449</v>
      </c>
      <c r="L23" s="46" t="s">
        <v>450</v>
      </c>
      <c r="M23" s="50" t="s">
        <v>28</v>
      </c>
      <c r="N23" s="44" t="s">
        <v>172</v>
      </c>
      <c r="O23" s="42" t="s">
        <v>162</v>
      </c>
      <c r="P23" s="26"/>
      <c r="Q23" s="80" t="s">
        <v>161</v>
      </c>
      <c r="R23" s="46" t="s">
        <v>449</v>
      </c>
      <c r="S23" s="51" t="s">
        <v>161</v>
      </c>
      <c r="T23" s="55" t="s">
        <v>164</v>
      </c>
      <c r="U23" s="55" t="s">
        <v>163</v>
      </c>
      <c r="V23" s="400" t="s">
        <v>444</v>
      </c>
      <c r="W23" s="26" t="s">
        <v>445</v>
      </c>
      <c r="X23" s="26" t="s">
        <v>28</v>
      </c>
      <c r="Y23" s="407" t="s">
        <v>408</v>
      </c>
      <c r="Z23" s="24" t="s">
        <v>451</v>
      </c>
      <c r="AA23" s="26" t="s">
        <v>28</v>
      </c>
      <c r="AB23" s="92">
        <v>0.22</v>
      </c>
      <c r="AC23" s="26" t="s">
        <v>28</v>
      </c>
      <c r="AD23" s="50" t="s">
        <v>28</v>
      </c>
      <c r="AE23" s="50" t="s">
        <v>28</v>
      </c>
      <c r="AF23" s="50" t="s">
        <v>28</v>
      </c>
      <c r="AG23" s="50" t="s">
        <v>447</v>
      </c>
      <c r="AH23" s="50"/>
      <c r="AI23" s="26">
        <v>455</v>
      </c>
      <c r="AJ23" s="26">
        <v>25</v>
      </c>
      <c r="AK23" s="26">
        <v>2</v>
      </c>
      <c r="AL23" s="26">
        <v>0.51597</v>
      </c>
      <c r="AM23" s="118">
        <v>0.426381378762331</v>
      </c>
      <c r="AN23" s="26"/>
      <c r="AO23" s="26">
        <v>0.069865</v>
      </c>
      <c r="AP23" s="33"/>
      <c r="AQ23" s="33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26" t="s">
        <v>28</v>
      </c>
      <c r="BE23" s="26">
        <v>2</v>
      </c>
    </row>
    <row r="24" ht="30" customHeight="1" spans="1:57">
      <c r="A24" s="26">
        <v>42</v>
      </c>
      <c r="B24" s="26"/>
      <c r="C24" s="26"/>
      <c r="D24" s="30">
        <v>2</v>
      </c>
      <c r="E24" s="26"/>
      <c r="F24" s="26"/>
      <c r="G24" s="26"/>
      <c r="H24" s="26"/>
      <c r="I24" s="407" t="s">
        <v>40</v>
      </c>
      <c r="J24" s="407" t="s">
        <v>452</v>
      </c>
      <c r="K24" s="46" t="s">
        <v>452</v>
      </c>
      <c r="L24" s="46" t="s">
        <v>453</v>
      </c>
      <c r="M24" s="50" t="s">
        <v>28</v>
      </c>
      <c r="N24" s="44" t="s">
        <v>172</v>
      </c>
      <c r="O24" s="42" t="s">
        <v>162</v>
      </c>
      <c r="P24" s="26"/>
      <c r="Q24" s="80" t="s">
        <v>161</v>
      </c>
      <c r="R24" s="46" t="s">
        <v>452</v>
      </c>
      <c r="S24" s="51" t="s">
        <v>161</v>
      </c>
      <c r="T24" s="55" t="s">
        <v>163</v>
      </c>
      <c r="U24" s="55" t="s">
        <v>164</v>
      </c>
      <c r="V24" s="400" t="s">
        <v>444</v>
      </c>
      <c r="W24" s="26" t="s">
        <v>445</v>
      </c>
      <c r="X24" s="26" t="s">
        <v>28</v>
      </c>
      <c r="Y24" s="407" t="s">
        <v>408</v>
      </c>
      <c r="Z24" s="26" t="s">
        <v>454</v>
      </c>
      <c r="AA24" s="26" t="s">
        <v>28</v>
      </c>
      <c r="AB24" s="92">
        <v>0.6</v>
      </c>
      <c r="AC24" s="26" t="s">
        <v>28</v>
      </c>
      <c r="AD24" s="50" t="s">
        <v>28</v>
      </c>
      <c r="AE24" s="50" t="s">
        <v>28</v>
      </c>
      <c r="AF24" s="50" t="s">
        <v>28</v>
      </c>
      <c r="AG24" s="50" t="s">
        <v>447</v>
      </c>
      <c r="AH24" s="50"/>
      <c r="AI24" s="26">
        <v>537.704485488127</v>
      </c>
      <c r="AJ24" s="26">
        <v>25</v>
      </c>
      <c r="AK24" s="26">
        <v>25</v>
      </c>
      <c r="AL24" s="26">
        <v>0.609756886543536</v>
      </c>
      <c r="AM24" s="118">
        <v>0.983998726773151</v>
      </c>
      <c r="AN24" s="26"/>
      <c r="AO24" s="26"/>
      <c r="AP24" s="33"/>
      <c r="AQ24" s="33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26" t="s">
        <v>28</v>
      </c>
      <c r="BE24" s="26">
        <v>1</v>
      </c>
    </row>
    <row r="25" ht="30" customHeight="1" spans="1:57">
      <c r="A25" s="24">
        <v>43</v>
      </c>
      <c r="B25" s="24"/>
      <c r="C25" s="24"/>
      <c r="D25" s="25">
        <v>2</v>
      </c>
      <c r="E25" s="24"/>
      <c r="F25" s="24"/>
      <c r="G25" s="24"/>
      <c r="H25" s="24"/>
      <c r="I25" s="407" t="s">
        <v>40</v>
      </c>
      <c r="J25" s="407" t="s">
        <v>455</v>
      </c>
      <c r="K25" s="46" t="s">
        <v>455</v>
      </c>
      <c r="L25" s="46" t="s">
        <v>456</v>
      </c>
      <c r="M25" s="50" t="s">
        <v>28</v>
      </c>
      <c r="N25" s="44" t="s">
        <v>172</v>
      </c>
      <c r="O25" s="42" t="s">
        <v>162</v>
      </c>
      <c r="P25" s="26"/>
      <c r="Q25" s="80" t="s">
        <v>161</v>
      </c>
      <c r="R25" s="46" t="s">
        <v>455</v>
      </c>
      <c r="S25" s="51" t="s">
        <v>161</v>
      </c>
      <c r="T25" s="55" t="s">
        <v>163</v>
      </c>
      <c r="U25" s="55" t="s">
        <v>164</v>
      </c>
      <c r="V25" s="400" t="s">
        <v>444</v>
      </c>
      <c r="W25" s="26" t="s">
        <v>445</v>
      </c>
      <c r="X25" s="26" t="s">
        <v>28</v>
      </c>
      <c r="Y25" s="407" t="s">
        <v>408</v>
      </c>
      <c r="Z25" s="26" t="s">
        <v>454</v>
      </c>
      <c r="AA25" s="26" t="s">
        <v>28</v>
      </c>
      <c r="AB25" s="92">
        <v>0.6</v>
      </c>
      <c r="AC25" s="26" t="s">
        <v>28</v>
      </c>
      <c r="AD25" s="50" t="s">
        <v>28</v>
      </c>
      <c r="AE25" s="50" t="s">
        <v>28</v>
      </c>
      <c r="AF25" s="50" t="s">
        <v>28</v>
      </c>
      <c r="AG25" s="50" t="s">
        <v>447</v>
      </c>
      <c r="AH25" s="50"/>
      <c r="AI25" s="26">
        <v>537.704485488127</v>
      </c>
      <c r="AJ25" s="26">
        <v>25</v>
      </c>
      <c r="AK25" s="26">
        <v>25</v>
      </c>
      <c r="AL25" s="26">
        <v>0.609756886543536</v>
      </c>
      <c r="AM25" s="118">
        <v>0.983998726773151</v>
      </c>
      <c r="AN25" s="26"/>
      <c r="AO25" s="26"/>
      <c r="AP25" s="33"/>
      <c r="AQ25" s="33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26" t="s">
        <v>28</v>
      </c>
      <c r="BE25" s="26">
        <v>1</v>
      </c>
    </row>
    <row r="26" ht="30" customHeight="1" spans="1:57">
      <c r="A26" s="24">
        <v>44</v>
      </c>
      <c r="B26" s="24"/>
      <c r="C26" s="24"/>
      <c r="D26" s="25">
        <v>2</v>
      </c>
      <c r="E26" s="24"/>
      <c r="F26" s="24"/>
      <c r="G26" s="24"/>
      <c r="H26" s="24"/>
      <c r="I26" s="407" t="s">
        <v>40</v>
      </c>
      <c r="J26" s="407" t="s">
        <v>457</v>
      </c>
      <c r="K26" s="46" t="s">
        <v>457</v>
      </c>
      <c r="L26" s="46" t="s">
        <v>458</v>
      </c>
      <c r="M26" s="50" t="s">
        <v>28</v>
      </c>
      <c r="N26" s="44" t="s">
        <v>172</v>
      </c>
      <c r="O26" s="42" t="s">
        <v>162</v>
      </c>
      <c r="P26" s="26"/>
      <c r="Q26" s="80" t="s">
        <v>161</v>
      </c>
      <c r="R26" s="46" t="s">
        <v>457</v>
      </c>
      <c r="S26" s="51" t="s">
        <v>161</v>
      </c>
      <c r="T26" s="55" t="s">
        <v>163</v>
      </c>
      <c r="U26" s="55" t="s">
        <v>164</v>
      </c>
      <c r="V26" s="400" t="s">
        <v>444</v>
      </c>
      <c r="W26" s="26" t="s">
        <v>445</v>
      </c>
      <c r="X26" s="26" t="s">
        <v>28</v>
      </c>
      <c r="Y26" s="407" t="s">
        <v>408</v>
      </c>
      <c r="Z26" s="24" t="s">
        <v>459</v>
      </c>
      <c r="AA26" s="26" t="s">
        <v>28</v>
      </c>
      <c r="AB26" s="92">
        <v>0.2328</v>
      </c>
      <c r="AC26" s="26" t="s">
        <v>28</v>
      </c>
      <c r="AD26" s="50" t="s">
        <v>28</v>
      </c>
      <c r="AE26" s="50" t="s">
        <v>28</v>
      </c>
      <c r="AF26" s="50" t="s">
        <v>28</v>
      </c>
      <c r="AG26" s="50" t="s">
        <v>447</v>
      </c>
      <c r="AH26" s="50"/>
      <c r="AI26" s="26">
        <v>214.749340369393</v>
      </c>
      <c r="AJ26" s="26">
        <v>25</v>
      </c>
      <c r="AK26" s="26">
        <v>25</v>
      </c>
      <c r="AL26" s="26">
        <v>0.243525751978892</v>
      </c>
      <c r="AM26" s="118">
        <v>0.955956395199545</v>
      </c>
      <c r="AN26" s="26"/>
      <c r="AO26" s="26"/>
      <c r="AP26" s="33"/>
      <c r="AQ26" s="33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26" t="s">
        <v>28</v>
      </c>
      <c r="BE26" s="26">
        <v>1</v>
      </c>
    </row>
    <row r="27" ht="30" customHeight="1" spans="1:57">
      <c r="A27" s="26">
        <v>45</v>
      </c>
      <c r="B27" s="26"/>
      <c r="C27" s="26"/>
      <c r="D27" s="30">
        <v>2</v>
      </c>
      <c r="E27" s="26"/>
      <c r="F27" s="26"/>
      <c r="G27" s="26"/>
      <c r="H27" s="26"/>
      <c r="I27" s="407" t="s">
        <v>448</v>
      </c>
      <c r="J27" s="407"/>
      <c r="K27" s="46" t="s">
        <v>460</v>
      </c>
      <c r="L27" s="46" t="s">
        <v>461</v>
      </c>
      <c r="M27" s="50" t="s">
        <v>28</v>
      </c>
      <c r="N27" s="44" t="s">
        <v>172</v>
      </c>
      <c r="O27" s="42" t="s">
        <v>162</v>
      </c>
      <c r="P27" s="26"/>
      <c r="Q27" s="80" t="s">
        <v>161</v>
      </c>
      <c r="R27" s="46" t="s">
        <v>460</v>
      </c>
      <c r="S27" s="51" t="s">
        <v>161</v>
      </c>
      <c r="T27" s="55" t="s">
        <v>164</v>
      </c>
      <c r="U27" s="55" t="s">
        <v>163</v>
      </c>
      <c r="V27" s="26" t="s">
        <v>329</v>
      </c>
      <c r="W27" s="26" t="s">
        <v>440</v>
      </c>
      <c r="X27" s="26" t="s">
        <v>28</v>
      </c>
      <c r="Y27" s="407" t="s">
        <v>408</v>
      </c>
      <c r="Z27" s="24" t="s">
        <v>462</v>
      </c>
      <c r="AA27" s="26" t="s">
        <v>28</v>
      </c>
      <c r="AB27" s="92">
        <v>0.1021</v>
      </c>
      <c r="AC27" s="26" t="s">
        <v>28</v>
      </c>
      <c r="AD27" s="50" t="s">
        <v>28</v>
      </c>
      <c r="AE27" s="50" t="s">
        <v>28</v>
      </c>
      <c r="AF27" s="50" t="s">
        <v>28</v>
      </c>
      <c r="AG27" s="50" t="s">
        <v>217</v>
      </c>
      <c r="AH27" s="50"/>
      <c r="AI27" s="26">
        <v>114</v>
      </c>
      <c r="AJ27" s="26">
        <v>97</v>
      </c>
      <c r="AK27" s="26">
        <v>3</v>
      </c>
      <c r="AL27" s="26">
        <v>0.26074764</v>
      </c>
      <c r="AM27" s="118">
        <v>0.39156634361101</v>
      </c>
      <c r="AN27" s="26"/>
      <c r="AO27" s="26">
        <v>0.019716</v>
      </c>
      <c r="AP27" s="33"/>
      <c r="AQ27" s="33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26" t="s">
        <v>28</v>
      </c>
      <c r="BE27" s="26">
        <v>2</v>
      </c>
    </row>
    <row r="28" ht="30" customHeight="1" spans="1:57">
      <c r="A28" s="24">
        <v>46</v>
      </c>
      <c r="B28" s="24"/>
      <c r="C28" s="24"/>
      <c r="D28" s="25">
        <v>2</v>
      </c>
      <c r="E28" s="24"/>
      <c r="F28" s="24"/>
      <c r="G28" s="24"/>
      <c r="H28" s="24"/>
      <c r="I28" s="407" t="s">
        <v>448</v>
      </c>
      <c r="J28" s="407" t="s">
        <v>463</v>
      </c>
      <c r="K28" s="46" t="s">
        <v>463</v>
      </c>
      <c r="L28" s="46" t="s">
        <v>464</v>
      </c>
      <c r="M28" s="50" t="s">
        <v>28</v>
      </c>
      <c r="N28" s="44" t="s">
        <v>172</v>
      </c>
      <c r="O28" s="42" t="s">
        <v>162</v>
      </c>
      <c r="P28" s="26"/>
      <c r="Q28" s="80" t="s">
        <v>161</v>
      </c>
      <c r="R28" s="46" t="s">
        <v>463</v>
      </c>
      <c r="S28" s="51" t="s">
        <v>161</v>
      </c>
      <c r="T28" s="55" t="s">
        <v>164</v>
      </c>
      <c r="U28" s="55" t="s">
        <v>163</v>
      </c>
      <c r="V28" s="26" t="s">
        <v>329</v>
      </c>
      <c r="W28" s="26" t="s">
        <v>440</v>
      </c>
      <c r="X28" s="26" t="s">
        <v>28</v>
      </c>
      <c r="Y28" s="407" t="s">
        <v>408</v>
      </c>
      <c r="Z28" s="24" t="s">
        <v>462</v>
      </c>
      <c r="AA28" s="26" t="s">
        <v>28</v>
      </c>
      <c r="AB28" s="92">
        <v>0.1035</v>
      </c>
      <c r="AC28" s="26" t="s">
        <v>28</v>
      </c>
      <c r="AD28" s="50" t="s">
        <v>28</v>
      </c>
      <c r="AE28" s="50" t="s">
        <v>28</v>
      </c>
      <c r="AF28" s="50" t="s">
        <v>28</v>
      </c>
      <c r="AG28" s="50" t="s">
        <v>217</v>
      </c>
      <c r="AH28" s="418" t="s">
        <v>465</v>
      </c>
      <c r="AI28" s="418">
        <v>113</v>
      </c>
      <c r="AJ28" s="418">
        <v>105</v>
      </c>
      <c r="AK28" s="418">
        <v>2.5</v>
      </c>
      <c r="AL28" s="418">
        <v>0.23314725</v>
      </c>
      <c r="AM28" s="419">
        <v>0.443925459125081</v>
      </c>
      <c r="AN28" s="419"/>
      <c r="AO28" s="332"/>
      <c r="AP28" s="420"/>
      <c r="AQ28" s="33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26" t="s">
        <v>28</v>
      </c>
      <c r="BE28" s="26">
        <v>1</v>
      </c>
    </row>
    <row r="29" ht="30" customHeight="1" spans="1:57">
      <c r="A29" s="24">
        <v>47</v>
      </c>
      <c r="B29" s="24"/>
      <c r="C29" s="24"/>
      <c r="D29" s="25">
        <v>2</v>
      </c>
      <c r="E29" s="24"/>
      <c r="F29" s="24"/>
      <c r="G29" s="24"/>
      <c r="H29" s="24"/>
      <c r="I29" s="407" t="s">
        <v>448</v>
      </c>
      <c r="J29" s="407" t="s">
        <v>466</v>
      </c>
      <c r="K29" s="46" t="s">
        <v>466</v>
      </c>
      <c r="L29" s="46" t="s">
        <v>467</v>
      </c>
      <c r="M29" s="50" t="s">
        <v>28</v>
      </c>
      <c r="N29" s="44" t="s">
        <v>172</v>
      </c>
      <c r="O29" s="42" t="s">
        <v>162</v>
      </c>
      <c r="P29" s="26"/>
      <c r="Q29" s="80" t="s">
        <v>161</v>
      </c>
      <c r="R29" s="46" t="s">
        <v>466</v>
      </c>
      <c r="S29" s="51" t="s">
        <v>161</v>
      </c>
      <c r="T29" s="55" t="s">
        <v>164</v>
      </c>
      <c r="U29" s="55" t="s">
        <v>163</v>
      </c>
      <c r="V29" s="26" t="s">
        <v>329</v>
      </c>
      <c r="W29" s="26" t="s">
        <v>440</v>
      </c>
      <c r="X29" s="26" t="s">
        <v>28</v>
      </c>
      <c r="Y29" s="407" t="s">
        <v>408</v>
      </c>
      <c r="Z29" s="24" t="s">
        <v>462</v>
      </c>
      <c r="AA29" s="26" t="s">
        <v>28</v>
      </c>
      <c r="AB29" s="92">
        <v>0.103</v>
      </c>
      <c r="AC29" s="26" t="s">
        <v>28</v>
      </c>
      <c r="AD29" s="50" t="s">
        <v>28</v>
      </c>
      <c r="AE29" s="50" t="s">
        <v>28</v>
      </c>
      <c r="AF29" s="50" t="s">
        <v>28</v>
      </c>
      <c r="AG29" s="50" t="s">
        <v>217</v>
      </c>
      <c r="AH29" s="418" t="s">
        <v>465</v>
      </c>
      <c r="AI29" s="418">
        <v>113</v>
      </c>
      <c r="AJ29" s="418">
        <v>105</v>
      </c>
      <c r="AK29" s="418">
        <v>2.5</v>
      </c>
      <c r="AL29" s="418">
        <v>0.23314725</v>
      </c>
      <c r="AM29" s="419">
        <v>0.441780891689694</v>
      </c>
      <c r="AN29" s="419"/>
      <c r="AO29" s="332"/>
      <c r="AP29" s="420"/>
      <c r="AQ29" s="33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26" t="s">
        <v>28</v>
      </c>
      <c r="BE29" s="26">
        <v>1</v>
      </c>
    </row>
    <row r="30" ht="30" customHeight="1" spans="1:57">
      <c r="A30" s="26">
        <v>48</v>
      </c>
      <c r="B30" s="26"/>
      <c r="C30" s="26"/>
      <c r="D30" s="30">
        <v>2</v>
      </c>
      <c r="E30" s="26"/>
      <c r="F30" s="26"/>
      <c r="G30" s="26"/>
      <c r="H30" s="26"/>
      <c r="I30" s="407" t="s">
        <v>209</v>
      </c>
      <c r="J30" s="407" t="s">
        <v>468</v>
      </c>
      <c r="K30" s="408" t="s">
        <v>469</v>
      </c>
      <c r="L30" s="67" t="s">
        <v>470</v>
      </c>
      <c r="M30" s="50" t="s">
        <v>28</v>
      </c>
      <c r="N30" s="44" t="s">
        <v>172</v>
      </c>
      <c r="O30" s="42" t="s">
        <v>162</v>
      </c>
      <c r="P30" s="409"/>
      <c r="Q30" s="80" t="s">
        <v>161</v>
      </c>
      <c r="R30" s="408" t="s">
        <v>469</v>
      </c>
      <c r="S30" s="51" t="s">
        <v>161</v>
      </c>
      <c r="T30" s="55" t="s">
        <v>164</v>
      </c>
      <c r="U30" s="55" t="s">
        <v>163</v>
      </c>
      <c r="V30" s="407" t="s">
        <v>193</v>
      </c>
      <c r="W30" s="407" t="s">
        <v>28</v>
      </c>
      <c r="X30" s="26" t="s">
        <v>28</v>
      </c>
      <c r="Y30" s="407" t="s">
        <v>28</v>
      </c>
      <c r="Z30" s="50" t="s">
        <v>471</v>
      </c>
      <c r="AA30" s="26" t="s">
        <v>28</v>
      </c>
      <c r="AB30" s="94">
        <v>0.097</v>
      </c>
      <c r="AC30" s="26" t="s">
        <v>28</v>
      </c>
      <c r="AD30" s="50" t="s">
        <v>28</v>
      </c>
      <c r="AE30" s="50" t="s">
        <v>28</v>
      </c>
      <c r="AF30" s="50" t="s">
        <v>28</v>
      </c>
      <c r="AG30" s="50" t="s">
        <v>200</v>
      </c>
      <c r="AH30" s="50"/>
      <c r="AI30" s="26"/>
      <c r="AJ30" s="26"/>
      <c r="AK30" s="26"/>
      <c r="AL30" s="26"/>
      <c r="AM30" s="118"/>
      <c r="AN30" s="26">
        <v>2</v>
      </c>
      <c r="AO30" s="26"/>
      <c r="AP30" s="33"/>
      <c r="AQ30" s="33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26" t="s">
        <v>28</v>
      </c>
      <c r="BE30" s="409" t="s">
        <v>312</v>
      </c>
    </row>
    <row r="31" ht="30" customHeight="1" spans="1:57">
      <c r="A31" s="24">
        <v>49</v>
      </c>
      <c r="B31" s="24"/>
      <c r="C31" s="24"/>
      <c r="D31" s="24"/>
      <c r="E31" s="25">
        <v>3</v>
      </c>
      <c r="F31" s="24"/>
      <c r="G31" s="24"/>
      <c r="H31" s="24"/>
      <c r="I31" s="407" t="s">
        <v>227</v>
      </c>
      <c r="J31" s="407" t="s">
        <v>472</v>
      </c>
      <c r="K31" s="410" t="s">
        <v>473</v>
      </c>
      <c r="L31" s="410" t="s">
        <v>474</v>
      </c>
      <c r="M31" s="50" t="s">
        <v>28</v>
      </c>
      <c r="N31" s="44" t="s">
        <v>172</v>
      </c>
      <c r="O31" s="42" t="s">
        <v>162</v>
      </c>
      <c r="P31" s="409"/>
      <c r="Q31" s="80" t="s">
        <v>161</v>
      </c>
      <c r="R31" s="410" t="s">
        <v>473</v>
      </c>
      <c r="S31" s="51" t="s">
        <v>161</v>
      </c>
      <c r="T31" s="55" t="s">
        <v>164</v>
      </c>
      <c r="U31" s="55" t="s">
        <v>163</v>
      </c>
      <c r="V31" s="407" t="s">
        <v>212</v>
      </c>
      <c r="W31" s="50" t="s">
        <v>475</v>
      </c>
      <c r="X31" s="26" t="s">
        <v>28</v>
      </c>
      <c r="Y31" s="50" t="s">
        <v>476</v>
      </c>
      <c r="Z31" s="50" t="s">
        <v>477</v>
      </c>
      <c r="AA31" s="26" t="s">
        <v>28</v>
      </c>
      <c r="AB31" s="94">
        <v>0.096</v>
      </c>
      <c r="AC31" s="26" t="s">
        <v>28</v>
      </c>
      <c r="AD31" s="50" t="s">
        <v>28</v>
      </c>
      <c r="AE31" s="50" t="s">
        <v>28</v>
      </c>
      <c r="AF31" s="50" t="s">
        <v>28</v>
      </c>
      <c r="AG31" s="50" t="s">
        <v>217</v>
      </c>
      <c r="AH31" s="50"/>
      <c r="AI31" s="26">
        <v>112</v>
      </c>
      <c r="AJ31" s="26">
        <v>53</v>
      </c>
      <c r="AK31" s="26">
        <v>2.5</v>
      </c>
      <c r="AL31" s="26">
        <v>0.1166424</v>
      </c>
      <c r="AM31" s="117">
        <v>0.823028332750355</v>
      </c>
      <c r="AN31" s="26"/>
      <c r="AO31" s="26"/>
      <c r="AP31" s="33"/>
      <c r="AQ31" s="33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26" t="s">
        <v>28</v>
      </c>
      <c r="BE31" s="409" t="s">
        <v>312</v>
      </c>
    </row>
    <row r="32" ht="30" customHeight="1" spans="1:57">
      <c r="A32" s="24">
        <v>50</v>
      </c>
      <c r="B32" s="24"/>
      <c r="C32" s="24"/>
      <c r="D32" s="24"/>
      <c r="E32" s="25">
        <v>3</v>
      </c>
      <c r="F32" s="24"/>
      <c r="G32" s="24"/>
      <c r="H32" s="24"/>
      <c r="I32" s="407" t="s">
        <v>227</v>
      </c>
      <c r="J32" s="407" t="s">
        <v>424</v>
      </c>
      <c r="K32" s="410" t="s">
        <v>425</v>
      </c>
      <c r="L32" s="410" t="s">
        <v>426</v>
      </c>
      <c r="M32" s="50" t="s">
        <v>28</v>
      </c>
      <c r="N32" s="44" t="s">
        <v>172</v>
      </c>
      <c r="O32" s="42" t="s">
        <v>162</v>
      </c>
      <c r="P32" s="409"/>
      <c r="Q32" s="80" t="s">
        <v>161</v>
      </c>
      <c r="R32" s="26" t="s">
        <v>28</v>
      </c>
      <c r="S32" s="51" t="s">
        <v>161</v>
      </c>
      <c r="T32" s="55" t="s">
        <v>164</v>
      </c>
      <c r="U32" s="55" t="s">
        <v>163</v>
      </c>
      <c r="V32" s="407" t="s">
        <v>206</v>
      </c>
      <c r="W32" s="50" t="s">
        <v>28</v>
      </c>
      <c r="X32" s="26" t="s">
        <v>28</v>
      </c>
      <c r="Y32" s="50" t="s">
        <v>28</v>
      </c>
      <c r="Z32" s="50" t="s">
        <v>478</v>
      </c>
      <c r="AA32" s="26" t="s">
        <v>28</v>
      </c>
      <c r="AB32" s="94">
        <v>0.001</v>
      </c>
      <c r="AC32" s="26" t="s">
        <v>28</v>
      </c>
      <c r="AD32" s="50" t="s">
        <v>28</v>
      </c>
      <c r="AE32" s="50" t="s">
        <v>28</v>
      </c>
      <c r="AF32" s="50" t="s">
        <v>28</v>
      </c>
      <c r="AG32" s="50"/>
      <c r="AH32" s="50"/>
      <c r="AI32" s="26"/>
      <c r="AJ32" s="26"/>
      <c r="AK32" s="26"/>
      <c r="AL32" s="26"/>
      <c r="AM32" s="118"/>
      <c r="AN32" s="26"/>
      <c r="AO32" s="26"/>
      <c r="AP32" s="33"/>
      <c r="AQ32" s="33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26" t="s">
        <v>28</v>
      </c>
      <c r="BE32" s="409" t="s">
        <v>312</v>
      </c>
    </row>
    <row r="33" ht="30" customHeight="1" spans="1:57">
      <c r="A33" s="24">
        <v>51</v>
      </c>
      <c r="B33" s="26"/>
      <c r="C33" s="26"/>
      <c r="D33" s="30">
        <v>2</v>
      </c>
      <c r="E33" s="26"/>
      <c r="F33" s="26"/>
      <c r="G33" s="26"/>
      <c r="H33" s="26"/>
      <c r="I33" s="411" t="s">
        <v>40</v>
      </c>
      <c r="J33" s="412" t="s">
        <v>97</v>
      </c>
      <c r="K33" s="412" t="s">
        <v>97</v>
      </c>
      <c r="L33" s="413" t="s">
        <v>98</v>
      </c>
      <c r="M33" s="292" t="s">
        <v>479</v>
      </c>
      <c r="N33" s="48" t="s">
        <v>172</v>
      </c>
      <c r="O33" s="49" t="s">
        <v>162</v>
      </c>
      <c r="P33" s="28"/>
      <c r="Q33" s="82" t="s">
        <v>161</v>
      </c>
      <c r="R33" s="47" t="s">
        <v>97</v>
      </c>
      <c r="S33" s="83" t="s">
        <v>161</v>
      </c>
      <c r="T33" s="84" t="s">
        <v>163</v>
      </c>
      <c r="U33" s="84" t="s">
        <v>164</v>
      </c>
      <c r="V33" s="28" t="s">
        <v>329</v>
      </c>
      <c r="W33" s="28" t="s">
        <v>480</v>
      </c>
      <c r="X33" s="28" t="s">
        <v>28</v>
      </c>
      <c r="Y33" s="411" t="s">
        <v>408</v>
      </c>
      <c r="Z33" s="27" t="s">
        <v>481</v>
      </c>
      <c r="AA33" s="28" t="s">
        <v>28</v>
      </c>
      <c r="AB33" s="93">
        <v>0.39</v>
      </c>
      <c r="AC33" s="26"/>
      <c r="AD33" s="50"/>
      <c r="AE33" s="50"/>
      <c r="AF33" s="50"/>
      <c r="AG33" s="50"/>
      <c r="AH33" s="50"/>
      <c r="AI33" s="26"/>
      <c r="AJ33" s="26"/>
      <c r="AK33" s="26"/>
      <c r="AL33" s="26"/>
      <c r="AM33" s="118"/>
      <c r="AN33" s="26"/>
      <c r="AO33" s="26"/>
      <c r="AP33" s="33"/>
      <c r="AQ33" s="33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26"/>
      <c r="BE33" s="409"/>
    </row>
    <row r="34" spans="13:57">
      <c r="M34" s="10"/>
      <c r="BE34" s="10"/>
    </row>
    <row r="35" spans="13:57">
      <c r="M35" s="10"/>
      <c r="BE35" s="10"/>
    </row>
    <row r="36" spans="13:57">
      <c r="M36" s="10"/>
      <c r="BE36" s="10"/>
    </row>
    <row r="37" spans="13:57">
      <c r="M37" s="10"/>
      <c r="BE37" s="10"/>
    </row>
    <row r="38" spans="13:57">
      <c r="M38" s="10"/>
      <c r="BE38" s="10"/>
    </row>
    <row r="39" spans="13:57">
      <c r="M39" s="10"/>
      <c r="BE39" s="10"/>
    </row>
    <row r="40" spans="13:57">
      <c r="M40" s="10"/>
      <c r="BE40" s="10"/>
    </row>
    <row r="41" spans="13:57">
      <c r="M41" s="10"/>
      <c r="BE41" s="10"/>
    </row>
    <row r="42" spans="13:57">
      <c r="M42" s="10"/>
      <c r="BE42" s="10"/>
    </row>
    <row r="43" spans="13:57">
      <c r="M43" s="10"/>
      <c r="BE43" s="10"/>
    </row>
    <row r="44" spans="13:57">
      <c r="M44" s="10"/>
      <c r="BE44" s="10"/>
    </row>
    <row r="45" spans="13:57">
      <c r="M45" s="10"/>
      <c r="BE45" s="10"/>
    </row>
    <row r="46" spans="13:57">
      <c r="M46" s="10"/>
      <c r="BE46" s="10"/>
    </row>
    <row r="47" spans="13:57">
      <c r="M47" s="10"/>
      <c r="BE47" s="10"/>
    </row>
    <row r="48" spans="13:57">
      <c r="M48" s="10"/>
      <c r="BE48" s="10"/>
    </row>
    <row r="49" spans="13:57">
      <c r="M49" s="10"/>
      <c r="BE49" s="10"/>
    </row>
    <row r="50" spans="13:57">
      <c r="M50" s="10"/>
      <c r="BE50" s="10"/>
    </row>
    <row r="51" spans="13:57">
      <c r="M51" s="10"/>
      <c r="BE51" s="10"/>
    </row>
    <row r="52" spans="13:57">
      <c r="M52" s="10"/>
      <c r="BE52" s="10"/>
    </row>
    <row r="53" spans="13:57">
      <c r="M53" s="10"/>
      <c r="BE53" s="10"/>
    </row>
    <row r="54" spans="13:57">
      <c r="M54" s="10"/>
      <c r="BE54" s="10"/>
    </row>
    <row r="55" spans="13:57">
      <c r="M55" s="10"/>
      <c r="BE55" s="10"/>
    </row>
    <row r="56" spans="13:57">
      <c r="M56" s="10"/>
      <c r="BE56" s="10"/>
    </row>
    <row r="57" spans="13:57">
      <c r="M57" s="10"/>
      <c r="BE57" s="10"/>
    </row>
    <row r="58" spans="13:57">
      <c r="M58" s="10"/>
      <c r="BE58" s="10"/>
    </row>
    <row r="59" spans="13:57">
      <c r="M59" s="10"/>
      <c r="BE59" s="10"/>
    </row>
    <row r="60" spans="13:57">
      <c r="M60" s="10"/>
      <c r="BE60" s="10"/>
    </row>
    <row r="61" spans="13:57">
      <c r="M61" s="10"/>
      <c r="BE61" s="10"/>
    </row>
    <row r="62" spans="13:57">
      <c r="M62" s="10"/>
      <c r="BE62" s="10"/>
    </row>
    <row r="63" spans="13:57">
      <c r="M63" s="10"/>
      <c r="BE63" s="10"/>
    </row>
    <row r="64" spans="13:57">
      <c r="M64" s="10"/>
      <c r="BE64" s="10"/>
    </row>
    <row r="65" spans="13:57">
      <c r="M65" s="10"/>
      <c r="BE65" s="10"/>
    </row>
    <row r="66" spans="13:57">
      <c r="M66" s="10"/>
      <c r="BE66" s="10"/>
    </row>
    <row r="67" spans="13:57">
      <c r="M67" s="10"/>
      <c r="BE67" s="10"/>
    </row>
    <row r="68" spans="13:57">
      <c r="M68" s="10"/>
      <c r="BE68" s="10"/>
    </row>
    <row r="69" spans="13:57">
      <c r="M69" s="10"/>
      <c r="BE69" s="10"/>
    </row>
    <row r="70" spans="13:57">
      <c r="M70" s="10"/>
      <c r="BE70" s="10"/>
    </row>
    <row r="71" spans="13:57">
      <c r="M71" s="10"/>
      <c r="BE71" s="10"/>
    </row>
    <row r="72" spans="13:57">
      <c r="M72" s="10"/>
      <c r="BE72" s="10"/>
    </row>
    <row r="73" spans="13:57">
      <c r="M73" s="10"/>
      <c r="BE73" s="10"/>
    </row>
    <row r="74" spans="13:57">
      <c r="M74" s="10"/>
      <c r="BE74" s="10"/>
    </row>
    <row r="75" spans="13:57">
      <c r="M75" s="10"/>
      <c r="BE75" s="10"/>
    </row>
    <row r="76" spans="13:57">
      <c r="M76" s="10"/>
      <c r="BE76" s="10"/>
    </row>
    <row r="77" spans="13:57">
      <c r="M77" s="10"/>
      <c r="BE77" s="10"/>
    </row>
    <row r="78" spans="13:57">
      <c r="M78" s="10"/>
      <c r="BE78" s="10"/>
    </row>
    <row r="79" spans="13:57">
      <c r="M79" s="10"/>
      <c r="BE79" s="10"/>
    </row>
    <row r="80" spans="13:57">
      <c r="M80" s="10"/>
      <c r="BE80" s="10"/>
    </row>
    <row r="81" spans="13:57">
      <c r="M81" s="10"/>
      <c r="BE81" s="10"/>
    </row>
    <row r="82" spans="13:57">
      <c r="M82" s="10"/>
      <c r="BE82" s="10"/>
    </row>
    <row r="83" spans="13:57">
      <c r="M83" s="10"/>
      <c r="BE83" s="10"/>
    </row>
    <row r="84" spans="13:57">
      <c r="M84" s="10"/>
      <c r="BE84" s="10"/>
    </row>
    <row r="85" spans="13:57">
      <c r="M85" s="10"/>
      <c r="BE85" s="10"/>
    </row>
    <row r="86" spans="13:57">
      <c r="M86" s="10"/>
      <c r="BE86" s="10"/>
    </row>
    <row r="87" spans="13:57">
      <c r="M87" s="10"/>
      <c r="BE87" s="10"/>
    </row>
    <row r="88" spans="13:57">
      <c r="M88" s="10"/>
      <c r="BE88" s="10"/>
    </row>
    <row r="89" spans="13:57">
      <c r="M89" s="10"/>
      <c r="BE89" s="10"/>
    </row>
    <row r="90" spans="13:57">
      <c r="M90" s="10"/>
      <c r="BE90" s="10"/>
    </row>
    <row r="91" spans="13:57">
      <c r="M91" s="10"/>
      <c r="BE91" s="10"/>
    </row>
    <row r="92" spans="13:57">
      <c r="M92" s="10"/>
      <c r="BE92" s="10"/>
    </row>
    <row r="93" spans="13:57">
      <c r="M93" s="10"/>
      <c r="BE93" s="10"/>
    </row>
    <row r="94" spans="13:57">
      <c r="M94" s="10"/>
      <c r="BE94" s="10"/>
    </row>
    <row r="95" spans="13:57">
      <c r="M95" s="10"/>
      <c r="BE95" s="10"/>
    </row>
    <row r="96" spans="13:57">
      <c r="M96" s="10"/>
      <c r="BE96" s="10"/>
    </row>
    <row r="97" spans="13:57">
      <c r="M97" s="10"/>
      <c r="BE97" s="10"/>
    </row>
    <row r="98" spans="13:57">
      <c r="M98" s="10"/>
      <c r="BE98" s="10"/>
    </row>
    <row r="99" spans="13:57">
      <c r="M99" s="10"/>
      <c r="BE99" s="10"/>
    </row>
    <row r="100" spans="13:57">
      <c r="M100" s="10"/>
      <c r="BE100" s="10"/>
    </row>
    <row r="101" spans="13:57">
      <c r="M101" s="10"/>
      <c r="BE101" s="10"/>
    </row>
    <row r="102" spans="13:57">
      <c r="M102" s="10"/>
      <c r="BE102" s="10"/>
    </row>
    <row r="103" spans="13:57">
      <c r="M103" s="10"/>
      <c r="BE103" s="10"/>
    </row>
    <row r="104" spans="13:57">
      <c r="M104" s="10"/>
      <c r="BE104" s="10"/>
    </row>
  </sheetData>
  <autoFilter ref="A9:BE33">
    <extLst/>
  </autoFilter>
  <mergeCells count="58">
    <mergeCell ref="A1:BE1"/>
    <mergeCell ref="A2:H2"/>
    <mergeCell ref="K2:L2"/>
    <mergeCell ref="A3:L3"/>
    <mergeCell ref="A4:H4"/>
    <mergeCell ref="K4:L4"/>
    <mergeCell ref="A5:L5"/>
    <mergeCell ref="B8:H8"/>
    <mergeCell ref="AI8:AK8"/>
    <mergeCell ref="A8:A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AG8:AG9"/>
    <mergeCell ref="AH8:AH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U8:AU9"/>
    <mergeCell ref="AV8:AV9"/>
    <mergeCell ref="AW8:AW9"/>
    <mergeCell ref="AX8:AX9"/>
    <mergeCell ref="AY8:AY9"/>
    <mergeCell ref="AZ8:AZ9"/>
    <mergeCell ref="BA8:BA9"/>
    <mergeCell ref="BB8:BB9"/>
    <mergeCell ref="BC8:BC9"/>
    <mergeCell ref="BD8:BD9"/>
    <mergeCell ref="BE8:BE9"/>
    <mergeCell ref="M2:AF7"/>
    <mergeCell ref="A6:L7"/>
  </mergeCells>
  <conditionalFormatting sqref="I33">
    <cfRule type="cellIs" dxfId="5" priority="2" operator="equal">
      <formula>"L6000"</formula>
    </cfRule>
    <cfRule type="cellIs" dxfId="6" priority="1" operator="equal">
      <formula>"L6000"</formula>
    </cfRule>
  </conditionalFormatting>
  <conditionalFormatting sqref="T33">
    <cfRule type="cellIs" dxfId="7" priority="6" operator="equal">
      <formula>"Y"</formula>
    </cfRule>
    <cfRule type="cellIs" dxfId="6" priority="5" operator="equal">
      <formula>"N"</formula>
    </cfRule>
  </conditionalFormatting>
  <conditionalFormatting sqref="U33">
    <cfRule type="cellIs" dxfId="7" priority="4" operator="equal">
      <formula>"Y"</formula>
    </cfRule>
    <cfRule type="cellIs" dxfId="6" priority="3" operator="equal">
      <formula>"N"</formula>
    </cfRule>
  </conditionalFormatting>
  <conditionalFormatting sqref="I1:J7 I10:J32 I34:J1048576">
    <cfRule type="cellIs" dxfId="6" priority="34" operator="equal">
      <formula>"L6000"</formula>
    </cfRule>
    <cfRule type="cellIs" dxfId="5" priority="35" operator="equal">
      <formula>"L6000"</formula>
    </cfRule>
  </conditionalFormatting>
  <conditionalFormatting sqref="K1:K32 K34:K1048576">
    <cfRule type="duplicateValues" dxfId="4" priority="14"/>
  </conditionalFormatting>
  <conditionalFormatting sqref="T1:U7 T10:U32 T34:U1048576">
    <cfRule type="cellIs" dxfId="6" priority="26" operator="equal">
      <formula>"N"</formula>
    </cfRule>
    <cfRule type="cellIs" dxfId="7" priority="27" operator="equal">
      <formula>"Y"</formula>
    </cfRule>
  </conditionalFormatting>
  <dataValidations count="1">
    <dataValidation allowBlank="1" showErrorMessage="1" sqref="W10:W11 X11:X13"/>
  </dataValidations>
  <printOptions horizontalCentered="1"/>
  <pageMargins left="0.31496062992126" right="0.275590551181102" top="0.393700787401575" bottom="0.551181102362205" header="0.31496062992126" footer="0.31496062992126"/>
  <pageSetup paperSize="8" scale="81" orientation="landscape"/>
  <headerFooter>
    <oddFooter>&amp;C第 &amp;P 页，共 &amp;N 页</oddFooter>
  </headerFooter>
  <rowBreaks count="1" manualBreakCount="1">
    <brk id="14" max="56" man="1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119"/>
  <sheetViews>
    <sheetView zoomScale="80" zoomScaleNormal="80" topLeftCell="A8" workbookViewId="0">
      <pane xSplit="35" ySplit="2" topLeftCell="AK10" activePane="bottomRight" state="frozen"/>
      <selection/>
      <selection pane="topRight"/>
      <selection pane="bottomLeft"/>
      <selection pane="bottomRight" activeCell="A1" sqref="A1"/>
    </sheetView>
  </sheetViews>
  <sheetFormatPr defaultColWidth="8.25" defaultRowHeight="14"/>
  <cols>
    <col min="1" max="1" width="2.06666666666667" style="295" customWidth="1"/>
    <col min="2" max="7" width="2.40833333333333" style="295" customWidth="1"/>
    <col min="8" max="11" width="2.40833333333333" style="295" hidden="1" customWidth="1"/>
    <col min="12" max="12" width="5.61666666666667" style="295" customWidth="1"/>
    <col min="13" max="13" width="8.825" style="295" customWidth="1"/>
    <col min="14" max="14" width="9.4" style="295" customWidth="1"/>
    <col min="15" max="15" width="13.2916666666667" style="295" customWidth="1"/>
    <col min="16" max="16" width="5.38333333333333" style="296" hidden="1" customWidth="1" outlineLevel="1"/>
    <col min="17" max="17" width="4.46666666666667" style="295" hidden="1" customWidth="1" outlineLevel="1"/>
    <col min="18" max="18" width="4.81666666666667" style="295" hidden="1" customWidth="1" outlineLevel="1"/>
    <col min="19" max="19" width="6.75833333333333" style="295" customWidth="1" collapsed="1"/>
    <col min="20" max="22" width="5.61666666666667" style="10" hidden="1" customWidth="1" outlineLevel="1"/>
    <col min="23" max="23" width="7.675" style="10" hidden="1" customWidth="1" outlineLevel="1"/>
    <col min="24" max="24" width="6.99166666666667" style="10" hidden="1" customWidth="1" outlineLevel="1"/>
    <col min="25" max="25" width="5.5" style="10" customWidth="1" collapsed="1"/>
    <col min="26" max="26" width="9.05" style="10" customWidth="1"/>
    <col min="27" max="27" width="7.45" style="10" hidden="1" customWidth="1" outlineLevel="1"/>
    <col min="28" max="28" width="9.96666666666667" style="295" hidden="1" customWidth="1" outlineLevel="1"/>
    <col min="29" max="29" width="8.59166666666667" style="295" customWidth="1" collapsed="1"/>
    <col min="30" max="30" width="4.7" style="295" hidden="1" customWidth="1"/>
    <col min="31" max="35" width="7.90833333333333" style="295" hidden="1" customWidth="1" outlineLevel="1"/>
    <col min="36" max="37" width="7.90833333333333" style="295" customWidth="1" outlineLevel="1"/>
    <col min="38" max="38" width="5.61666666666667" style="295" customWidth="1" outlineLevel="1"/>
    <col min="39" max="39" width="7.90833333333333" style="295" customWidth="1" outlineLevel="1"/>
    <col min="40" max="40" width="4.35833333333333" style="295" customWidth="1"/>
    <col min="41" max="41" width="4.925" style="295" customWidth="1"/>
    <col min="42" max="50" width="7.90833333333333" style="295" customWidth="1" outlineLevel="1"/>
    <col min="51" max="51" width="8.825" style="14" customWidth="1"/>
    <col min="52" max="52" width="11.8" style="15" customWidth="1"/>
    <col min="53" max="16384" width="8.25" style="295"/>
  </cols>
  <sheetData>
    <row r="1" hidden="1" outlineLevel="1" spans="1:52">
      <c r="A1" s="297"/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  <c r="AW1" s="297"/>
      <c r="AX1" s="297"/>
      <c r="AY1" s="388"/>
      <c r="AZ1" s="297"/>
    </row>
    <row r="2" ht="24" hidden="1" customHeight="1" outlineLevel="1" spans="1:52">
      <c r="A2" s="298" t="s">
        <v>482</v>
      </c>
      <c r="B2" s="299"/>
      <c r="C2" s="299"/>
      <c r="D2" s="299"/>
      <c r="E2" s="300"/>
      <c r="F2" s="301" t="s">
        <v>483</v>
      </c>
      <c r="G2" s="302"/>
      <c r="H2" s="302"/>
      <c r="I2" s="302"/>
      <c r="J2" s="302"/>
      <c r="K2" s="318"/>
      <c r="L2" s="318"/>
      <c r="M2" s="302"/>
      <c r="N2" s="305"/>
      <c r="O2" s="319"/>
      <c r="P2" s="320" t="s">
        <v>484</v>
      </c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336"/>
      <c r="AC2" s="336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  <c r="AO2" s="345"/>
      <c r="AP2" s="345"/>
      <c r="AQ2" s="345"/>
      <c r="AR2" s="345"/>
      <c r="AS2" s="345"/>
      <c r="AT2" s="345"/>
      <c r="AU2" s="345"/>
      <c r="AV2" s="345"/>
      <c r="AW2" s="345"/>
      <c r="AX2" s="345"/>
      <c r="AY2" s="134" t="s">
        <v>67</v>
      </c>
      <c r="AZ2" s="389" t="s">
        <v>485</v>
      </c>
    </row>
    <row r="3" ht="24" hidden="1" customHeight="1" outlineLevel="1" spans="1:52">
      <c r="A3" s="301" t="s">
        <v>104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18"/>
      <c r="P3" s="320"/>
      <c r="Q3" s="336"/>
      <c r="R3" s="336"/>
      <c r="S3" s="336"/>
      <c r="T3" s="336"/>
      <c r="U3" s="336"/>
      <c r="V3" s="336"/>
      <c r="W3" s="336"/>
      <c r="X3" s="336"/>
      <c r="Y3" s="336"/>
      <c r="Z3" s="336"/>
      <c r="AA3" s="336"/>
      <c r="AB3" s="336"/>
      <c r="AC3" s="336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  <c r="AO3" s="345"/>
      <c r="AP3" s="345"/>
      <c r="AQ3" s="345"/>
      <c r="AR3" s="345"/>
      <c r="AS3" s="345"/>
      <c r="AT3" s="345"/>
      <c r="AU3" s="345"/>
      <c r="AV3" s="345"/>
      <c r="AW3" s="345"/>
      <c r="AX3" s="345"/>
      <c r="AY3" s="134" t="s">
        <v>105</v>
      </c>
      <c r="AZ3" s="51" t="s">
        <v>33</v>
      </c>
    </row>
    <row r="4" ht="18.75" hidden="1" customHeight="1" outlineLevel="1" spans="1:52">
      <c r="A4" s="303" t="s">
        <v>106</v>
      </c>
      <c r="B4" s="304"/>
      <c r="C4" s="304"/>
      <c r="D4" s="304"/>
      <c r="E4" s="304"/>
      <c r="F4" s="304"/>
      <c r="G4" s="304"/>
      <c r="H4" s="304"/>
      <c r="I4" s="304"/>
      <c r="J4" s="304"/>
      <c r="K4" s="321"/>
      <c r="L4" s="322"/>
      <c r="M4" s="303"/>
      <c r="N4" s="305"/>
      <c r="O4" s="319"/>
      <c r="P4" s="320"/>
      <c r="Q4" s="336"/>
      <c r="R4" s="336"/>
      <c r="S4" s="336"/>
      <c r="T4" s="336"/>
      <c r="U4" s="336"/>
      <c r="V4" s="336"/>
      <c r="W4" s="336"/>
      <c r="X4" s="336"/>
      <c r="Y4" s="336"/>
      <c r="Z4" s="336"/>
      <c r="AA4" s="336"/>
      <c r="AB4" s="336"/>
      <c r="AC4" s="336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  <c r="AO4" s="345"/>
      <c r="AP4" s="345"/>
      <c r="AQ4" s="345"/>
      <c r="AR4" s="345"/>
      <c r="AS4" s="345"/>
      <c r="AT4" s="345"/>
      <c r="AU4" s="345"/>
      <c r="AV4" s="345"/>
      <c r="AW4" s="345"/>
      <c r="AX4" s="345"/>
      <c r="AY4" s="134" t="s">
        <v>107</v>
      </c>
      <c r="AZ4" s="51" t="s">
        <v>108</v>
      </c>
    </row>
    <row r="5" ht="18.75" hidden="1" customHeight="1" outlineLevel="1" spans="1:52">
      <c r="A5" s="305" t="s">
        <v>109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19"/>
      <c r="P5" s="320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345"/>
      <c r="AP5" s="345"/>
      <c r="AQ5" s="345"/>
      <c r="AR5" s="345"/>
      <c r="AS5" s="345"/>
      <c r="AT5" s="345"/>
      <c r="AU5" s="345"/>
      <c r="AV5" s="345"/>
      <c r="AW5" s="345"/>
      <c r="AX5" s="345"/>
      <c r="AY5" s="134" t="s">
        <v>57</v>
      </c>
      <c r="AZ5" s="51" t="s">
        <v>486</v>
      </c>
    </row>
    <row r="6" ht="14.25" hidden="1" customHeight="1" outlineLevel="1" spans="1:52">
      <c r="A6" s="307" t="s">
        <v>111</v>
      </c>
      <c r="B6" s="308"/>
      <c r="C6" s="308"/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23"/>
      <c r="P6" s="320"/>
      <c r="Q6" s="336"/>
      <c r="R6" s="336"/>
      <c r="S6" s="336"/>
      <c r="T6" s="336"/>
      <c r="U6" s="336"/>
      <c r="V6" s="336"/>
      <c r="W6" s="336"/>
      <c r="X6" s="336"/>
      <c r="Y6" s="336"/>
      <c r="Z6" s="336"/>
      <c r="AA6" s="336"/>
      <c r="AB6" s="336"/>
      <c r="AC6" s="336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  <c r="AO6" s="345"/>
      <c r="AP6" s="345"/>
      <c r="AQ6" s="345"/>
      <c r="AR6" s="345"/>
      <c r="AS6" s="345"/>
      <c r="AT6" s="345"/>
      <c r="AU6" s="345"/>
      <c r="AV6" s="345"/>
      <c r="AW6" s="345"/>
      <c r="AX6" s="345"/>
      <c r="AY6" s="134" t="s">
        <v>112</v>
      </c>
      <c r="AZ6" s="358" t="e">
        <f>SUM(#REF!)</f>
        <v>#REF!</v>
      </c>
    </row>
    <row r="7" ht="14.25" hidden="1" customHeight="1" outlineLevel="1" spans="1:52">
      <c r="A7" s="309"/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24"/>
      <c r="P7" s="325"/>
      <c r="Q7" s="337"/>
      <c r="R7" s="337"/>
      <c r="S7" s="337"/>
      <c r="T7" s="337"/>
      <c r="U7" s="337"/>
      <c r="V7" s="337"/>
      <c r="W7" s="337"/>
      <c r="X7" s="337"/>
      <c r="Y7" s="337"/>
      <c r="Z7" s="337"/>
      <c r="AA7" s="337"/>
      <c r="AB7" s="337"/>
      <c r="AC7" s="337"/>
      <c r="AD7" s="346"/>
      <c r="AE7" s="345"/>
      <c r="AF7" s="345"/>
      <c r="AG7" s="345"/>
      <c r="AH7" s="345"/>
      <c r="AI7" s="345"/>
      <c r="AJ7" s="345"/>
      <c r="AK7" s="345"/>
      <c r="AL7" s="345"/>
      <c r="AM7" s="345"/>
      <c r="AN7" s="345"/>
      <c r="AO7" s="345"/>
      <c r="AP7" s="345"/>
      <c r="AQ7" s="345"/>
      <c r="AR7" s="345"/>
      <c r="AS7" s="345"/>
      <c r="AT7" s="345"/>
      <c r="AU7" s="345"/>
      <c r="AV7" s="345"/>
      <c r="AW7" s="345"/>
      <c r="AX7" s="345"/>
      <c r="AY7" s="328" t="s">
        <v>113</v>
      </c>
      <c r="AZ7" s="358"/>
    </row>
    <row r="8" ht="14.25" customHeight="1" collapsed="1" spans="1:52">
      <c r="A8" s="311" t="s">
        <v>0</v>
      </c>
      <c r="B8" s="312" t="s">
        <v>114</v>
      </c>
      <c r="C8" s="313"/>
      <c r="D8" s="313"/>
      <c r="E8" s="313"/>
      <c r="F8" s="313"/>
      <c r="G8" s="313"/>
      <c r="H8" s="313"/>
      <c r="I8" s="313"/>
      <c r="J8" s="313"/>
      <c r="K8" s="326"/>
      <c r="L8" s="327" t="s">
        <v>115</v>
      </c>
      <c r="M8" s="328" t="s">
        <v>67</v>
      </c>
      <c r="N8" s="328" t="s">
        <v>67</v>
      </c>
      <c r="O8" s="327" t="s">
        <v>105</v>
      </c>
      <c r="P8" s="327" t="s">
        <v>117</v>
      </c>
      <c r="Q8" s="327" t="s">
        <v>118</v>
      </c>
      <c r="R8" s="327" t="s">
        <v>119</v>
      </c>
      <c r="S8" s="327" t="s">
        <v>51</v>
      </c>
      <c r="T8" s="328" t="s">
        <v>120</v>
      </c>
      <c r="U8" s="328" t="s">
        <v>121</v>
      </c>
      <c r="V8" s="328" t="s">
        <v>122</v>
      </c>
      <c r="W8" s="328" t="s">
        <v>123</v>
      </c>
      <c r="X8" s="338" t="s">
        <v>124</v>
      </c>
      <c r="Y8" s="338" t="s">
        <v>487</v>
      </c>
      <c r="Z8" s="347" t="s">
        <v>126</v>
      </c>
      <c r="AA8" s="347" t="s">
        <v>128</v>
      </c>
      <c r="AB8" s="327" t="s">
        <v>129</v>
      </c>
      <c r="AC8" s="327" t="s">
        <v>131</v>
      </c>
      <c r="AD8" s="327" t="s">
        <v>135</v>
      </c>
      <c r="AE8" s="348" t="s">
        <v>136</v>
      </c>
      <c r="AF8" s="348" t="s">
        <v>137</v>
      </c>
      <c r="AG8" s="360" t="s">
        <v>138</v>
      </c>
      <c r="AH8" s="361"/>
      <c r="AI8" s="362"/>
      <c r="AJ8" s="363" t="s">
        <v>488</v>
      </c>
      <c r="AK8" s="364" t="s">
        <v>140</v>
      </c>
      <c r="AL8" s="365" t="s">
        <v>489</v>
      </c>
      <c r="AM8" s="363" t="s">
        <v>490</v>
      </c>
      <c r="AN8" s="366" t="s">
        <v>143</v>
      </c>
      <c r="AO8" s="366" t="s">
        <v>491</v>
      </c>
      <c r="AP8" s="375" t="s">
        <v>492</v>
      </c>
      <c r="AQ8" s="376" t="s">
        <v>147</v>
      </c>
      <c r="AR8" s="376" t="s">
        <v>148</v>
      </c>
      <c r="AS8" s="377" t="s">
        <v>151</v>
      </c>
      <c r="AT8" s="376" t="s">
        <v>152</v>
      </c>
      <c r="AU8" s="378" t="s">
        <v>493</v>
      </c>
      <c r="AV8" s="376" t="s">
        <v>154</v>
      </c>
      <c r="AW8" s="375" t="s">
        <v>155</v>
      </c>
      <c r="AX8" s="375" t="s">
        <v>494</v>
      </c>
      <c r="AY8" s="390" t="s">
        <v>495</v>
      </c>
      <c r="AZ8" s="391" t="s">
        <v>157</v>
      </c>
    </row>
    <row r="9" s="294" customFormat="1" spans="1:52">
      <c r="A9" s="314"/>
      <c r="B9" s="240">
        <v>0</v>
      </c>
      <c r="C9" s="240">
        <v>1</v>
      </c>
      <c r="D9" s="240">
        <v>2</v>
      </c>
      <c r="E9" s="240">
        <v>3</v>
      </c>
      <c r="F9" s="240">
        <v>4</v>
      </c>
      <c r="G9" s="240">
        <v>5</v>
      </c>
      <c r="H9" s="240">
        <v>6</v>
      </c>
      <c r="I9" s="240">
        <v>7</v>
      </c>
      <c r="J9" s="240">
        <v>8</v>
      </c>
      <c r="K9" s="317">
        <v>9</v>
      </c>
      <c r="L9" s="329"/>
      <c r="M9" s="330"/>
      <c r="N9" s="330"/>
      <c r="O9" s="329"/>
      <c r="P9" s="331"/>
      <c r="Q9" s="331"/>
      <c r="R9" s="331"/>
      <c r="S9" s="331"/>
      <c r="T9" s="330"/>
      <c r="U9" s="330"/>
      <c r="V9" s="330"/>
      <c r="W9" s="330"/>
      <c r="X9" s="339"/>
      <c r="Y9" s="339"/>
      <c r="Z9" s="349"/>
      <c r="AA9" s="349"/>
      <c r="AB9" s="331"/>
      <c r="AC9" s="331"/>
      <c r="AD9" s="331"/>
      <c r="AE9" s="348"/>
      <c r="AF9" s="348"/>
      <c r="AG9" s="365" t="s">
        <v>158</v>
      </c>
      <c r="AH9" s="365" t="s">
        <v>159</v>
      </c>
      <c r="AI9" s="365" t="s">
        <v>160</v>
      </c>
      <c r="AJ9" s="363"/>
      <c r="AK9" s="364"/>
      <c r="AL9" s="365"/>
      <c r="AM9" s="363"/>
      <c r="AN9" s="367"/>
      <c r="AO9" s="367"/>
      <c r="AP9" s="379"/>
      <c r="AQ9" s="380"/>
      <c r="AR9" s="380"/>
      <c r="AS9" s="381"/>
      <c r="AT9" s="380"/>
      <c r="AU9" s="382"/>
      <c r="AV9" s="380"/>
      <c r="AW9" s="379"/>
      <c r="AX9" s="379"/>
      <c r="AY9" s="392"/>
      <c r="AZ9" s="393"/>
    </row>
    <row r="10" ht="30" customHeight="1" spans="1:52">
      <c r="A10" s="315">
        <f t="shared" ref="A10:A18" si="0">ROW()-9</f>
        <v>1</v>
      </c>
      <c r="B10" s="316"/>
      <c r="C10" s="316"/>
      <c r="D10" s="317">
        <v>2</v>
      </c>
      <c r="E10" s="317"/>
      <c r="F10" s="317"/>
      <c r="G10" s="317"/>
      <c r="H10" s="317"/>
      <c r="I10" s="317"/>
      <c r="J10" s="317"/>
      <c r="K10" s="317"/>
      <c r="L10" s="317" t="s">
        <v>496</v>
      </c>
      <c r="M10" s="332" t="s">
        <v>271</v>
      </c>
      <c r="N10" s="333" t="s">
        <v>272</v>
      </c>
      <c r="O10" s="334" t="s">
        <v>273</v>
      </c>
      <c r="P10" s="316" t="s">
        <v>173</v>
      </c>
      <c r="Q10" s="316" t="s">
        <v>161</v>
      </c>
      <c r="R10" s="315" t="s">
        <v>392</v>
      </c>
      <c r="S10" s="340"/>
      <c r="T10" s="341" t="s">
        <v>161</v>
      </c>
      <c r="U10" s="341"/>
      <c r="V10" s="335" t="s">
        <v>383</v>
      </c>
      <c r="W10" s="342" t="s">
        <v>164</v>
      </c>
      <c r="X10" s="342" t="s">
        <v>163</v>
      </c>
      <c r="Y10" s="316" t="s">
        <v>173</v>
      </c>
      <c r="Z10" s="140" t="s">
        <v>274</v>
      </c>
      <c r="AA10" s="140" t="s">
        <v>275</v>
      </c>
      <c r="AB10" s="240" t="s">
        <v>497</v>
      </c>
      <c r="AC10" s="350">
        <v>1.7965</v>
      </c>
      <c r="AD10" s="351" t="s">
        <v>195</v>
      </c>
      <c r="AE10" s="352"/>
      <c r="AF10" s="352"/>
      <c r="AG10" s="352"/>
      <c r="AH10" s="352"/>
      <c r="AI10" s="352"/>
      <c r="AJ10" s="352"/>
      <c r="AK10" s="352"/>
      <c r="AL10" s="352"/>
      <c r="AM10" s="368">
        <v>0.5017</v>
      </c>
      <c r="AN10" s="369" t="s">
        <v>179</v>
      </c>
      <c r="AO10" s="383" t="s">
        <v>498</v>
      </c>
      <c r="AP10" s="384"/>
      <c r="AQ10" s="384"/>
      <c r="AR10" s="384">
        <f>SUMPRODUCT(AR11:AR18,AZ11:AZ18)+AM10*7</f>
        <v>15.226573139823</v>
      </c>
      <c r="AS10" s="384">
        <v>1.3</v>
      </c>
      <c r="AT10" s="384">
        <f>AR10*AS10</f>
        <v>19.7945450817699</v>
      </c>
      <c r="AU10" s="384"/>
      <c r="AV10" s="383">
        <v>18.9655172413793</v>
      </c>
      <c r="AW10" s="394">
        <f>AV10-AT10</f>
        <v>-0.829027840390612</v>
      </c>
      <c r="AX10" s="395">
        <f>(AV10-AT10)/AV10</f>
        <v>-0.0437123770387778</v>
      </c>
      <c r="AY10" s="351"/>
      <c r="AZ10" s="396">
        <v>1</v>
      </c>
    </row>
    <row r="11" ht="30" customHeight="1" spans="1:52">
      <c r="A11" s="315">
        <f t="shared" si="0"/>
        <v>2</v>
      </c>
      <c r="B11" s="316"/>
      <c r="C11" s="316"/>
      <c r="D11" s="317"/>
      <c r="E11" s="317">
        <v>3</v>
      </c>
      <c r="F11" s="317"/>
      <c r="G11" s="317"/>
      <c r="H11" s="317"/>
      <c r="I11" s="317"/>
      <c r="J11" s="317"/>
      <c r="K11" s="317"/>
      <c r="L11" s="317" t="s">
        <v>496</v>
      </c>
      <c r="M11" s="317"/>
      <c r="N11" s="317" t="s">
        <v>499</v>
      </c>
      <c r="O11" s="317" t="s">
        <v>500</v>
      </c>
      <c r="P11" s="317" t="s">
        <v>329</v>
      </c>
      <c r="Q11" s="317" t="s">
        <v>192</v>
      </c>
      <c r="R11" s="315" t="s">
        <v>392</v>
      </c>
      <c r="S11" s="343"/>
      <c r="T11" s="341" t="s">
        <v>161</v>
      </c>
      <c r="U11" s="341"/>
      <c r="V11" s="335" t="s">
        <v>383</v>
      </c>
      <c r="W11" s="335" t="s">
        <v>164</v>
      </c>
      <c r="X11" s="342" t="s">
        <v>163</v>
      </c>
      <c r="Y11" s="317" t="s">
        <v>501</v>
      </c>
      <c r="Z11" s="38" t="s">
        <v>502</v>
      </c>
      <c r="AA11" s="248"/>
      <c r="AB11" s="351" t="s">
        <v>503</v>
      </c>
      <c r="AC11" s="94">
        <v>0.1269</v>
      </c>
      <c r="AD11" s="353" t="s">
        <v>28</v>
      </c>
      <c r="AE11" s="354" t="s">
        <v>447</v>
      </c>
      <c r="AF11" s="355"/>
      <c r="AG11" s="355">
        <f>AC11/0.319*1000+10</f>
        <v>407.805642633229</v>
      </c>
      <c r="AH11" s="355">
        <v>12</v>
      </c>
      <c r="AI11" s="355">
        <v>1.2</v>
      </c>
      <c r="AJ11" s="370">
        <f>AG11*0.319/1000</f>
        <v>0.13009</v>
      </c>
      <c r="AK11" s="371">
        <f t="shared" ref="AK11:AK15" si="1">AC11/AJ11</f>
        <v>0.975478514874318</v>
      </c>
      <c r="AL11" s="357"/>
      <c r="AM11" s="357"/>
      <c r="AN11" s="372"/>
      <c r="AO11" s="372"/>
      <c r="AP11" s="385"/>
      <c r="AQ11" s="385">
        <v>5</v>
      </c>
      <c r="AR11" s="385">
        <f t="shared" ref="AR11:AR15" si="2">AJ11*AQ11</f>
        <v>0.65045</v>
      </c>
      <c r="AS11" s="385"/>
      <c r="AT11" s="385"/>
      <c r="AU11" s="385"/>
      <c r="AV11" s="385"/>
      <c r="AW11" s="385"/>
      <c r="AX11" s="385"/>
      <c r="AY11" s="397"/>
      <c r="AZ11" s="65">
        <v>1</v>
      </c>
    </row>
    <row r="12" ht="30" customHeight="1" spans="1:52">
      <c r="A12" s="315">
        <f t="shared" si="0"/>
        <v>3</v>
      </c>
      <c r="B12" s="316"/>
      <c r="C12" s="316"/>
      <c r="D12" s="317"/>
      <c r="E12" s="317">
        <v>3</v>
      </c>
      <c r="F12" s="317"/>
      <c r="G12" s="317"/>
      <c r="H12" s="317"/>
      <c r="I12" s="317"/>
      <c r="J12" s="317"/>
      <c r="K12" s="317"/>
      <c r="L12" s="317" t="s">
        <v>496</v>
      </c>
      <c r="M12" s="317"/>
      <c r="N12" s="317" t="s">
        <v>504</v>
      </c>
      <c r="O12" s="317" t="s">
        <v>505</v>
      </c>
      <c r="P12" s="317" t="s">
        <v>329</v>
      </c>
      <c r="Q12" s="317" t="s">
        <v>192</v>
      </c>
      <c r="R12" s="315" t="s">
        <v>392</v>
      </c>
      <c r="S12" s="343"/>
      <c r="T12" s="341" t="s">
        <v>161</v>
      </c>
      <c r="U12" s="341"/>
      <c r="V12" s="335" t="s">
        <v>383</v>
      </c>
      <c r="W12" s="335" t="s">
        <v>164</v>
      </c>
      <c r="X12" s="342" t="s">
        <v>163</v>
      </c>
      <c r="Y12" s="317" t="s">
        <v>501</v>
      </c>
      <c r="Z12" s="38" t="s">
        <v>502</v>
      </c>
      <c r="AA12" s="353"/>
      <c r="AB12" s="351" t="s">
        <v>503</v>
      </c>
      <c r="AC12" s="94">
        <v>0.1269</v>
      </c>
      <c r="AD12" s="353" t="s">
        <v>28</v>
      </c>
      <c r="AE12" s="354" t="s">
        <v>447</v>
      </c>
      <c r="AF12" s="355"/>
      <c r="AG12" s="355">
        <f>AC12/0.319*1000+10</f>
        <v>407.805642633229</v>
      </c>
      <c r="AH12" s="355">
        <v>12</v>
      </c>
      <c r="AI12" s="355">
        <v>1.2</v>
      </c>
      <c r="AJ12" s="370">
        <f>AG12*0.319/1000</f>
        <v>0.13009</v>
      </c>
      <c r="AK12" s="371">
        <f t="shared" si="1"/>
        <v>0.975478514874318</v>
      </c>
      <c r="AL12" s="357"/>
      <c r="AM12" s="357"/>
      <c r="AN12" s="372"/>
      <c r="AO12" s="372"/>
      <c r="AP12" s="385"/>
      <c r="AQ12" s="385">
        <v>5</v>
      </c>
      <c r="AR12" s="385">
        <f t="shared" si="2"/>
        <v>0.65045</v>
      </c>
      <c r="AS12" s="385"/>
      <c r="AT12" s="385"/>
      <c r="AU12" s="385"/>
      <c r="AV12" s="385"/>
      <c r="AW12" s="385"/>
      <c r="AX12" s="385"/>
      <c r="AY12" s="398"/>
      <c r="AZ12" s="65">
        <v>1</v>
      </c>
    </row>
    <row r="13" ht="30" customHeight="1" spans="1:52">
      <c r="A13" s="315">
        <f t="shared" si="0"/>
        <v>4</v>
      </c>
      <c r="B13" s="316"/>
      <c r="C13" s="316"/>
      <c r="D13" s="317"/>
      <c r="E13" s="317">
        <v>3</v>
      </c>
      <c r="F13" s="317"/>
      <c r="G13" s="317"/>
      <c r="H13" s="317"/>
      <c r="I13" s="317"/>
      <c r="J13" s="317"/>
      <c r="K13" s="317"/>
      <c r="L13" s="317" t="s">
        <v>496</v>
      </c>
      <c r="M13" s="317"/>
      <c r="N13" s="317" t="s">
        <v>506</v>
      </c>
      <c r="O13" s="317" t="s">
        <v>507</v>
      </c>
      <c r="P13" s="316" t="s">
        <v>173</v>
      </c>
      <c r="Q13" s="316" t="s">
        <v>161</v>
      </c>
      <c r="R13" s="315" t="s">
        <v>392</v>
      </c>
      <c r="S13" s="340"/>
      <c r="T13" s="341" t="s">
        <v>161</v>
      </c>
      <c r="U13" s="341"/>
      <c r="V13" s="335" t="s">
        <v>383</v>
      </c>
      <c r="W13" s="342" t="s">
        <v>164</v>
      </c>
      <c r="X13" s="342" t="s">
        <v>163</v>
      </c>
      <c r="Y13" s="316" t="s">
        <v>173</v>
      </c>
      <c r="Z13" s="140" t="s">
        <v>166</v>
      </c>
      <c r="AA13" s="140"/>
      <c r="AB13" s="356" t="s">
        <v>508</v>
      </c>
      <c r="AC13" s="350">
        <v>1.7965</v>
      </c>
      <c r="AD13" s="353" t="s">
        <v>28</v>
      </c>
      <c r="AE13" s="357"/>
      <c r="AF13" s="357"/>
      <c r="AG13" s="357"/>
      <c r="AH13" s="357"/>
      <c r="AI13" s="357"/>
      <c r="AJ13" s="357"/>
      <c r="AK13" s="357"/>
      <c r="AL13" s="357"/>
      <c r="AM13" s="357"/>
      <c r="AN13" s="372"/>
      <c r="AO13" s="372"/>
      <c r="AP13" s="385"/>
      <c r="AQ13" s="385"/>
      <c r="AR13" s="385"/>
      <c r="AS13" s="385"/>
      <c r="AT13" s="385"/>
      <c r="AU13" s="385"/>
      <c r="AV13" s="385"/>
      <c r="AW13" s="385"/>
      <c r="AX13" s="385"/>
      <c r="AY13" s="398"/>
      <c r="AZ13" s="65">
        <v>1</v>
      </c>
    </row>
    <row r="14" ht="30" customHeight="1" spans="1:52">
      <c r="A14" s="315">
        <f t="shared" si="0"/>
        <v>5</v>
      </c>
      <c r="B14" s="316"/>
      <c r="C14" s="316"/>
      <c r="D14" s="317"/>
      <c r="E14" s="317"/>
      <c r="F14" s="317">
        <v>4</v>
      </c>
      <c r="G14" s="317"/>
      <c r="H14" s="317"/>
      <c r="I14" s="317"/>
      <c r="J14" s="317"/>
      <c r="K14" s="317"/>
      <c r="L14" s="317" t="s">
        <v>496</v>
      </c>
      <c r="M14" s="317"/>
      <c r="N14" s="317" t="s">
        <v>509</v>
      </c>
      <c r="O14" s="317" t="s">
        <v>510</v>
      </c>
      <c r="P14" s="317" t="s">
        <v>329</v>
      </c>
      <c r="Q14" s="317" t="s">
        <v>192</v>
      </c>
      <c r="R14" s="315" t="s">
        <v>392</v>
      </c>
      <c r="S14" s="343"/>
      <c r="T14" s="341" t="s">
        <v>161</v>
      </c>
      <c r="U14" s="341"/>
      <c r="V14" s="335" t="s">
        <v>383</v>
      </c>
      <c r="W14" s="335" t="s">
        <v>164</v>
      </c>
      <c r="X14" s="342" t="s">
        <v>163</v>
      </c>
      <c r="Y14" s="317" t="s">
        <v>329</v>
      </c>
      <c r="Z14" s="358" t="s">
        <v>511</v>
      </c>
      <c r="AA14" s="353"/>
      <c r="AB14" s="356" t="s">
        <v>512</v>
      </c>
      <c r="AC14" s="350">
        <v>1.6968</v>
      </c>
      <c r="AD14" s="353" t="s">
        <v>28</v>
      </c>
      <c r="AE14" s="357" t="s">
        <v>217</v>
      </c>
      <c r="AF14" s="359" t="s">
        <v>513</v>
      </c>
      <c r="AG14" s="357"/>
      <c r="AH14" s="357"/>
      <c r="AI14" s="357"/>
      <c r="AJ14" s="357">
        <v>1.830306</v>
      </c>
      <c r="AK14" s="373">
        <v>0.927167369827777</v>
      </c>
      <c r="AL14" s="357"/>
      <c r="AM14" s="357"/>
      <c r="AN14" s="372"/>
      <c r="AO14" s="372"/>
      <c r="AP14" s="385"/>
      <c r="AQ14" s="384">
        <f>5.72/1.13</f>
        <v>5.06194690265487</v>
      </c>
      <c r="AR14" s="385">
        <f t="shared" si="2"/>
        <v>9.26491178761062</v>
      </c>
      <c r="AS14" s="385"/>
      <c r="AT14" s="385"/>
      <c r="AU14" s="385"/>
      <c r="AV14" s="385"/>
      <c r="AW14" s="385"/>
      <c r="AX14" s="385"/>
      <c r="AY14" s="398"/>
      <c r="AZ14" s="65">
        <v>1</v>
      </c>
    </row>
    <row r="15" ht="30" customHeight="1" spans="1:52">
      <c r="A15" s="315">
        <f t="shared" si="0"/>
        <v>6</v>
      </c>
      <c r="B15" s="316"/>
      <c r="C15" s="316"/>
      <c r="D15" s="317"/>
      <c r="E15" s="317"/>
      <c r="F15" s="317">
        <v>4</v>
      </c>
      <c r="G15" s="317"/>
      <c r="H15" s="317"/>
      <c r="I15" s="317"/>
      <c r="J15" s="317"/>
      <c r="K15" s="317"/>
      <c r="L15" s="317" t="s">
        <v>496</v>
      </c>
      <c r="M15" s="317"/>
      <c r="N15" s="317" t="s">
        <v>514</v>
      </c>
      <c r="O15" s="317" t="s">
        <v>515</v>
      </c>
      <c r="P15" s="317" t="s">
        <v>329</v>
      </c>
      <c r="Q15" s="317" t="s">
        <v>192</v>
      </c>
      <c r="R15" s="315" t="s">
        <v>392</v>
      </c>
      <c r="S15" s="344"/>
      <c r="T15" s="341" t="s">
        <v>161</v>
      </c>
      <c r="U15" s="341"/>
      <c r="V15" s="335" t="s">
        <v>383</v>
      </c>
      <c r="W15" s="335" t="s">
        <v>164</v>
      </c>
      <c r="X15" s="342" t="s">
        <v>163</v>
      </c>
      <c r="Y15" s="317" t="s">
        <v>329</v>
      </c>
      <c r="Z15" s="358" t="s">
        <v>516</v>
      </c>
      <c r="AA15" s="353"/>
      <c r="AB15" s="351" t="s">
        <v>517</v>
      </c>
      <c r="AC15" s="350">
        <v>0.0137</v>
      </c>
      <c r="AD15" s="353" t="s">
        <v>28</v>
      </c>
      <c r="AE15" s="357" t="s">
        <v>217</v>
      </c>
      <c r="AF15" s="357" t="s">
        <v>518</v>
      </c>
      <c r="AG15" s="357">
        <f>45+2</f>
        <v>47</v>
      </c>
      <c r="AH15" s="357">
        <f>20+2</f>
        <v>22</v>
      </c>
      <c r="AI15" s="357">
        <v>2</v>
      </c>
      <c r="AJ15" s="374">
        <f>AG15*AH15*AI15*7860/1000000000</f>
        <v>0.01625448</v>
      </c>
      <c r="AK15" s="371">
        <f t="shared" si="1"/>
        <v>0.842844557315891</v>
      </c>
      <c r="AL15" s="357"/>
      <c r="AM15" s="357"/>
      <c r="AN15" s="372"/>
      <c r="AO15" s="372"/>
      <c r="AP15" s="385"/>
      <c r="AQ15" s="386">
        <v>6.01769911504425</v>
      </c>
      <c r="AR15" s="385">
        <f t="shared" si="2"/>
        <v>0.0978145699115045</v>
      </c>
      <c r="AS15" s="385"/>
      <c r="AT15" s="385"/>
      <c r="AU15" s="385"/>
      <c r="AV15" s="385"/>
      <c r="AW15" s="385"/>
      <c r="AX15" s="385"/>
      <c r="AY15" s="398"/>
      <c r="AZ15" s="65">
        <v>2</v>
      </c>
    </row>
    <row r="16" ht="30" customHeight="1" spans="1:52">
      <c r="A16" s="315">
        <f t="shared" si="0"/>
        <v>7</v>
      </c>
      <c r="B16" s="316"/>
      <c r="C16" s="316"/>
      <c r="D16" s="317"/>
      <c r="E16" s="317"/>
      <c r="F16" s="317">
        <v>4</v>
      </c>
      <c r="G16" s="317"/>
      <c r="H16" s="317"/>
      <c r="I16" s="317"/>
      <c r="J16" s="317"/>
      <c r="K16" s="317"/>
      <c r="L16" s="317" t="s">
        <v>496</v>
      </c>
      <c r="M16" s="317"/>
      <c r="N16" s="335" t="s">
        <v>519</v>
      </c>
      <c r="O16" s="317" t="s">
        <v>436</v>
      </c>
      <c r="P16" s="317" t="s">
        <v>206</v>
      </c>
      <c r="Q16" s="317" t="s">
        <v>192</v>
      </c>
      <c r="R16" s="315" t="s">
        <v>392</v>
      </c>
      <c r="S16" s="344"/>
      <c r="T16" s="341" t="s">
        <v>161</v>
      </c>
      <c r="U16" s="341"/>
      <c r="V16" s="335" t="s">
        <v>383</v>
      </c>
      <c r="W16" s="335" t="s">
        <v>164</v>
      </c>
      <c r="X16" s="342" t="s">
        <v>163</v>
      </c>
      <c r="Y16" s="317" t="s">
        <v>206</v>
      </c>
      <c r="Z16" s="240" t="s">
        <v>520</v>
      </c>
      <c r="AA16" s="353"/>
      <c r="AB16" s="351" t="s">
        <v>521</v>
      </c>
      <c r="AC16" s="350">
        <v>0.0027</v>
      </c>
      <c r="AD16" s="353" t="s">
        <v>28</v>
      </c>
      <c r="AE16" s="357"/>
      <c r="AF16" s="357"/>
      <c r="AG16" s="357"/>
      <c r="AH16" s="357"/>
      <c r="AI16" s="357"/>
      <c r="AJ16" s="357"/>
      <c r="AK16" s="357"/>
      <c r="AL16" s="357"/>
      <c r="AM16" s="357"/>
      <c r="AN16" s="372"/>
      <c r="AO16" s="372"/>
      <c r="AP16" s="385"/>
      <c r="AQ16" s="386"/>
      <c r="AR16" s="386">
        <v>0.033</v>
      </c>
      <c r="AS16" s="385"/>
      <c r="AT16" s="385"/>
      <c r="AU16" s="385"/>
      <c r="AV16" s="385"/>
      <c r="AW16" s="385"/>
      <c r="AX16" s="385"/>
      <c r="AY16" s="398"/>
      <c r="AZ16" s="65">
        <v>1</v>
      </c>
    </row>
    <row r="17" ht="30" customHeight="1" spans="1:52">
      <c r="A17" s="315">
        <f t="shared" si="0"/>
        <v>8</v>
      </c>
      <c r="B17" s="316"/>
      <c r="C17" s="316"/>
      <c r="D17" s="317"/>
      <c r="E17" s="317"/>
      <c r="F17" s="317">
        <v>4</v>
      </c>
      <c r="G17" s="317"/>
      <c r="H17" s="317"/>
      <c r="I17" s="317"/>
      <c r="J17" s="317"/>
      <c r="K17" s="317"/>
      <c r="L17" s="317" t="s">
        <v>496</v>
      </c>
      <c r="M17" s="317"/>
      <c r="N17" s="317" t="s">
        <v>522</v>
      </c>
      <c r="O17" s="317" t="s">
        <v>523</v>
      </c>
      <c r="P17" s="317" t="s">
        <v>329</v>
      </c>
      <c r="Q17" s="317" t="s">
        <v>192</v>
      </c>
      <c r="R17" s="315" t="s">
        <v>392</v>
      </c>
      <c r="S17" s="344"/>
      <c r="T17" s="341" t="s">
        <v>161</v>
      </c>
      <c r="U17" s="341"/>
      <c r="V17" s="335" t="s">
        <v>383</v>
      </c>
      <c r="W17" s="335" t="s">
        <v>164</v>
      </c>
      <c r="X17" s="342" t="s">
        <v>163</v>
      </c>
      <c r="Y17" s="317" t="s">
        <v>329</v>
      </c>
      <c r="Z17" s="358" t="s">
        <v>516</v>
      </c>
      <c r="AA17" s="353"/>
      <c r="AB17" s="351" t="s">
        <v>524</v>
      </c>
      <c r="AC17" s="350">
        <v>0.03</v>
      </c>
      <c r="AD17" s="353" t="s">
        <v>28</v>
      </c>
      <c r="AE17" s="357" t="s">
        <v>217</v>
      </c>
      <c r="AF17" s="357" t="s">
        <v>525</v>
      </c>
      <c r="AG17" s="357">
        <f>98+2</f>
        <v>100</v>
      </c>
      <c r="AH17" s="357">
        <f>20+2</f>
        <v>22</v>
      </c>
      <c r="AI17" s="357">
        <v>2</v>
      </c>
      <c r="AJ17" s="374">
        <f>AG17*AH17*AI17*7860/1000000000</f>
        <v>0.034584</v>
      </c>
      <c r="AK17" s="371">
        <f>AC17/AJ17</f>
        <v>0.867453157529493</v>
      </c>
      <c r="AL17" s="357"/>
      <c r="AM17" s="357"/>
      <c r="AN17" s="372"/>
      <c r="AO17" s="372"/>
      <c r="AP17" s="385"/>
      <c r="AQ17" s="386">
        <v>6.01769911504425</v>
      </c>
      <c r="AR17" s="385">
        <f>AJ17*AQ17</f>
        <v>0.20811610619469</v>
      </c>
      <c r="AS17" s="385"/>
      <c r="AT17" s="385"/>
      <c r="AU17" s="385"/>
      <c r="AV17" s="385"/>
      <c r="AW17" s="385"/>
      <c r="AX17" s="385"/>
      <c r="AY17" s="398"/>
      <c r="AZ17" s="65">
        <v>2</v>
      </c>
    </row>
    <row r="18" ht="30" customHeight="1" spans="1:52">
      <c r="A18" s="315">
        <f t="shared" si="0"/>
        <v>9</v>
      </c>
      <c r="B18" s="316"/>
      <c r="C18" s="316"/>
      <c r="D18" s="317"/>
      <c r="E18" s="317"/>
      <c r="F18" s="317">
        <v>4</v>
      </c>
      <c r="G18" s="317"/>
      <c r="H18" s="317"/>
      <c r="I18" s="317"/>
      <c r="J18" s="317"/>
      <c r="K18" s="317"/>
      <c r="L18" s="317" t="s">
        <v>496</v>
      </c>
      <c r="M18" s="317"/>
      <c r="N18" s="317" t="s">
        <v>526</v>
      </c>
      <c r="O18" s="317" t="s">
        <v>527</v>
      </c>
      <c r="P18" s="317" t="s">
        <v>206</v>
      </c>
      <c r="Q18" s="317" t="s">
        <v>192</v>
      </c>
      <c r="R18" s="315" t="s">
        <v>392</v>
      </c>
      <c r="S18" s="344"/>
      <c r="T18" s="341" t="s">
        <v>161</v>
      </c>
      <c r="U18" s="341"/>
      <c r="V18" s="335" t="s">
        <v>383</v>
      </c>
      <c r="W18" s="335" t="s">
        <v>164</v>
      </c>
      <c r="X18" s="342" t="s">
        <v>163</v>
      </c>
      <c r="Y18" s="317" t="s">
        <v>206</v>
      </c>
      <c r="Z18" s="240" t="s">
        <v>528</v>
      </c>
      <c r="AA18" s="353"/>
      <c r="AB18" s="351" t="s">
        <v>529</v>
      </c>
      <c r="AC18" s="350">
        <v>0.0024</v>
      </c>
      <c r="AD18" s="353" t="s">
        <v>28</v>
      </c>
      <c r="AE18" s="357"/>
      <c r="AF18" s="357"/>
      <c r="AG18" s="357"/>
      <c r="AH18" s="357"/>
      <c r="AI18" s="357"/>
      <c r="AJ18" s="357"/>
      <c r="AK18" s="357"/>
      <c r="AL18" s="357"/>
      <c r="AM18" s="357"/>
      <c r="AN18" s="372"/>
      <c r="AO18" s="372"/>
      <c r="AP18" s="385"/>
      <c r="AQ18" s="387"/>
      <c r="AR18" s="387">
        <v>0.126</v>
      </c>
      <c r="AS18" s="385"/>
      <c r="AT18" s="385"/>
      <c r="AU18" s="385"/>
      <c r="AV18" s="385"/>
      <c r="AW18" s="385"/>
      <c r="AX18" s="385"/>
      <c r="AY18" s="398"/>
      <c r="AZ18" s="65">
        <v>4</v>
      </c>
    </row>
    <row r="19" spans="16:52">
      <c r="P19" s="295"/>
      <c r="T19" s="295"/>
      <c r="U19" s="295"/>
      <c r="V19" s="295"/>
      <c r="W19" s="295"/>
      <c r="X19" s="295"/>
      <c r="Y19" s="295"/>
      <c r="Z19" s="295"/>
      <c r="AA19" s="295"/>
      <c r="AZ19" s="295"/>
    </row>
    <row r="20" spans="16:52">
      <c r="P20" s="295"/>
      <c r="T20" s="295"/>
      <c r="U20" s="295"/>
      <c r="V20" s="295"/>
      <c r="W20" s="295"/>
      <c r="X20" s="295"/>
      <c r="Y20" s="295"/>
      <c r="Z20" s="295"/>
      <c r="AA20" s="295"/>
      <c r="AZ20" s="295"/>
    </row>
    <row r="21" spans="16:52">
      <c r="P21" s="295"/>
      <c r="T21" s="295"/>
      <c r="U21" s="295"/>
      <c r="V21" s="295"/>
      <c r="W21" s="295"/>
      <c r="X21" s="295"/>
      <c r="Y21" s="295"/>
      <c r="Z21" s="295"/>
      <c r="AA21" s="295"/>
      <c r="AZ21" s="295"/>
    </row>
    <row r="22" spans="16:52">
      <c r="P22" s="295"/>
      <c r="T22" s="295"/>
      <c r="U22" s="295"/>
      <c r="V22" s="295"/>
      <c r="W22" s="295"/>
      <c r="X22" s="295"/>
      <c r="Y22" s="295"/>
      <c r="Z22" s="295"/>
      <c r="AA22" s="295"/>
      <c r="AZ22" s="295"/>
    </row>
    <row r="23" spans="16:52">
      <c r="P23" s="295"/>
      <c r="T23" s="295"/>
      <c r="U23" s="295"/>
      <c r="V23" s="295"/>
      <c r="W23" s="295"/>
      <c r="X23" s="295"/>
      <c r="Y23" s="295"/>
      <c r="Z23" s="295"/>
      <c r="AA23" s="295"/>
      <c r="AZ23" s="295"/>
    </row>
    <row r="24" spans="16:52">
      <c r="P24" s="295"/>
      <c r="T24" s="295"/>
      <c r="U24" s="295"/>
      <c r="V24" s="295"/>
      <c r="W24" s="295"/>
      <c r="X24" s="295"/>
      <c r="Y24" s="295"/>
      <c r="Z24" s="295"/>
      <c r="AA24" s="295"/>
      <c r="AZ24" s="295"/>
    </row>
    <row r="25" spans="16:52">
      <c r="P25" s="295"/>
      <c r="T25" s="295"/>
      <c r="U25" s="295"/>
      <c r="V25" s="295"/>
      <c r="W25" s="295"/>
      <c r="X25" s="295"/>
      <c r="Y25" s="295"/>
      <c r="Z25" s="295"/>
      <c r="AA25" s="295"/>
      <c r="AZ25" s="295"/>
    </row>
    <row r="26" spans="16:52">
      <c r="P26" s="295"/>
      <c r="T26" s="295"/>
      <c r="U26" s="295"/>
      <c r="V26" s="295"/>
      <c r="W26" s="295"/>
      <c r="X26" s="295"/>
      <c r="Y26" s="295"/>
      <c r="Z26" s="295"/>
      <c r="AA26" s="295"/>
      <c r="AZ26" s="295"/>
    </row>
    <row r="27" spans="16:52">
      <c r="P27" s="295"/>
      <c r="T27" s="295"/>
      <c r="U27" s="295"/>
      <c r="V27" s="295"/>
      <c r="W27" s="295"/>
      <c r="X27" s="295"/>
      <c r="Y27" s="295"/>
      <c r="Z27" s="295"/>
      <c r="AA27" s="295"/>
      <c r="AZ27" s="295"/>
    </row>
    <row r="28" spans="16:52">
      <c r="P28" s="295"/>
      <c r="T28" s="295"/>
      <c r="U28" s="295"/>
      <c r="V28" s="295"/>
      <c r="W28" s="295"/>
      <c r="X28" s="295"/>
      <c r="Y28" s="295"/>
      <c r="Z28" s="295"/>
      <c r="AA28" s="295"/>
      <c r="AZ28" s="295"/>
    </row>
    <row r="29" spans="16:52">
      <c r="P29" s="295"/>
      <c r="T29" s="295"/>
      <c r="U29" s="295"/>
      <c r="V29" s="295"/>
      <c r="W29" s="295"/>
      <c r="X29" s="295"/>
      <c r="Y29" s="295"/>
      <c r="Z29" s="295"/>
      <c r="AA29" s="295"/>
      <c r="AZ29" s="295"/>
    </row>
    <row r="30" spans="16:52">
      <c r="P30" s="295"/>
      <c r="T30" s="295"/>
      <c r="U30" s="295"/>
      <c r="V30" s="295"/>
      <c r="W30" s="295"/>
      <c r="X30" s="295"/>
      <c r="Y30" s="295"/>
      <c r="Z30" s="295"/>
      <c r="AA30" s="295"/>
      <c r="AZ30" s="295"/>
    </row>
    <row r="31" spans="16:52">
      <c r="P31" s="295"/>
      <c r="T31" s="295"/>
      <c r="U31" s="295"/>
      <c r="V31" s="295"/>
      <c r="W31" s="295"/>
      <c r="X31" s="295"/>
      <c r="Y31" s="295"/>
      <c r="Z31" s="295"/>
      <c r="AA31" s="295"/>
      <c r="AZ31" s="295"/>
    </row>
    <row r="32" spans="16:52">
      <c r="P32" s="295"/>
      <c r="T32" s="295"/>
      <c r="U32" s="295"/>
      <c r="V32" s="295"/>
      <c r="W32" s="295"/>
      <c r="X32" s="295"/>
      <c r="Y32" s="295"/>
      <c r="Z32" s="295"/>
      <c r="AA32" s="295"/>
      <c r="AZ32" s="295"/>
    </row>
    <row r="33" spans="16:52">
      <c r="P33" s="295"/>
      <c r="T33" s="295"/>
      <c r="U33" s="295"/>
      <c r="V33" s="295"/>
      <c r="W33" s="295"/>
      <c r="X33" s="295"/>
      <c r="Y33" s="295"/>
      <c r="Z33" s="295"/>
      <c r="AA33" s="295"/>
      <c r="AZ33" s="295"/>
    </row>
    <row r="34" spans="16:52">
      <c r="P34" s="295"/>
      <c r="T34" s="295"/>
      <c r="U34" s="295"/>
      <c r="V34" s="295"/>
      <c r="W34" s="295"/>
      <c r="X34" s="295"/>
      <c r="Y34" s="295"/>
      <c r="Z34" s="295"/>
      <c r="AA34" s="295"/>
      <c r="AZ34" s="295"/>
    </row>
    <row r="35" spans="16:52">
      <c r="P35" s="295"/>
      <c r="T35" s="295"/>
      <c r="U35" s="295"/>
      <c r="V35" s="295"/>
      <c r="W35" s="295"/>
      <c r="X35" s="295"/>
      <c r="Y35" s="295"/>
      <c r="Z35" s="295"/>
      <c r="AA35" s="295"/>
      <c r="AZ35" s="295"/>
    </row>
    <row r="36" spans="16:52">
      <c r="P36" s="295"/>
      <c r="T36" s="295"/>
      <c r="U36" s="295"/>
      <c r="V36" s="295"/>
      <c r="W36" s="295"/>
      <c r="X36" s="295"/>
      <c r="Y36" s="295"/>
      <c r="Z36" s="295"/>
      <c r="AA36" s="295"/>
      <c r="AZ36" s="295"/>
    </row>
    <row r="37" spans="16:52">
      <c r="P37" s="295"/>
      <c r="T37" s="295"/>
      <c r="U37" s="295"/>
      <c r="V37" s="295"/>
      <c r="W37" s="295"/>
      <c r="X37" s="295"/>
      <c r="Y37" s="295"/>
      <c r="Z37" s="295"/>
      <c r="AA37" s="295"/>
      <c r="AZ37" s="295"/>
    </row>
    <row r="38" spans="16:52">
      <c r="P38" s="295"/>
      <c r="T38" s="295"/>
      <c r="U38" s="295"/>
      <c r="V38" s="295"/>
      <c r="W38" s="295"/>
      <c r="X38" s="295"/>
      <c r="Y38" s="295"/>
      <c r="Z38" s="295"/>
      <c r="AA38" s="295"/>
      <c r="AZ38" s="295"/>
    </row>
    <row r="39" spans="16:52">
      <c r="P39" s="295"/>
      <c r="T39" s="295"/>
      <c r="U39" s="295"/>
      <c r="V39" s="295"/>
      <c r="W39" s="295"/>
      <c r="X39" s="295"/>
      <c r="Y39" s="295"/>
      <c r="Z39" s="295"/>
      <c r="AA39" s="295"/>
      <c r="AZ39" s="295"/>
    </row>
    <row r="40" spans="16:52">
      <c r="P40" s="295"/>
      <c r="T40" s="295"/>
      <c r="U40" s="295"/>
      <c r="V40" s="295"/>
      <c r="W40" s="295"/>
      <c r="X40" s="295"/>
      <c r="Y40" s="295"/>
      <c r="Z40" s="295"/>
      <c r="AA40" s="295"/>
      <c r="AZ40" s="295"/>
    </row>
    <row r="41" spans="16:52">
      <c r="P41" s="295"/>
      <c r="T41" s="295"/>
      <c r="U41" s="295"/>
      <c r="V41" s="295"/>
      <c r="W41" s="295"/>
      <c r="X41" s="295"/>
      <c r="Y41" s="295"/>
      <c r="Z41" s="295"/>
      <c r="AA41" s="295"/>
      <c r="AZ41" s="295"/>
    </row>
    <row r="42" spans="16:52">
      <c r="P42" s="295"/>
      <c r="T42" s="295"/>
      <c r="U42" s="295"/>
      <c r="V42" s="295"/>
      <c r="W42" s="295"/>
      <c r="X42" s="295"/>
      <c r="Y42" s="295"/>
      <c r="Z42" s="295"/>
      <c r="AA42" s="295"/>
      <c r="AZ42" s="295"/>
    </row>
    <row r="43" spans="16:52">
      <c r="P43" s="295"/>
      <c r="T43" s="295"/>
      <c r="U43" s="295"/>
      <c r="V43" s="295"/>
      <c r="W43" s="295"/>
      <c r="X43" s="295"/>
      <c r="Y43" s="295"/>
      <c r="Z43" s="295"/>
      <c r="AA43" s="295"/>
      <c r="AZ43" s="295"/>
    </row>
    <row r="44" spans="16:52">
      <c r="P44" s="295"/>
      <c r="T44" s="295"/>
      <c r="U44" s="295"/>
      <c r="V44" s="295"/>
      <c r="W44" s="295"/>
      <c r="X44" s="295"/>
      <c r="Y44" s="295"/>
      <c r="Z44" s="295"/>
      <c r="AA44" s="295"/>
      <c r="AZ44" s="295"/>
    </row>
    <row r="45" spans="16:52">
      <c r="P45" s="295"/>
      <c r="T45" s="295"/>
      <c r="U45" s="295"/>
      <c r="V45" s="295"/>
      <c r="W45" s="295"/>
      <c r="X45" s="295"/>
      <c r="Y45" s="295"/>
      <c r="Z45" s="295"/>
      <c r="AA45" s="295"/>
      <c r="AZ45" s="295"/>
    </row>
    <row r="46" spans="16:52">
      <c r="P46" s="295"/>
      <c r="T46" s="295"/>
      <c r="U46" s="295"/>
      <c r="V46" s="295"/>
      <c r="W46" s="295"/>
      <c r="X46" s="295"/>
      <c r="Y46" s="295"/>
      <c r="Z46" s="295"/>
      <c r="AA46" s="295"/>
      <c r="AZ46" s="295"/>
    </row>
    <row r="47" spans="16:52">
      <c r="P47" s="295"/>
      <c r="T47" s="295"/>
      <c r="U47" s="295"/>
      <c r="V47" s="295"/>
      <c r="W47" s="295"/>
      <c r="X47" s="295"/>
      <c r="Y47" s="295"/>
      <c r="Z47" s="295"/>
      <c r="AA47" s="295"/>
      <c r="AZ47" s="295"/>
    </row>
    <row r="48" spans="16:52">
      <c r="P48" s="295"/>
      <c r="T48" s="295"/>
      <c r="U48" s="295"/>
      <c r="V48" s="295"/>
      <c r="W48" s="295"/>
      <c r="X48" s="295"/>
      <c r="Y48" s="295"/>
      <c r="Z48" s="295"/>
      <c r="AA48" s="295"/>
      <c r="AZ48" s="295"/>
    </row>
    <row r="49" spans="16:52">
      <c r="P49" s="295"/>
      <c r="T49" s="295"/>
      <c r="U49" s="295"/>
      <c r="V49" s="295"/>
      <c r="W49" s="295"/>
      <c r="X49" s="295"/>
      <c r="Y49" s="295"/>
      <c r="Z49" s="295"/>
      <c r="AA49" s="295"/>
      <c r="AZ49" s="295"/>
    </row>
    <row r="50" spans="16:52">
      <c r="P50" s="295"/>
      <c r="T50" s="295"/>
      <c r="U50" s="295"/>
      <c r="V50" s="295"/>
      <c r="W50" s="295"/>
      <c r="X50" s="295"/>
      <c r="Y50" s="295"/>
      <c r="Z50" s="295"/>
      <c r="AA50" s="295"/>
      <c r="AZ50" s="295"/>
    </row>
    <row r="51" spans="16:52">
      <c r="P51" s="295"/>
      <c r="T51" s="295"/>
      <c r="U51" s="295"/>
      <c r="V51" s="295"/>
      <c r="W51" s="295"/>
      <c r="X51" s="295"/>
      <c r="Y51" s="295"/>
      <c r="Z51" s="295"/>
      <c r="AA51" s="295"/>
      <c r="AZ51" s="295"/>
    </row>
    <row r="52" spans="16:52">
      <c r="P52" s="295"/>
      <c r="T52" s="295"/>
      <c r="U52" s="295"/>
      <c r="V52" s="295"/>
      <c r="W52" s="295"/>
      <c r="X52" s="295"/>
      <c r="Y52" s="295"/>
      <c r="Z52" s="295"/>
      <c r="AA52" s="295"/>
      <c r="AZ52" s="295"/>
    </row>
    <row r="53" spans="16:52">
      <c r="P53" s="295"/>
      <c r="T53" s="295"/>
      <c r="U53" s="295"/>
      <c r="V53" s="295"/>
      <c r="W53" s="295"/>
      <c r="X53" s="295"/>
      <c r="Y53" s="295"/>
      <c r="Z53" s="295"/>
      <c r="AA53" s="295"/>
      <c r="AZ53" s="295"/>
    </row>
    <row r="54" spans="16:52">
      <c r="P54" s="295"/>
      <c r="T54" s="295"/>
      <c r="U54" s="295"/>
      <c r="V54" s="295"/>
      <c r="W54" s="295"/>
      <c r="X54" s="295"/>
      <c r="Y54" s="295"/>
      <c r="Z54" s="295"/>
      <c r="AA54" s="295"/>
      <c r="AZ54" s="295"/>
    </row>
    <row r="55" spans="16:52">
      <c r="P55" s="295"/>
      <c r="T55" s="295"/>
      <c r="U55" s="295"/>
      <c r="V55" s="295"/>
      <c r="W55" s="295"/>
      <c r="X55" s="295"/>
      <c r="Y55" s="295"/>
      <c r="Z55" s="295"/>
      <c r="AA55" s="295"/>
      <c r="AZ55" s="295"/>
    </row>
    <row r="56" spans="16:52">
      <c r="P56" s="295"/>
      <c r="T56" s="295"/>
      <c r="U56" s="295"/>
      <c r="V56" s="295"/>
      <c r="W56" s="295"/>
      <c r="X56" s="295"/>
      <c r="Y56" s="295"/>
      <c r="Z56" s="295"/>
      <c r="AA56" s="295"/>
      <c r="AZ56" s="295"/>
    </row>
    <row r="57" spans="16:52">
      <c r="P57" s="295"/>
      <c r="T57" s="295"/>
      <c r="U57" s="295"/>
      <c r="V57" s="295"/>
      <c r="W57" s="295"/>
      <c r="X57" s="295"/>
      <c r="Y57" s="295"/>
      <c r="Z57" s="295"/>
      <c r="AA57" s="295"/>
      <c r="AZ57" s="295"/>
    </row>
    <row r="58" spans="16:52">
      <c r="P58" s="295"/>
      <c r="T58" s="295"/>
      <c r="U58" s="295"/>
      <c r="V58" s="295"/>
      <c r="W58" s="295"/>
      <c r="X58" s="295"/>
      <c r="Y58" s="295"/>
      <c r="Z58" s="295"/>
      <c r="AA58" s="295"/>
      <c r="AZ58" s="295"/>
    </row>
    <row r="59" spans="16:52">
      <c r="P59" s="295"/>
      <c r="T59" s="295"/>
      <c r="U59" s="295"/>
      <c r="V59" s="295"/>
      <c r="W59" s="295"/>
      <c r="X59" s="295"/>
      <c r="Y59" s="295"/>
      <c r="Z59" s="295"/>
      <c r="AA59" s="295"/>
      <c r="AZ59" s="295"/>
    </row>
    <row r="60" spans="16:52">
      <c r="P60" s="295"/>
      <c r="T60" s="295"/>
      <c r="U60" s="295"/>
      <c r="V60" s="295"/>
      <c r="W60" s="295"/>
      <c r="X60" s="295"/>
      <c r="Y60" s="295"/>
      <c r="Z60" s="295"/>
      <c r="AA60" s="295"/>
      <c r="AZ60" s="295"/>
    </row>
    <row r="61" spans="16:52">
      <c r="P61" s="295"/>
      <c r="T61" s="295"/>
      <c r="U61" s="295"/>
      <c r="V61" s="295"/>
      <c r="W61" s="295"/>
      <c r="X61" s="295"/>
      <c r="Y61" s="295"/>
      <c r="Z61" s="295"/>
      <c r="AA61" s="295"/>
      <c r="AZ61" s="295"/>
    </row>
    <row r="62" spans="16:52">
      <c r="P62" s="295"/>
      <c r="T62" s="295"/>
      <c r="U62" s="295"/>
      <c r="V62" s="295"/>
      <c r="W62" s="295"/>
      <c r="X62" s="295"/>
      <c r="Y62" s="295"/>
      <c r="Z62" s="295"/>
      <c r="AA62" s="295"/>
      <c r="AZ62" s="295"/>
    </row>
    <row r="63" spans="16:52">
      <c r="P63" s="295"/>
      <c r="T63" s="295"/>
      <c r="U63" s="295"/>
      <c r="V63" s="295"/>
      <c r="W63" s="295"/>
      <c r="X63" s="295"/>
      <c r="Y63" s="295"/>
      <c r="Z63" s="295"/>
      <c r="AA63" s="295"/>
      <c r="AZ63" s="295"/>
    </row>
    <row r="64" spans="16:52">
      <c r="P64" s="295"/>
      <c r="T64" s="295"/>
      <c r="U64" s="295"/>
      <c r="V64" s="295"/>
      <c r="W64" s="295"/>
      <c r="X64" s="295"/>
      <c r="Y64" s="295"/>
      <c r="Z64" s="295"/>
      <c r="AA64" s="295"/>
      <c r="AZ64" s="295"/>
    </row>
    <row r="65" spans="16:52">
      <c r="P65" s="295"/>
      <c r="T65" s="295"/>
      <c r="U65" s="295"/>
      <c r="V65" s="295"/>
      <c r="W65" s="295"/>
      <c r="X65" s="295"/>
      <c r="Y65" s="295"/>
      <c r="Z65" s="295"/>
      <c r="AA65" s="295"/>
      <c r="AZ65" s="295"/>
    </row>
    <row r="66" spans="16:52">
      <c r="P66" s="295"/>
      <c r="T66" s="295"/>
      <c r="U66" s="295"/>
      <c r="V66" s="295"/>
      <c r="W66" s="295"/>
      <c r="X66" s="295"/>
      <c r="Y66" s="295"/>
      <c r="Z66" s="295"/>
      <c r="AA66" s="295"/>
      <c r="AZ66" s="295"/>
    </row>
    <row r="67" spans="16:52">
      <c r="P67" s="295"/>
      <c r="T67" s="295"/>
      <c r="U67" s="295"/>
      <c r="V67" s="295"/>
      <c r="W67" s="295"/>
      <c r="X67" s="295"/>
      <c r="Y67" s="295"/>
      <c r="Z67" s="295"/>
      <c r="AA67" s="295"/>
      <c r="AZ67" s="295"/>
    </row>
    <row r="68" spans="16:52">
      <c r="P68" s="295"/>
      <c r="T68" s="295"/>
      <c r="U68" s="295"/>
      <c r="V68" s="295"/>
      <c r="W68" s="295"/>
      <c r="X68" s="295"/>
      <c r="Y68" s="295"/>
      <c r="Z68" s="295"/>
      <c r="AA68" s="295"/>
      <c r="AZ68" s="295"/>
    </row>
    <row r="69" spans="16:52">
      <c r="P69" s="295"/>
      <c r="T69" s="295"/>
      <c r="U69" s="295"/>
      <c r="V69" s="295"/>
      <c r="W69" s="295"/>
      <c r="X69" s="295"/>
      <c r="Y69" s="295"/>
      <c r="Z69" s="295"/>
      <c r="AA69" s="295"/>
      <c r="AZ69" s="295"/>
    </row>
    <row r="70" spans="16:52">
      <c r="P70" s="295"/>
      <c r="T70" s="295"/>
      <c r="U70" s="295"/>
      <c r="V70" s="295"/>
      <c r="W70" s="295"/>
      <c r="X70" s="295"/>
      <c r="Y70" s="295"/>
      <c r="Z70" s="295"/>
      <c r="AA70" s="295"/>
      <c r="AZ70" s="295"/>
    </row>
    <row r="71" spans="16:52">
      <c r="P71" s="295"/>
      <c r="T71" s="295"/>
      <c r="U71" s="295"/>
      <c r="V71" s="295"/>
      <c r="W71" s="295"/>
      <c r="X71" s="295"/>
      <c r="Y71" s="295"/>
      <c r="Z71" s="295"/>
      <c r="AA71" s="295"/>
      <c r="AZ71" s="295"/>
    </row>
    <row r="72" spans="16:52">
      <c r="P72" s="295"/>
      <c r="T72" s="295"/>
      <c r="U72" s="295"/>
      <c r="V72" s="295"/>
      <c r="W72" s="295"/>
      <c r="X72" s="295"/>
      <c r="Y72" s="295"/>
      <c r="Z72" s="295"/>
      <c r="AA72" s="295"/>
      <c r="AZ72" s="295"/>
    </row>
    <row r="73" spans="16:52">
      <c r="P73" s="295"/>
      <c r="T73" s="295"/>
      <c r="U73" s="295"/>
      <c r="V73" s="295"/>
      <c r="W73" s="295"/>
      <c r="X73" s="295"/>
      <c r="Y73" s="295"/>
      <c r="Z73" s="295"/>
      <c r="AA73" s="295"/>
      <c r="AZ73" s="295"/>
    </row>
    <row r="74" spans="16:52">
      <c r="P74" s="295"/>
      <c r="T74" s="295"/>
      <c r="U74" s="295"/>
      <c r="V74" s="295"/>
      <c r="W74" s="295"/>
      <c r="X74" s="295"/>
      <c r="Y74" s="295"/>
      <c r="Z74" s="295"/>
      <c r="AA74" s="295"/>
      <c r="AZ74" s="295"/>
    </row>
    <row r="75" spans="16:52">
      <c r="P75" s="295"/>
      <c r="T75" s="295"/>
      <c r="U75" s="295"/>
      <c r="V75" s="295"/>
      <c r="W75" s="295"/>
      <c r="X75" s="295"/>
      <c r="Y75" s="295"/>
      <c r="Z75" s="295"/>
      <c r="AA75" s="295"/>
      <c r="AZ75" s="295"/>
    </row>
    <row r="76" spans="16:52">
      <c r="P76" s="295"/>
      <c r="T76" s="295"/>
      <c r="U76" s="295"/>
      <c r="V76" s="295"/>
      <c r="W76" s="295"/>
      <c r="X76" s="295"/>
      <c r="Y76" s="295"/>
      <c r="Z76" s="295"/>
      <c r="AA76" s="295"/>
      <c r="AZ76" s="295"/>
    </row>
    <row r="77" spans="16:52">
      <c r="P77" s="295"/>
      <c r="T77" s="295"/>
      <c r="U77" s="295"/>
      <c r="V77" s="295"/>
      <c r="W77" s="295"/>
      <c r="X77" s="295"/>
      <c r="Y77" s="295"/>
      <c r="Z77" s="295"/>
      <c r="AA77" s="295"/>
      <c r="AZ77" s="295"/>
    </row>
    <row r="78" spans="16:52">
      <c r="P78" s="295"/>
      <c r="T78" s="295"/>
      <c r="U78" s="295"/>
      <c r="V78" s="295"/>
      <c r="W78" s="295"/>
      <c r="X78" s="295"/>
      <c r="Y78" s="295"/>
      <c r="Z78" s="295"/>
      <c r="AA78" s="295"/>
      <c r="AZ78" s="295"/>
    </row>
    <row r="79" spans="16:52">
      <c r="P79" s="295"/>
      <c r="T79" s="295"/>
      <c r="U79" s="295"/>
      <c r="V79" s="295"/>
      <c r="W79" s="295"/>
      <c r="X79" s="295"/>
      <c r="Y79" s="295"/>
      <c r="Z79" s="295"/>
      <c r="AA79" s="295"/>
      <c r="AZ79" s="295"/>
    </row>
    <row r="80" spans="16:52">
      <c r="P80" s="295"/>
      <c r="T80" s="295"/>
      <c r="U80" s="295"/>
      <c r="V80" s="295"/>
      <c r="W80" s="295"/>
      <c r="X80" s="295"/>
      <c r="Y80" s="295"/>
      <c r="Z80" s="295"/>
      <c r="AA80" s="295"/>
      <c r="AZ80" s="295"/>
    </row>
    <row r="81" spans="16:52">
      <c r="P81" s="295"/>
      <c r="T81" s="295"/>
      <c r="U81" s="295"/>
      <c r="V81" s="295"/>
      <c r="W81" s="295"/>
      <c r="X81" s="295"/>
      <c r="Y81" s="295"/>
      <c r="Z81" s="295"/>
      <c r="AA81" s="295"/>
      <c r="AZ81" s="295"/>
    </row>
    <row r="82" spans="16:52">
      <c r="P82" s="295"/>
      <c r="T82" s="295"/>
      <c r="U82" s="295"/>
      <c r="V82" s="295"/>
      <c r="W82" s="295"/>
      <c r="X82" s="295"/>
      <c r="Y82" s="295"/>
      <c r="Z82" s="295"/>
      <c r="AA82" s="295"/>
      <c r="AZ82" s="295"/>
    </row>
    <row r="83" spans="16:52">
      <c r="P83" s="295"/>
      <c r="T83" s="295"/>
      <c r="U83" s="295"/>
      <c r="V83" s="295"/>
      <c r="W83" s="295"/>
      <c r="X83" s="295"/>
      <c r="Y83" s="295"/>
      <c r="Z83" s="295"/>
      <c r="AA83" s="295"/>
      <c r="AZ83" s="295"/>
    </row>
    <row r="84" spans="16:52">
      <c r="P84" s="295"/>
      <c r="T84" s="295"/>
      <c r="U84" s="295"/>
      <c r="V84" s="295"/>
      <c r="W84" s="295"/>
      <c r="X84" s="295"/>
      <c r="Y84" s="295"/>
      <c r="Z84" s="295"/>
      <c r="AA84" s="295"/>
      <c r="AZ84" s="295"/>
    </row>
    <row r="85" spans="16:52">
      <c r="P85" s="295"/>
      <c r="T85" s="295"/>
      <c r="U85" s="295"/>
      <c r="V85" s="295"/>
      <c r="W85" s="295"/>
      <c r="X85" s="295"/>
      <c r="Y85" s="295"/>
      <c r="Z85" s="295"/>
      <c r="AA85" s="295"/>
      <c r="AZ85" s="295"/>
    </row>
    <row r="86" spans="16:52">
      <c r="P86" s="295"/>
      <c r="T86" s="295"/>
      <c r="U86" s="295"/>
      <c r="V86" s="295"/>
      <c r="W86" s="295"/>
      <c r="X86" s="295"/>
      <c r="Y86" s="295"/>
      <c r="Z86" s="295"/>
      <c r="AA86" s="295"/>
      <c r="AZ86" s="295"/>
    </row>
    <row r="87" spans="16:52">
      <c r="P87" s="295"/>
      <c r="T87" s="295"/>
      <c r="U87" s="295"/>
      <c r="V87" s="295"/>
      <c r="W87" s="295"/>
      <c r="X87" s="295"/>
      <c r="Y87" s="295"/>
      <c r="Z87" s="295"/>
      <c r="AA87" s="295"/>
      <c r="AZ87" s="295"/>
    </row>
    <row r="88" spans="16:52">
      <c r="P88" s="295"/>
      <c r="T88" s="295"/>
      <c r="U88" s="295"/>
      <c r="V88" s="295"/>
      <c r="W88" s="295"/>
      <c r="X88" s="295"/>
      <c r="Y88" s="295"/>
      <c r="Z88" s="295"/>
      <c r="AA88" s="295"/>
      <c r="AZ88" s="295"/>
    </row>
    <row r="89" spans="16:52">
      <c r="P89" s="295"/>
      <c r="T89" s="295"/>
      <c r="U89" s="295"/>
      <c r="V89" s="295"/>
      <c r="W89" s="295"/>
      <c r="X89" s="295"/>
      <c r="Y89" s="295"/>
      <c r="Z89" s="295"/>
      <c r="AA89" s="295"/>
      <c r="AZ89" s="295"/>
    </row>
    <row r="90" spans="16:52">
      <c r="P90" s="295"/>
      <c r="T90" s="295"/>
      <c r="U90" s="295"/>
      <c r="V90" s="295"/>
      <c r="W90" s="295"/>
      <c r="X90" s="295"/>
      <c r="Y90" s="295"/>
      <c r="Z90" s="295"/>
      <c r="AA90" s="295"/>
      <c r="AZ90" s="295"/>
    </row>
    <row r="91" spans="16:52">
      <c r="P91" s="295"/>
      <c r="T91" s="295"/>
      <c r="U91" s="295"/>
      <c r="V91" s="295"/>
      <c r="W91" s="295"/>
      <c r="X91" s="295"/>
      <c r="Y91" s="295"/>
      <c r="Z91" s="295"/>
      <c r="AA91" s="295"/>
      <c r="AZ91" s="295"/>
    </row>
    <row r="92" spans="16:52">
      <c r="P92" s="295"/>
      <c r="T92" s="295"/>
      <c r="U92" s="295"/>
      <c r="V92" s="295"/>
      <c r="W92" s="295"/>
      <c r="X92" s="295"/>
      <c r="Y92" s="295"/>
      <c r="Z92" s="295"/>
      <c r="AA92" s="295"/>
      <c r="AZ92" s="295"/>
    </row>
    <row r="93" spans="16:52">
      <c r="P93" s="295"/>
      <c r="T93" s="295"/>
      <c r="U93" s="295"/>
      <c r="V93" s="295"/>
      <c r="W93" s="295"/>
      <c r="X93" s="295"/>
      <c r="Y93" s="295"/>
      <c r="Z93" s="295"/>
      <c r="AA93" s="295"/>
      <c r="AZ93" s="295"/>
    </row>
    <row r="94" spans="16:52">
      <c r="P94" s="295"/>
      <c r="T94" s="295"/>
      <c r="U94" s="295"/>
      <c r="V94" s="295"/>
      <c r="W94" s="295"/>
      <c r="X94" s="295"/>
      <c r="Y94" s="295"/>
      <c r="Z94" s="295"/>
      <c r="AA94" s="295"/>
      <c r="AZ94" s="295"/>
    </row>
    <row r="95" spans="16:52">
      <c r="P95" s="295"/>
      <c r="T95" s="295"/>
      <c r="U95" s="295"/>
      <c r="V95" s="295"/>
      <c r="W95" s="295"/>
      <c r="X95" s="295"/>
      <c r="Y95" s="295"/>
      <c r="Z95" s="295"/>
      <c r="AA95" s="295"/>
      <c r="AZ95" s="295"/>
    </row>
    <row r="96" spans="16:52">
      <c r="P96" s="295"/>
      <c r="T96" s="295"/>
      <c r="U96" s="295"/>
      <c r="V96" s="295"/>
      <c r="W96" s="295"/>
      <c r="X96" s="295"/>
      <c r="Y96" s="295"/>
      <c r="Z96" s="295"/>
      <c r="AA96" s="295"/>
      <c r="AZ96" s="295"/>
    </row>
    <row r="97" spans="16:52">
      <c r="P97" s="295"/>
      <c r="T97" s="295"/>
      <c r="U97" s="295"/>
      <c r="V97" s="295"/>
      <c r="W97" s="295"/>
      <c r="X97" s="295"/>
      <c r="Y97" s="295"/>
      <c r="Z97" s="295"/>
      <c r="AA97" s="295"/>
      <c r="AZ97" s="295"/>
    </row>
    <row r="98" spans="16:52">
      <c r="P98" s="295"/>
      <c r="T98" s="295"/>
      <c r="U98" s="295"/>
      <c r="V98" s="295"/>
      <c r="W98" s="295"/>
      <c r="X98" s="295"/>
      <c r="Y98" s="295"/>
      <c r="Z98" s="295"/>
      <c r="AA98" s="295"/>
      <c r="AZ98" s="295"/>
    </row>
    <row r="99" spans="16:52">
      <c r="P99" s="295"/>
      <c r="T99" s="295"/>
      <c r="U99" s="295"/>
      <c r="V99" s="295"/>
      <c r="W99" s="295"/>
      <c r="X99" s="295"/>
      <c r="Y99" s="295"/>
      <c r="Z99" s="295"/>
      <c r="AA99" s="295"/>
      <c r="AZ99" s="295"/>
    </row>
    <row r="100" spans="16:52">
      <c r="P100" s="295"/>
      <c r="T100" s="295"/>
      <c r="U100" s="295"/>
      <c r="V100" s="295"/>
      <c r="W100" s="295"/>
      <c r="X100" s="295"/>
      <c r="Y100" s="295"/>
      <c r="Z100" s="295"/>
      <c r="AA100" s="295"/>
      <c r="AZ100" s="295"/>
    </row>
    <row r="101" spans="16:52">
      <c r="P101" s="295"/>
      <c r="T101" s="295"/>
      <c r="U101" s="295"/>
      <c r="V101" s="295"/>
      <c r="W101" s="295"/>
      <c r="X101" s="295"/>
      <c r="Y101" s="295"/>
      <c r="Z101" s="295"/>
      <c r="AA101" s="295"/>
      <c r="AZ101" s="295"/>
    </row>
    <row r="102" spans="16:52">
      <c r="P102" s="295"/>
      <c r="T102" s="295"/>
      <c r="U102" s="295"/>
      <c r="V102" s="295"/>
      <c r="W102" s="295"/>
      <c r="X102" s="295"/>
      <c r="Y102" s="295"/>
      <c r="Z102" s="295"/>
      <c r="AA102" s="295"/>
      <c r="AZ102" s="295"/>
    </row>
    <row r="103" spans="16:52">
      <c r="P103" s="295"/>
      <c r="T103" s="295"/>
      <c r="U103" s="295"/>
      <c r="V103" s="295"/>
      <c r="W103" s="295"/>
      <c r="X103" s="295"/>
      <c r="Y103" s="295"/>
      <c r="Z103" s="295"/>
      <c r="AA103" s="295"/>
      <c r="AZ103" s="295"/>
    </row>
    <row r="104" spans="16:52">
      <c r="P104" s="295"/>
      <c r="T104" s="295"/>
      <c r="U104" s="295"/>
      <c r="V104" s="295"/>
      <c r="W104" s="295"/>
      <c r="X104" s="295"/>
      <c r="Y104" s="295"/>
      <c r="Z104" s="295"/>
      <c r="AA104" s="295"/>
      <c r="AZ104" s="295"/>
    </row>
    <row r="105" spans="16:52">
      <c r="P105" s="295"/>
      <c r="T105" s="295"/>
      <c r="U105" s="295"/>
      <c r="V105" s="295"/>
      <c r="W105" s="295"/>
      <c r="X105" s="295"/>
      <c r="Y105" s="295"/>
      <c r="Z105" s="295"/>
      <c r="AA105" s="295"/>
      <c r="AZ105" s="295"/>
    </row>
    <row r="106" spans="16:52">
      <c r="P106" s="295"/>
      <c r="T106" s="295"/>
      <c r="U106" s="295"/>
      <c r="V106" s="295"/>
      <c r="W106" s="295"/>
      <c r="X106" s="295"/>
      <c r="Y106" s="295"/>
      <c r="Z106" s="295"/>
      <c r="AA106" s="295"/>
      <c r="AZ106" s="295"/>
    </row>
    <row r="107" spans="16:52">
      <c r="P107" s="295"/>
      <c r="T107" s="295"/>
      <c r="U107" s="295"/>
      <c r="V107" s="295"/>
      <c r="W107" s="295"/>
      <c r="X107" s="295"/>
      <c r="Y107" s="295"/>
      <c r="Z107" s="295"/>
      <c r="AA107" s="295"/>
      <c r="AZ107" s="295"/>
    </row>
    <row r="108" spans="16:52">
      <c r="P108" s="295"/>
      <c r="T108" s="295"/>
      <c r="U108" s="295"/>
      <c r="V108" s="295"/>
      <c r="W108" s="295"/>
      <c r="X108" s="295"/>
      <c r="Y108" s="295"/>
      <c r="Z108" s="295"/>
      <c r="AA108" s="295"/>
      <c r="AZ108" s="295"/>
    </row>
    <row r="109" spans="16:52">
      <c r="P109" s="295"/>
      <c r="T109" s="295"/>
      <c r="U109" s="295"/>
      <c r="V109" s="295"/>
      <c r="W109" s="295"/>
      <c r="X109" s="295"/>
      <c r="Y109" s="295"/>
      <c r="Z109" s="295"/>
      <c r="AA109" s="295"/>
      <c r="AZ109" s="295"/>
    </row>
    <row r="110" spans="16:52">
      <c r="P110" s="295"/>
      <c r="T110" s="295"/>
      <c r="U110" s="295"/>
      <c r="V110" s="295"/>
      <c r="W110" s="295"/>
      <c r="X110" s="295"/>
      <c r="Y110" s="295"/>
      <c r="Z110" s="295"/>
      <c r="AA110" s="295"/>
      <c r="AZ110" s="295"/>
    </row>
    <row r="111" spans="16:52">
      <c r="P111" s="295"/>
      <c r="T111" s="295"/>
      <c r="U111" s="295"/>
      <c r="V111" s="295"/>
      <c r="W111" s="295"/>
      <c r="X111" s="295"/>
      <c r="Y111" s="295"/>
      <c r="Z111" s="295"/>
      <c r="AA111" s="295"/>
      <c r="AZ111" s="295"/>
    </row>
    <row r="112" spans="16:52">
      <c r="P112" s="295"/>
      <c r="T112" s="295"/>
      <c r="U112" s="295"/>
      <c r="V112" s="295"/>
      <c r="W112" s="295"/>
      <c r="X112" s="295"/>
      <c r="Y112" s="295"/>
      <c r="Z112" s="295"/>
      <c r="AA112" s="295"/>
      <c r="AZ112" s="295"/>
    </row>
    <row r="113" spans="16:52">
      <c r="P113" s="295"/>
      <c r="T113" s="295"/>
      <c r="U113" s="295"/>
      <c r="V113" s="295"/>
      <c r="W113" s="295"/>
      <c r="X113" s="295"/>
      <c r="Y113" s="295"/>
      <c r="Z113" s="295"/>
      <c r="AA113" s="295"/>
      <c r="AZ113" s="295"/>
    </row>
    <row r="114" spans="16:52">
      <c r="P114" s="295"/>
      <c r="T114" s="295"/>
      <c r="U114" s="295"/>
      <c r="V114" s="295"/>
      <c r="W114" s="295"/>
      <c r="X114" s="295"/>
      <c r="Y114" s="295"/>
      <c r="Z114" s="295"/>
      <c r="AA114" s="295"/>
      <c r="AZ114" s="295"/>
    </row>
    <row r="115" spans="16:52">
      <c r="P115" s="295"/>
      <c r="T115" s="295"/>
      <c r="U115" s="295"/>
      <c r="V115" s="295"/>
      <c r="W115" s="295"/>
      <c r="X115" s="295"/>
      <c r="Y115" s="295"/>
      <c r="Z115" s="295"/>
      <c r="AA115" s="295"/>
      <c r="AZ115" s="295"/>
    </row>
    <row r="116" spans="16:52">
      <c r="P116" s="295"/>
      <c r="T116" s="295"/>
      <c r="U116" s="295"/>
      <c r="V116" s="295"/>
      <c r="W116" s="295"/>
      <c r="X116" s="295"/>
      <c r="Y116" s="295"/>
      <c r="Z116" s="295"/>
      <c r="AA116" s="295"/>
      <c r="AZ116" s="295"/>
    </row>
    <row r="117" spans="16:52">
      <c r="P117" s="295"/>
      <c r="T117" s="295"/>
      <c r="U117" s="295"/>
      <c r="V117" s="295"/>
      <c r="W117" s="295"/>
      <c r="X117" s="295"/>
      <c r="Y117" s="295"/>
      <c r="Z117" s="295"/>
      <c r="AA117" s="295"/>
      <c r="AZ117" s="295"/>
    </row>
    <row r="118" spans="16:52">
      <c r="P118" s="295"/>
      <c r="T118" s="295"/>
      <c r="U118" s="295"/>
      <c r="V118" s="295"/>
      <c r="W118" s="295"/>
      <c r="X118" s="295"/>
      <c r="Y118" s="295"/>
      <c r="Z118" s="295"/>
      <c r="AA118" s="295"/>
      <c r="AZ118" s="295"/>
    </row>
    <row r="119" spans="16:52">
      <c r="P119" s="295"/>
      <c r="T119" s="295"/>
      <c r="U119" s="295"/>
      <c r="V119" s="295"/>
      <c r="W119" s="295"/>
      <c r="X119" s="295"/>
      <c r="Y119" s="295"/>
      <c r="Z119" s="295"/>
      <c r="AA119" s="295"/>
      <c r="AZ119" s="295"/>
    </row>
  </sheetData>
  <autoFilter ref="A9:AZ19">
    <extLst/>
  </autoFilter>
  <mergeCells count="50">
    <mergeCell ref="A2:E2"/>
    <mergeCell ref="F2:K2"/>
    <mergeCell ref="N2:O2"/>
    <mergeCell ref="A3:O3"/>
    <mergeCell ref="A4:K4"/>
    <mergeCell ref="N4:O4"/>
    <mergeCell ref="A5:O5"/>
    <mergeCell ref="B8:K8"/>
    <mergeCell ref="AG8:AI8"/>
    <mergeCell ref="A8:A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AJ8:AJ9"/>
    <mergeCell ref="AK8:AK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U8:AU9"/>
    <mergeCell ref="AV8:AV9"/>
    <mergeCell ref="AW8:AW9"/>
    <mergeCell ref="AX8:AX9"/>
    <mergeCell ref="AY8:AY9"/>
    <mergeCell ref="AZ8:AZ9"/>
    <mergeCell ref="P2:AD7"/>
    <mergeCell ref="A6:O7"/>
  </mergeCells>
  <conditionalFormatting sqref="AZ2">
    <cfRule type="duplicateValues" dxfId="13" priority="48"/>
    <cfRule type="duplicateValues" dxfId="4" priority="47"/>
    <cfRule type="duplicateValues" dxfId="4" priority="46"/>
    <cfRule type="duplicateValues" dxfId="4" priority="45"/>
    <cfRule type="duplicateValues" dxfId="4" priority="44"/>
    <cfRule type="duplicateValues" dxfId="4" priority="43"/>
    <cfRule type="duplicateValues" dxfId="4" priority="42"/>
    <cfRule type="duplicateValues" dxfId="4" priority="41"/>
  </conditionalFormatting>
  <conditionalFormatting sqref="N10">
    <cfRule type="duplicateValues" dxfId="12" priority="65" stopIfTrue="1"/>
    <cfRule type="duplicateValues" dxfId="12" priority="64"/>
    <cfRule type="duplicateValues" dxfId="12" priority="63"/>
    <cfRule type="duplicateValues" dxfId="12" priority="62"/>
    <cfRule type="duplicateValues" dxfId="12" priority="61"/>
    <cfRule type="duplicateValues" dxfId="14" priority="40"/>
  </conditionalFormatting>
  <conditionalFormatting sqref="O10">
    <cfRule type="duplicateValues" dxfId="4" priority="35"/>
  </conditionalFormatting>
  <conditionalFormatting sqref="P10">
    <cfRule type="duplicateValues" dxfId="4" priority="39"/>
    <cfRule type="duplicateValues" dxfId="4" priority="38"/>
    <cfRule type="duplicateValues" dxfId="4" priority="37"/>
    <cfRule type="duplicateValues" dxfId="4" priority="36"/>
  </conditionalFormatting>
  <conditionalFormatting sqref="Y10">
    <cfRule type="duplicateValues" dxfId="4" priority="34"/>
    <cfRule type="duplicateValues" dxfId="4" priority="33"/>
    <cfRule type="duplicateValues" dxfId="4" priority="32"/>
    <cfRule type="duplicateValues" dxfId="4" priority="31"/>
  </conditionalFormatting>
  <conditionalFormatting sqref="P13">
    <cfRule type="duplicateValues" dxfId="4" priority="9"/>
    <cfRule type="duplicateValues" dxfId="4" priority="8"/>
    <cfRule type="duplicateValues" dxfId="4" priority="7"/>
    <cfRule type="duplicateValues" dxfId="4" priority="6"/>
  </conditionalFormatting>
  <conditionalFormatting sqref="Y13">
    <cfRule type="duplicateValues" dxfId="4" priority="5"/>
    <cfRule type="duplicateValues" dxfId="4" priority="4"/>
    <cfRule type="duplicateValues" dxfId="4" priority="3"/>
    <cfRule type="duplicateValues" dxfId="4" priority="2"/>
  </conditionalFormatting>
  <conditionalFormatting sqref="N14">
    <cfRule type="duplicateValues" dxfId="14" priority="26"/>
    <cfRule type="duplicateValues" dxfId="4" priority="21" stopIfTrue="1"/>
  </conditionalFormatting>
  <conditionalFormatting sqref="P14">
    <cfRule type="duplicateValues" dxfId="4" priority="30"/>
    <cfRule type="duplicateValues" dxfId="4" priority="29"/>
    <cfRule type="duplicateValues" dxfId="4" priority="28"/>
    <cfRule type="duplicateValues" dxfId="4" priority="27"/>
  </conditionalFormatting>
  <conditionalFormatting sqref="Y14">
    <cfRule type="duplicateValues" dxfId="4" priority="25"/>
    <cfRule type="duplicateValues" dxfId="4" priority="24"/>
    <cfRule type="duplicateValues" dxfId="4" priority="23"/>
    <cfRule type="duplicateValues" dxfId="4" priority="22"/>
  </conditionalFormatting>
  <conditionalFormatting sqref="Y15">
    <cfRule type="duplicateValues" dxfId="4" priority="13"/>
    <cfRule type="duplicateValues" dxfId="4" priority="12"/>
    <cfRule type="duplicateValues" dxfId="4" priority="11"/>
    <cfRule type="duplicateValues" dxfId="4" priority="10"/>
  </conditionalFormatting>
  <conditionalFormatting sqref="N16">
    <cfRule type="duplicateValues" dxfId="14" priority="20"/>
  </conditionalFormatting>
  <conditionalFormatting sqref="M8:M9">
    <cfRule type="duplicateValues" dxfId="13" priority="1"/>
  </conditionalFormatting>
  <conditionalFormatting sqref="N16:N18">
    <cfRule type="duplicateValues" dxfId="4" priority="56" stopIfTrue="1"/>
  </conditionalFormatting>
  <conditionalFormatting sqref="N17:N18">
    <cfRule type="duplicateValues" dxfId="14" priority="55"/>
  </conditionalFormatting>
  <conditionalFormatting sqref="P16:P18">
    <cfRule type="duplicateValues" dxfId="4" priority="60"/>
    <cfRule type="duplicateValues" dxfId="4" priority="59"/>
    <cfRule type="duplicateValues" dxfId="4" priority="58"/>
    <cfRule type="duplicateValues" dxfId="4" priority="57"/>
  </conditionalFormatting>
  <conditionalFormatting sqref="Y16:Y18">
    <cfRule type="duplicateValues" dxfId="4" priority="54"/>
    <cfRule type="duplicateValues" dxfId="4" priority="53"/>
    <cfRule type="duplicateValues" dxfId="4" priority="52"/>
    <cfRule type="duplicateValues" dxfId="4" priority="51"/>
  </conditionalFormatting>
  <conditionalFormatting sqref="L2:M5 L19:M65338">
    <cfRule type="duplicateValues" dxfId="4" priority="49"/>
  </conditionalFormatting>
  <conditionalFormatting sqref="N8:N9 N2:N5 N19:N65338">
    <cfRule type="duplicateValues" dxfId="13" priority="50"/>
  </conditionalFormatting>
  <conditionalFormatting sqref="N11:N13 N15">
    <cfRule type="duplicateValues" dxfId="14" priority="15"/>
    <cfRule type="duplicateValues" dxfId="4" priority="14" stopIfTrue="1"/>
  </conditionalFormatting>
  <conditionalFormatting sqref="P11:P12 P15">
    <cfRule type="duplicateValues" dxfId="4" priority="19"/>
    <cfRule type="duplicateValues" dxfId="4" priority="18"/>
    <cfRule type="duplicateValues" dxfId="4" priority="17"/>
    <cfRule type="duplicateValues" dxfId="4" priority="16"/>
  </conditionalFormatting>
  <dataValidations count="1">
    <dataValidation type="list" allowBlank="1" showInputMessage="1" showErrorMessage="1" sqref="R10:R18">
      <formula1>"ea,kg,g,m,mm,l,ml,m2"</formula1>
    </dataValidation>
  </dataValidations>
  <printOptions horizontalCentered="1"/>
  <pageMargins left="0.31496062992126" right="0.275590551181102" top="0.393700787401575" bottom="0.551181102362205" header="0.31496062992126" footer="0.31496062992126"/>
  <pageSetup paperSize="8" scale="85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KING</vt:lpstr>
      <vt:lpstr>座椅配置表及主机信息</vt:lpstr>
      <vt:lpstr>副驾驶首页 (2)</vt:lpstr>
      <vt:lpstr>副驾驶 (2)</vt:lpstr>
      <vt:lpstr>副驾驶</vt:lpstr>
      <vt:lpstr>靠背泡沫</vt:lpstr>
      <vt:lpstr>座垫泡沫</vt:lpstr>
      <vt:lpstr>座框</vt:lpstr>
      <vt:lpstr>座盆</vt:lpstr>
      <vt:lpstr>副驾驶调角器总成SQX3000-6905190</vt:lpstr>
      <vt:lpstr>成本参考X5000S靠背面套</vt:lpstr>
      <vt:lpstr>成本参考X5000S 坐垫面套</vt:lpstr>
      <vt:lpstr>副驾驶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2015-06-05T18:19:00Z</dcterms:created>
  <dcterms:modified xsi:type="dcterms:W3CDTF">2022-07-28T00:46:03Z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2052-11.1.0.11753</vt:lpwstr>
  </property>
  <property fmtid="{D5CDD505-2E9C-101B-9397-08002B2CF9AE}" pid="3" name="KSOReadingLayout">
    <vt:bool>true</vt:bool>
  </property>
  <property fmtid="{D5CDD505-2E9C-101B-9397-08002B2CF9AE}" pid="4" name="ICV">
    <vt:lpwstr>9D1E1773A68B487B81A99533C6B47E4D</vt:lpwstr>
  </property>
</Properties>
</file>