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F33AFCDF-DD59-4AF6-9D78-CE3DB56A4E1A}" xr6:coauthVersionLast="47" xr6:coauthVersionMax="47" xr10:uidLastSave="{00000000-0000-0000-0000-000000000000}"/>
  <bookViews>
    <workbookView xWindow="-108" yWindow="-108" windowWidth="23256" windowHeight="12720" firstSheet="7" activeTab="8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Sheet1" sheetId="1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1" l="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4" i="10"/>
  <c r="K33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/>
  <c r="L5" i="10" s="1"/>
  <c r="G6" i="10"/>
  <c r="L6" i="10" s="1"/>
  <c r="G7" i="10"/>
  <c r="L7" i="10" s="1"/>
  <c r="G8" i="10"/>
  <c r="L8" i="10" s="1"/>
  <c r="G9" i="10"/>
  <c r="L9" i="10" s="1"/>
  <c r="G10" i="10"/>
  <c r="L10" i="10" s="1"/>
  <c r="G11" i="10"/>
  <c r="L11" i="10" s="1"/>
  <c r="G12" i="10"/>
  <c r="L12" i="10" s="1"/>
  <c r="G13" i="10"/>
  <c r="L13" i="10" s="1"/>
  <c r="G14" i="10"/>
  <c r="L14" i="10" s="1"/>
  <c r="G15" i="10"/>
  <c r="L15" i="10" s="1"/>
  <c r="G16" i="10"/>
  <c r="L16" i="10" s="1"/>
  <c r="G17" i="10"/>
  <c r="L17" i="10" s="1"/>
  <c r="G18" i="10"/>
  <c r="L18" i="10" s="1"/>
  <c r="G19" i="10"/>
  <c r="L19" i="10" s="1"/>
  <c r="G20" i="10"/>
  <c r="L20" i="10" s="1"/>
  <c r="G21" i="10"/>
  <c r="L21" i="10" s="1"/>
  <c r="G22" i="10"/>
  <c r="L22" i="10" s="1"/>
  <c r="G23" i="10"/>
  <c r="L23" i="10" s="1"/>
  <c r="G24" i="10"/>
  <c r="L24" i="10" s="1"/>
  <c r="G25" i="10"/>
  <c r="L25" i="10" s="1"/>
  <c r="G26" i="10"/>
  <c r="L26" i="10" s="1"/>
  <c r="G27" i="10"/>
  <c r="L27" i="10" s="1"/>
  <c r="G28" i="10"/>
  <c r="L28" i="10" s="1"/>
  <c r="G29" i="10"/>
  <c r="L29" i="10" s="1"/>
  <c r="G30" i="10"/>
  <c r="L30" i="10" s="1"/>
  <c r="G31" i="10"/>
  <c r="L31" i="10" s="1"/>
  <c r="G32" i="10"/>
  <c r="L32" i="10" s="1"/>
  <c r="G33" i="10"/>
  <c r="L33" i="10" s="1"/>
  <c r="G34" i="10"/>
  <c r="L34" i="10" s="1"/>
  <c r="G35" i="10"/>
  <c r="L35" i="10" s="1"/>
  <c r="G36" i="10"/>
  <c r="L36" i="10" s="1"/>
  <c r="G37" i="10"/>
  <c r="L37" i="10" s="1"/>
  <c r="G38" i="10"/>
  <c r="L38" i="10" s="1"/>
  <c r="G4" i="10"/>
  <c r="L4" i="10" s="1"/>
  <c r="F5" i="10"/>
  <c r="K5" i="10" s="1"/>
  <c r="F6" i="10"/>
  <c r="K6" i="10" s="1"/>
  <c r="F7" i="10"/>
  <c r="K7" i="10" s="1"/>
  <c r="F8" i="10"/>
  <c r="K8" i="10" s="1"/>
  <c r="F9" i="10"/>
  <c r="K9" i="10" s="1"/>
  <c r="F10" i="10"/>
  <c r="K10" i="10" s="1"/>
  <c r="F11" i="10"/>
  <c r="K11" i="10" s="1"/>
  <c r="F12" i="10"/>
  <c r="K12" i="10" s="1"/>
  <c r="F13" i="10"/>
  <c r="K13" i="10" s="1"/>
  <c r="F14" i="10"/>
  <c r="K14" i="10" s="1"/>
  <c r="F15" i="10"/>
  <c r="K15" i="10" s="1"/>
  <c r="F16" i="10"/>
  <c r="K16" i="10" s="1"/>
  <c r="F17" i="10"/>
  <c r="K17" i="10" s="1"/>
  <c r="F18" i="10"/>
  <c r="K18" i="10" s="1"/>
  <c r="F19" i="10"/>
  <c r="K19" i="10" s="1"/>
  <c r="F20" i="10"/>
  <c r="K20" i="10" s="1"/>
  <c r="F21" i="10"/>
  <c r="K21" i="10" s="1"/>
  <c r="F22" i="10"/>
  <c r="K22" i="10" s="1"/>
  <c r="F23" i="10"/>
  <c r="K23" i="10" s="1"/>
  <c r="F24" i="10"/>
  <c r="K24" i="10" s="1"/>
  <c r="F25" i="10"/>
  <c r="K25" i="10" s="1"/>
  <c r="F26" i="10"/>
  <c r="K26" i="10" s="1"/>
  <c r="F27" i="10"/>
  <c r="K27" i="10" s="1"/>
  <c r="F28" i="10"/>
  <c r="K28" i="10" s="1"/>
  <c r="F29" i="10"/>
  <c r="K29" i="10" s="1"/>
  <c r="F30" i="10"/>
  <c r="K30" i="10" s="1"/>
  <c r="F31" i="10"/>
  <c r="K31" i="10" s="1"/>
  <c r="F32" i="10"/>
  <c r="K32" i="10" s="1"/>
  <c r="F33" i="10"/>
  <c r="F34" i="10"/>
  <c r="K34" i="10" s="1"/>
  <c r="F35" i="10"/>
  <c r="K35" i="10" s="1"/>
  <c r="F36" i="10"/>
  <c r="K36" i="10" s="1"/>
  <c r="F37" i="10"/>
  <c r="K37" i="10" s="1"/>
  <c r="F38" i="10"/>
  <c r="K38" i="10" s="1"/>
  <c r="F4" i="10"/>
  <c r="K4" i="10" s="1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</calcChain>
</file>

<file path=xl/sharedStrings.xml><?xml version="1.0" encoding="utf-8"?>
<sst xmlns="http://schemas.openxmlformats.org/spreadsheetml/2006/main" count="629" uniqueCount="156">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</sst>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76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horizontal="left" vertical="top" wrapText="1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8&#26376;31&#26085;&#30446;&#26631;&#20215;-&#21547;&#20351;&#29992;&#37327;(1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C4" t="str">
            <v>SHT0011003</v>
          </cell>
          <cell r="D4" t="str">
            <v>H4升级滑轨右上连接板焊接总成</v>
          </cell>
          <cell r="E4" t="str">
            <v>02.03.11.101</v>
          </cell>
          <cell r="F4" t="str">
            <v>冲压件</v>
          </cell>
          <cell r="G4" t="str">
            <v>自制</v>
          </cell>
          <cell r="H4">
            <v>1</v>
          </cell>
          <cell r="I4" t="str">
            <v>SAPH440</v>
          </cell>
          <cell r="J4" t="str">
            <v>420*100*3</v>
          </cell>
          <cell r="K4">
            <v>430</v>
          </cell>
          <cell r="L4">
            <v>104.16666666666667</v>
          </cell>
          <cell r="M4">
            <v>3</v>
          </cell>
          <cell r="O4">
            <v>5.28</v>
          </cell>
          <cell r="P4">
            <v>2.8</v>
          </cell>
          <cell r="Q4">
            <v>1.0548437499999999</v>
          </cell>
          <cell r="R4">
            <v>0.59399999999999997</v>
          </cell>
          <cell r="S4">
            <v>0.46084374999999989</v>
          </cell>
          <cell r="T4">
            <v>4.2792124999999999</v>
          </cell>
          <cell r="U4" t="str">
            <v>落料</v>
          </cell>
          <cell r="V4" t="str">
            <v>160T</v>
          </cell>
          <cell r="W4">
            <v>1</v>
          </cell>
          <cell r="X4">
            <v>1</v>
          </cell>
          <cell r="Y4">
            <v>0.1</v>
          </cell>
          <cell r="Z4">
            <v>0.1</v>
          </cell>
          <cell r="AA4">
            <v>1.18</v>
          </cell>
          <cell r="AB4">
            <v>7.1864194225663711</v>
          </cell>
          <cell r="AC4">
            <v>43000</v>
          </cell>
          <cell r="AD4">
            <v>50000</v>
          </cell>
          <cell r="AE4" t="str">
            <v>2021年起已摊销完毕</v>
          </cell>
          <cell r="AF4">
            <v>7.1864194225663711</v>
          </cell>
        </row>
        <row r="5">
          <cell r="F5" t="str">
            <v>M8焊接螺母</v>
          </cell>
          <cell r="H5">
            <v>2</v>
          </cell>
          <cell r="O5">
            <v>0.08</v>
          </cell>
          <cell r="R5">
            <v>0.09</v>
          </cell>
          <cell r="T5">
            <v>0.16</v>
          </cell>
          <cell r="U5" t="str">
            <v>冲孔</v>
          </cell>
          <cell r="V5" t="str">
            <v>100T</v>
          </cell>
          <cell r="W5">
            <v>1</v>
          </cell>
          <cell r="X5">
            <v>1</v>
          </cell>
          <cell r="Y5">
            <v>7.0000000000000007E-2</v>
          </cell>
          <cell r="Z5">
            <v>7.0000000000000007E-2</v>
          </cell>
        </row>
        <row r="6">
          <cell r="F6" t="str">
            <v>支撑管A\B</v>
          </cell>
          <cell r="G6" t="str">
            <v>外协</v>
          </cell>
          <cell r="H6">
            <v>2</v>
          </cell>
          <cell r="O6">
            <v>0.26548672566371684</v>
          </cell>
          <cell r="R6">
            <v>4.3999999999999997E-2</v>
          </cell>
          <cell r="T6">
            <v>0.53097345132743368</v>
          </cell>
          <cell r="U6" t="str">
            <v>成型</v>
          </cell>
          <cell r="V6" t="str">
            <v>315油</v>
          </cell>
          <cell r="W6">
            <v>1</v>
          </cell>
          <cell r="X6">
            <v>1</v>
          </cell>
          <cell r="Y6">
            <v>0.25</v>
          </cell>
          <cell r="Z6">
            <v>0.25</v>
          </cell>
        </row>
        <row r="7">
          <cell r="U7" t="str">
            <v>焊接</v>
          </cell>
          <cell r="W7">
            <v>12</v>
          </cell>
          <cell r="X7">
            <v>1</v>
          </cell>
          <cell r="Y7">
            <v>0.05</v>
          </cell>
          <cell r="Z7">
            <v>0.60000000000000009</v>
          </cell>
        </row>
        <row r="8">
          <cell r="U8" t="str">
            <v>套扣</v>
          </cell>
          <cell r="V8">
            <v>2</v>
          </cell>
          <cell r="W8">
            <v>2</v>
          </cell>
          <cell r="X8">
            <v>1</v>
          </cell>
          <cell r="Y8">
            <v>0.05</v>
          </cell>
          <cell r="Z8">
            <v>0.1</v>
          </cell>
        </row>
        <row r="9">
          <cell r="F9" t="str">
            <v>合计</v>
          </cell>
          <cell r="T9">
            <v>4.9701859513274336</v>
          </cell>
          <cell r="Z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02.03.11.100</v>
          </cell>
          <cell r="F10" t="str">
            <v>冲压件</v>
          </cell>
          <cell r="G10" t="str">
            <v>自制</v>
          </cell>
          <cell r="H10">
            <v>1</v>
          </cell>
          <cell r="I10" t="str">
            <v>SAPH440</v>
          </cell>
          <cell r="J10" t="str">
            <v>420*100*3</v>
          </cell>
          <cell r="K10">
            <v>430</v>
          </cell>
          <cell r="L10">
            <v>104.16666666666667</v>
          </cell>
          <cell r="M10">
            <v>3</v>
          </cell>
          <cell r="O10">
            <v>5.28</v>
          </cell>
          <cell r="P10">
            <v>2.8</v>
          </cell>
          <cell r="Q10">
            <v>1.0548437499999999</v>
          </cell>
          <cell r="R10">
            <v>0.59399999999999997</v>
          </cell>
          <cell r="S10">
            <v>0.46084374999999989</v>
          </cell>
          <cell r="T10">
            <v>4.2792124999999999</v>
          </cell>
          <cell r="U10" t="str">
            <v>落料</v>
          </cell>
          <cell r="V10" t="str">
            <v>160T</v>
          </cell>
          <cell r="W10">
            <v>1</v>
          </cell>
          <cell r="X10">
            <v>1</v>
          </cell>
          <cell r="Y10">
            <v>0.1</v>
          </cell>
          <cell r="Z10">
            <v>0.1</v>
          </cell>
          <cell r="AA10">
            <v>1.18</v>
          </cell>
          <cell r="AB10">
            <v>7.1864194225663711</v>
          </cell>
          <cell r="AC10">
            <v>43000</v>
          </cell>
          <cell r="AD10">
            <v>50000</v>
          </cell>
          <cell r="AE10" t="str">
            <v>2021年起已摊销完毕</v>
          </cell>
          <cell r="AF10">
            <v>7.1864194225663711</v>
          </cell>
        </row>
        <row r="11">
          <cell r="F11" t="str">
            <v>M8焊接螺母</v>
          </cell>
          <cell r="G11" t="str">
            <v>外协</v>
          </cell>
          <cell r="H11">
            <v>2</v>
          </cell>
          <cell r="O11">
            <v>0.08</v>
          </cell>
          <cell r="R11">
            <v>0.09</v>
          </cell>
          <cell r="T11">
            <v>0.16</v>
          </cell>
          <cell r="U11" t="str">
            <v>冲孔</v>
          </cell>
          <cell r="V11" t="str">
            <v>100T</v>
          </cell>
          <cell r="W11">
            <v>1</v>
          </cell>
          <cell r="X11">
            <v>1</v>
          </cell>
          <cell r="Y11">
            <v>7.0000000000000007E-2</v>
          </cell>
          <cell r="Z11">
            <v>7.0000000000000007E-2</v>
          </cell>
        </row>
        <row r="12">
          <cell r="F12" t="str">
            <v>支撑管A\B</v>
          </cell>
          <cell r="G12" t="str">
            <v>外协</v>
          </cell>
          <cell r="H12">
            <v>2</v>
          </cell>
          <cell r="O12">
            <v>0.26548672566371684</v>
          </cell>
          <cell r="R12">
            <v>4.3999999999999997E-2</v>
          </cell>
          <cell r="T12">
            <v>0.53097345132743368</v>
          </cell>
          <cell r="U12" t="str">
            <v>成型</v>
          </cell>
          <cell r="V12" t="str">
            <v>315油</v>
          </cell>
          <cell r="W12">
            <v>1</v>
          </cell>
          <cell r="X12">
            <v>1</v>
          </cell>
          <cell r="Y12">
            <v>0.25</v>
          </cell>
          <cell r="Z12">
            <v>0.25</v>
          </cell>
        </row>
        <row r="13">
          <cell r="U13" t="str">
            <v>焊接</v>
          </cell>
          <cell r="W13">
            <v>12</v>
          </cell>
          <cell r="X13">
            <v>1</v>
          </cell>
          <cell r="Y13">
            <v>0.05</v>
          </cell>
          <cell r="Z13">
            <v>0.60000000000000009</v>
          </cell>
        </row>
        <row r="14">
          <cell r="U14" t="str">
            <v>套扣</v>
          </cell>
          <cell r="V14">
            <v>2</v>
          </cell>
          <cell r="W14">
            <v>2</v>
          </cell>
          <cell r="X14">
            <v>1</v>
          </cell>
          <cell r="Y14">
            <v>0.05</v>
          </cell>
          <cell r="Z14">
            <v>0.1</v>
          </cell>
        </row>
        <row r="15">
          <cell r="F15" t="str">
            <v>合计</v>
          </cell>
          <cell r="T15">
            <v>4.9701859513274336</v>
          </cell>
          <cell r="Z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02.03.37.030A</v>
          </cell>
          <cell r="F16" t="str">
            <v>绞架大孔侧板</v>
          </cell>
          <cell r="H16">
            <v>1</v>
          </cell>
          <cell r="I16" t="str">
            <v>SPFH590</v>
          </cell>
          <cell r="J16" t="str">
            <v>368*85*4</v>
          </cell>
          <cell r="K16">
            <v>368</v>
          </cell>
          <cell r="L16">
            <v>78.75</v>
          </cell>
          <cell r="M16">
            <v>4</v>
          </cell>
          <cell r="O16">
            <v>5.94</v>
          </cell>
          <cell r="P16">
            <v>2.8</v>
          </cell>
          <cell r="Q16">
            <v>0.909972</v>
          </cell>
          <cell r="R16">
            <v>0.55600000000000005</v>
          </cell>
          <cell r="S16">
            <v>0.35397199999999995</v>
          </cell>
          <cell r="T16">
            <v>4.4141120800000007</v>
          </cell>
          <cell r="U16" t="str">
            <v>落料</v>
          </cell>
          <cell r="V16" t="str">
            <v>160T</v>
          </cell>
          <cell r="W16">
            <v>1</v>
          </cell>
          <cell r="X16">
            <v>1</v>
          </cell>
          <cell r="Y16">
            <v>0.1</v>
          </cell>
          <cell r="Z16">
            <v>0.1</v>
          </cell>
          <cell r="AA16">
            <v>1.18</v>
          </cell>
          <cell r="AB16">
            <v>5.6806522544000009</v>
          </cell>
          <cell r="AC16">
            <v>13000</v>
          </cell>
          <cell r="AD16">
            <v>50000</v>
          </cell>
          <cell r="AE16" t="str">
            <v>2021年起已摊销完毕</v>
          </cell>
          <cell r="AF16">
            <v>5.6806522544000009</v>
          </cell>
        </row>
        <row r="17">
          <cell r="U17" t="str">
            <v>冲孔</v>
          </cell>
          <cell r="V17" t="str">
            <v>80T</v>
          </cell>
          <cell r="W17">
            <v>1</v>
          </cell>
          <cell r="X17">
            <v>1</v>
          </cell>
          <cell r="Y17">
            <v>0.05</v>
          </cell>
          <cell r="Z17">
            <v>0.05</v>
          </cell>
        </row>
        <row r="18">
          <cell r="U18" t="str">
            <v>成型</v>
          </cell>
          <cell r="V18" t="str">
            <v>315油</v>
          </cell>
          <cell r="W18">
            <v>1</v>
          </cell>
          <cell r="X18">
            <v>1</v>
          </cell>
          <cell r="Y18">
            <v>0.25</v>
          </cell>
          <cell r="Z18">
            <v>0.25</v>
          </cell>
        </row>
        <row r="19">
          <cell r="T19">
            <v>4.4141120800000007</v>
          </cell>
          <cell r="Z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02.03.37.030B</v>
          </cell>
          <cell r="F20" t="str">
            <v>绞架大孔侧板</v>
          </cell>
          <cell r="H20">
            <v>1</v>
          </cell>
          <cell r="I20" t="str">
            <v>SPFH590</v>
          </cell>
          <cell r="J20" t="str">
            <v>368*85*4</v>
          </cell>
          <cell r="K20">
            <v>368</v>
          </cell>
          <cell r="L20">
            <v>78.75</v>
          </cell>
          <cell r="M20">
            <v>4</v>
          </cell>
          <cell r="O20">
            <v>5.94</v>
          </cell>
          <cell r="P20">
            <v>2.8</v>
          </cell>
          <cell r="Q20">
            <v>0.909972</v>
          </cell>
          <cell r="R20">
            <v>0.55600000000000005</v>
          </cell>
          <cell r="S20">
            <v>0.35397199999999995</v>
          </cell>
          <cell r="T20">
            <v>4.4141120800000007</v>
          </cell>
          <cell r="U20" t="str">
            <v>落料</v>
          </cell>
          <cell r="V20" t="str">
            <v>160T</v>
          </cell>
          <cell r="W20">
            <v>1</v>
          </cell>
          <cell r="X20">
            <v>1</v>
          </cell>
          <cell r="Y20">
            <v>0.1</v>
          </cell>
          <cell r="Z20">
            <v>0.1</v>
          </cell>
          <cell r="AA20">
            <v>1.18</v>
          </cell>
          <cell r="AB20">
            <v>6.034652254400001</v>
          </cell>
          <cell r="AC20">
            <v>0</v>
          </cell>
          <cell r="AD20">
            <v>0</v>
          </cell>
          <cell r="AE20">
            <v>0</v>
          </cell>
          <cell r="AF20">
            <v>6.034652254400001</v>
          </cell>
        </row>
        <row r="21">
          <cell r="U21" t="str">
            <v>冲孔</v>
          </cell>
          <cell r="V21" t="str">
            <v>80T</v>
          </cell>
          <cell r="W21">
            <v>1</v>
          </cell>
          <cell r="X21">
            <v>1</v>
          </cell>
          <cell r="Y21">
            <v>0.05</v>
          </cell>
          <cell r="Z21">
            <v>0.05</v>
          </cell>
        </row>
        <row r="22">
          <cell r="U22" t="str">
            <v>成型</v>
          </cell>
          <cell r="V22" t="str">
            <v>315油</v>
          </cell>
          <cell r="W22">
            <v>1</v>
          </cell>
          <cell r="X22">
            <v>1</v>
          </cell>
          <cell r="Y22">
            <v>0.25</v>
          </cell>
          <cell r="Z22">
            <v>0.25</v>
          </cell>
        </row>
        <row r="23">
          <cell r="U23" t="str">
            <v>人工打磨</v>
          </cell>
          <cell r="V23">
            <v>1</v>
          </cell>
          <cell r="W23">
            <v>1</v>
          </cell>
          <cell r="X23">
            <v>1</v>
          </cell>
          <cell r="Y23">
            <v>0.3</v>
          </cell>
          <cell r="Z23">
            <v>0.3</v>
          </cell>
        </row>
        <row r="24">
          <cell r="T24">
            <v>4.4141120800000007</v>
          </cell>
          <cell r="Z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02.03.37.031A</v>
          </cell>
          <cell r="F25" t="str">
            <v>绞架小孔侧板</v>
          </cell>
          <cell r="H25">
            <v>1</v>
          </cell>
          <cell r="I25" t="str">
            <v>SPFH590</v>
          </cell>
          <cell r="J25" t="str">
            <v>368*85*4</v>
          </cell>
          <cell r="K25">
            <v>368</v>
          </cell>
          <cell r="L25">
            <v>78.75</v>
          </cell>
          <cell r="M25">
            <v>4</v>
          </cell>
          <cell r="O25">
            <v>5.94</v>
          </cell>
          <cell r="P25">
            <v>2.8</v>
          </cell>
          <cell r="Q25">
            <v>0.909972</v>
          </cell>
          <cell r="R25">
            <v>0.54600000000000004</v>
          </cell>
          <cell r="S25">
            <v>0.36397199999999996</v>
          </cell>
          <cell r="T25">
            <v>4.3861120800000002</v>
          </cell>
          <cell r="U25" t="str">
            <v>落料</v>
          </cell>
          <cell r="V25" t="str">
            <v>160T</v>
          </cell>
          <cell r="W25">
            <v>1</v>
          </cell>
          <cell r="X25">
            <v>1</v>
          </cell>
          <cell r="Y25">
            <v>0.1</v>
          </cell>
          <cell r="Z25">
            <v>0.1</v>
          </cell>
          <cell r="AA25">
            <v>1.18</v>
          </cell>
          <cell r="AB25">
            <v>5.6476122544000003</v>
          </cell>
          <cell r="AC25">
            <v>13000</v>
          </cell>
          <cell r="AD25">
            <v>50000</v>
          </cell>
          <cell r="AE25">
            <v>0.26</v>
          </cell>
          <cell r="AF25">
            <v>5.9076122544</v>
          </cell>
        </row>
        <row r="26">
          <cell r="U26" t="str">
            <v>冲孔</v>
          </cell>
          <cell r="V26" t="str">
            <v>80T</v>
          </cell>
          <cell r="W26">
            <v>1</v>
          </cell>
          <cell r="X26">
            <v>1</v>
          </cell>
          <cell r="Y26">
            <v>0.05</v>
          </cell>
          <cell r="Z26">
            <v>0.05</v>
          </cell>
        </row>
        <row r="27">
          <cell r="U27" t="str">
            <v>成型</v>
          </cell>
          <cell r="V27" t="str">
            <v>315油</v>
          </cell>
          <cell r="W27">
            <v>1</v>
          </cell>
          <cell r="X27">
            <v>1</v>
          </cell>
          <cell r="Y27">
            <v>0.25</v>
          </cell>
          <cell r="Z27">
            <v>0.25</v>
          </cell>
        </row>
        <row r="28">
          <cell r="T28">
            <v>4.3861120800000002</v>
          </cell>
          <cell r="Z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02.03.37.029A</v>
          </cell>
          <cell r="F29" t="str">
            <v>气囊下支架</v>
          </cell>
          <cell r="H29">
            <v>1</v>
          </cell>
          <cell r="I29" t="str">
            <v>SPFH590</v>
          </cell>
          <cell r="J29" t="str">
            <v>240*180*3</v>
          </cell>
          <cell r="K29">
            <v>246</v>
          </cell>
          <cell r="L29">
            <v>185</v>
          </cell>
          <cell r="M29">
            <v>3</v>
          </cell>
          <cell r="O29">
            <v>5.94</v>
          </cell>
          <cell r="P29">
            <v>2.8</v>
          </cell>
          <cell r="Q29">
            <v>1.0717604999999999</v>
          </cell>
          <cell r="R29">
            <v>0.877</v>
          </cell>
          <cell r="S29">
            <v>0.19476049999999989</v>
          </cell>
          <cell r="T29">
            <v>5.8209279699999996</v>
          </cell>
          <cell r="U29" t="str">
            <v>落料</v>
          </cell>
          <cell r="V29" t="str">
            <v>160T</v>
          </cell>
          <cell r="W29">
            <v>1</v>
          </cell>
          <cell r="X29">
            <v>1</v>
          </cell>
          <cell r="Y29">
            <v>0.1</v>
          </cell>
          <cell r="Z29">
            <v>0.1</v>
          </cell>
          <cell r="AA29">
            <v>1.18</v>
          </cell>
          <cell r="AB29">
            <v>7.1636950045999992</v>
          </cell>
          <cell r="AC29">
            <v>15500</v>
          </cell>
          <cell r="AD29">
            <v>50000</v>
          </cell>
          <cell r="AE29">
            <v>0.31</v>
          </cell>
          <cell r="AF29">
            <v>7.4736950045999988</v>
          </cell>
        </row>
        <row r="30">
          <cell r="U30" t="str">
            <v>冲孔</v>
          </cell>
          <cell r="V30" t="str">
            <v>80T</v>
          </cell>
          <cell r="W30">
            <v>1</v>
          </cell>
          <cell r="X30">
            <v>1</v>
          </cell>
          <cell r="Y30">
            <v>0.05</v>
          </cell>
          <cell r="Z30">
            <v>0.05</v>
          </cell>
        </row>
        <row r="31">
          <cell r="U31" t="str">
            <v>成型</v>
          </cell>
          <cell r="V31" t="str">
            <v>160T</v>
          </cell>
          <cell r="W31">
            <v>1</v>
          </cell>
          <cell r="X31">
            <v>1</v>
          </cell>
          <cell r="Y31">
            <v>0.1</v>
          </cell>
          <cell r="Z31">
            <v>0.1</v>
          </cell>
        </row>
        <row r="32">
          <cell r="T32">
            <v>5.8209279699999996</v>
          </cell>
          <cell r="Z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02.03.37.029B</v>
          </cell>
          <cell r="F33" t="str">
            <v>气囊下支架</v>
          </cell>
          <cell r="H33">
            <v>1</v>
          </cell>
          <cell r="I33" t="str">
            <v>SPFH590</v>
          </cell>
          <cell r="J33" t="str">
            <v>240*180*3</v>
          </cell>
          <cell r="K33">
            <v>246</v>
          </cell>
          <cell r="L33">
            <v>185</v>
          </cell>
          <cell r="M33">
            <v>3</v>
          </cell>
          <cell r="O33">
            <v>5.94</v>
          </cell>
          <cell r="P33">
            <v>2.8</v>
          </cell>
          <cell r="Q33">
            <v>1.0717604999999999</v>
          </cell>
          <cell r="R33">
            <v>0.877</v>
          </cell>
          <cell r="S33">
            <v>0.19476049999999989</v>
          </cell>
          <cell r="T33">
            <v>5.8209279699999996</v>
          </cell>
          <cell r="U33" t="str">
            <v>落料</v>
          </cell>
          <cell r="V33" t="str">
            <v>160T</v>
          </cell>
          <cell r="W33">
            <v>1</v>
          </cell>
          <cell r="X33">
            <v>1</v>
          </cell>
          <cell r="Y33">
            <v>0.1</v>
          </cell>
          <cell r="Z33">
            <v>0.1</v>
          </cell>
          <cell r="AA33">
            <v>1.18</v>
          </cell>
          <cell r="AB33">
            <v>7.2226950045999994</v>
          </cell>
          <cell r="AC33">
            <v>21500</v>
          </cell>
          <cell r="AD33">
            <v>50000</v>
          </cell>
          <cell r="AE33">
            <v>0.43</v>
          </cell>
          <cell r="AF33">
            <v>7.6526950045999991</v>
          </cell>
        </row>
        <row r="34">
          <cell r="I34" t="str">
            <v>模具摊销</v>
          </cell>
          <cell r="J34" t="str">
            <v>5万件</v>
          </cell>
          <cell r="O34">
            <v>15500</v>
          </cell>
          <cell r="U34" t="str">
            <v>冲孔</v>
          </cell>
          <cell r="V34" t="str">
            <v>80T</v>
          </cell>
          <cell r="W34">
            <v>1</v>
          </cell>
          <cell r="X34">
            <v>1</v>
          </cell>
          <cell r="Y34">
            <v>0.05</v>
          </cell>
          <cell r="Z34">
            <v>0.05</v>
          </cell>
        </row>
        <row r="35">
          <cell r="I35" t="str">
            <v>设变冲孔模具摊销</v>
          </cell>
          <cell r="J35" t="str">
            <v>5万件</v>
          </cell>
          <cell r="O35">
            <v>6000</v>
          </cell>
          <cell r="U35" t="str">
            <v>成型</v>
          </cell>
          <cell r="V35" t="str">
            <v>160T</v>
          </cell>
          <cell r="W35">
            <v>1</v>
          </cell>
          <cell r="X35">
            <v>1</v>
          </cell>
          <cell r="Y35">
            <v>0.1</v>
          </cell>
          <cell r="Z35">
            <v>0.1</v>
          </cell>
        </row>
        <row r="36">
          <cell r="U36" t="str">
            <v>冲孔2</v>
          </cell>
          <cell r="V36" t="str">
            <v>80T</v>
          </cell>
          <cell r="W36">
            <v>1</v>
          </cell>
          <cell r="X36">
            <v>1</v>
          </cell>
          <cell r="Y36">
            <v>0.05</v>
          </cell>
          <cell r="Z36">
            <v>0.05</v>
          </cell>
        </row>
        <row r="37">
          <cell r="T37">
            <v>5.8209279699999996</v>
          </cell>
          <cell r="Z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02.03.50.051</v>
          </cell>
          <cell r="F38" t="str">
            <v>限位支架</v>
          </cell>
          <cell r="H38">
            <v>1</v>
          </cell>
          <cell r="I38" t="str">
            <v>QStE420TM</v>
          </cell>
          <cell r="J38" t="str">
            <v>45*30*2.5</v>
          </cell>
          <cell r="K38">
            <v>50</v>
          </cell>
          <cell r="L38">
            <v>41</v>
          </cell>
          <cell r="M38">
            <v>3</v>
          </cell>
          <cell r="O38">
            <v>5.4070796460177002</v>
          </cell>
          <cell r="P38">
            <v>2.8</v>
          </cell>
          <cell r="Q38">
            <v>4.8277499999999994E-2</v>
          </cell>
          <cell r="R38">
            <v>0.02</v>
          </cell>
          <cell r="S38">
            <v>2.8277499999999994E-2</v>
          </cell>
          <cell r="T38">
            <v>0.18186328761061948</v>
          </cell>
          <cell r="U38" t="str">
            <v>落料</v>
          </cell>
          <cell r="V38" t="str">
            <v>80T</v>
          </cell>
          <cell r="W38">
            <v>1</v>
          </cell>
          <cell r="X38">
            <v>1</v>
          </cell>
          <cell r="Y38">
            <v>0.05</v>
          </cell>
          <cell r="Z38">
            <v>0.05</v>
          </cell>
          <cell r="AA38">
            <v>1.18</v>
          </cell>
          <cell r="AB38">
            <v>0.36799867938053099</v>
          </cell>
          <cell r="AF38">
            <v>0.36799867938053099</v>
          </cell>
        </row>
        <row r="39">
          <cell r="U39" t="str">
            <v>冲孔</v>
          </cell>
          <cell r="V39" t="str">
            <v>63T</v>
          </cell>
          <cell r="W39">
            <v>1</v>
          </cell>
          <cell r="X39">
            <v>1</v>
          </cell>
          <cell r="Y39">
            <v>0.04</v>
          </cell>
          <cell r="Z39">
            <v>0.04</v>
          </cell>
        </row>
        <row r="40">
          <cell r="U40" t="str">
            <v>成型</v>
          </cell>
          <cell r="V40" t="str">
            <v>63T</v>
          </cell>
          <cell r="W40">
            <v>1</v>
          </cell>
          <cell r="X40">
            <v>1</v>
          </cell>
          <cell r="Y40">
            <v>0.04</v>
          </cell>
          <cell r="Z40">
            <v>0.04</v>
          </cell>
        </row>
        <row r="41">
          <cell r="T41">
            <v>0.18186328761061948</v>
          </cell>
          <cell r="Z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02.03.50.053</v>
          </cell>
          <cell r="F42" t="str">
            <v>右侧连接板</v>
          </cell>
          <cell r="H42">
            <v>1</v>
          </cell>
          <cell r="I42" t="str">
            <v>SPFH590</v>
          </cell>
          <cell r="J42" t="str">
            <v>160*145*2.5</v>
          </cell>
          <cell r="K42">
            <v>158.125</v>
          </cell>
          <cell r="L42">
            <v>140</v>
          </cell>
          <cell r="M42">
            <v>2.5</v>
          </cell>
          <cell r="O42">
            <v>5.94</v>
          </cell>
          <cell r="P42">
            <v>2.8</v>
          </cell>
          <cell r="Q42">
            <v>0.43444843749999995</v>
          </cell>
          <cell r="R42">
            <v>0.216</v>
          </cell>
          <cell r="S42">
            <v>0.21844843749999995</v>
          </cell>
          <cell r="T42">
            <v>1.9689680937500003</v>
          </cell>
          <cell r="U42" t="str">
            <v>落料</v>
          </cell>
          <cell r="V42" t="str">
            <v>250T</v>
          </cell>
          <cell r="W42">
            <v>1</v>
          </cell>
          <cell r="X42">
            <v>1</v>
          </cell>
          <cell r="Y42">
            <v>0.18</v>
          </cell>
          <cell r="Z42">
            <v>0.18</v>
          </cell>
          <cell r="AA42">
            <v>1.18</v>
          </cell>
          <cell r="AB42">
            <v>2.8661823506250004</v>
          </cell>
          <cell r="AF42">
            <v>2.8661823506250004</v>
          </cell>
        </row>
        <row r="43">
          <cell r="U43" t="str">
            <v>成型</v>
          </cell>
          <cell r="V43" t="str">
            <v>160T</v>
          </cell>
          <cell r="W43">
            <v>1</v>
          </cell>
          <cell r="X43">
            <v>1</v>
          </cell>
          <cell r="Y43">
            <v>0.1</v>
          </cell>
          <cell r="Z43">
            <v>0.1</v>
          </cell>
        </row>
        <row r="44">
          <cell r="U44" t="str">
            <v>成型</v>
          </cell>
          <cell r="V44" t="str">
            <v>100T</v>
          </cell>
          <cell r="W44">
            <v>1</v>
          </cell>
          <cell r="X44">
            <v>1</v>
          </cell>
          <cell r="Y44">
            <v>7.0000000000000007E-2</v>
          </cell>
          <cell r="Z44">
            <v>7.0000000000000007E-2</v>
          </cell>
        </row>
        <row r="45">
          <cell r="U45" t="str">
            <v>冲孔</v>
          </cell>
          <cell r="V45" t="str">
            <v>100T</v>
          </cell>
          <cell r="W45">
            <v>1</v>
          </cell>
          <cell r="X45">
            <v>1</v>
          </cell>
          <cell r="Y45">
            <v>7.0000000000000007E-2</v>
          </cell>
          <cell r="Z45">
            <v>7.0000000000000007E-2</v>
          </cell>
        </row>
        <row r="46">
          <cell r="U46" t="str">
            <v>压筋</v>
          </cell>
          <cell r="V46" t="str">
            <v>63T</v>
          </cell>
          <cell r="W46">
            <v>1</v>
          </cell>
          <cell r="X46">
            <v>1</v>
          </cell>
          <cell r="Y46">
            <v>0.04</v>
          </cell>
          <cell r="Z46">
            <v>0.04</v>
          </cell>
        </row>
        <row r="47">
          <cell r="T47">
            <v>1.9689680937500003</v>
          </cell>
          <cell r="Z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02.03.50.052</v>
          </cell>
          <cell r="F48" t="str">
            <v>左侧连接板</v>
          </cell>
          <cell r="H48">
            <v>1</v>
          </cell>
          <cell r="I48" t="str">
            <v>SPFH590</v>
          </cell>
          <cell r="J48" t="str">
            <v>160*145*2.5</v>
          </cell>
          <cell r="K48">
            <v>158.125</v>
          </cell>
          <cell r="L48">
            <v>140</v>
          </cell>
          <cell r="M48">
            <v>2.5</v>
          </cell>
          <cell r="O48">
            <v>5.94</v>
          </cell>
          <cell r="P48">
            <v>2.8</v>
          </cell>
          <cell r="Q48">
            <v>0.43444843749999995</v>
          </cell>
          <cell r="R48">
            <v>0.216</v>
          </cell>
          <cell r="S48">
            <v>0.21844843749999995</v>
          </cell>
          <cell r="T48">
            <v>1.9689680937500003</v>
          </cell>
          <cell r="U48" t="str">
            <v>落料</v>
          </cell>
          <cell r="V48" t="str">
            <v>250T</v>
          </cell>
          <cell r="W48">
            <v>1</v>
          </cell>
          <cell r="X48">
            <v>1</v>
          </cell>
          <cell r="Y48">
            <v>0.18</v>
          </cell>
          <cell r="Z48">
            <v>0.18</v>
          </cell>
          <cell r="AA48">
            <v>1.18</v>
          </cell>
          <cell r="AB48">
            <v>2.8661823506250004</v>
          </cell>
          <cell r="AF48">
            <v>2.8661823506250004</v>
          </cell>
        </row>
        <row r="49">
          <cell r="U49" t="str">
            <v>成型</v>
          </cell>
          <cell r="V49" t="str">
            <v>160T</v>
          </cell>
          <cell r="W49">
            <v>1</v>
          </cell>
          <cell r="X49">
            <v>1</v>
          </cell>
          <cell r="Y49">
            <v>0.1</v>
          </cell>
          <cell r="Z49">
            <v>0.1</v>
          </cell>
        </row>
        <row r="50">
          <cell r="U50" t="str">
            <v>成型</v>
          </cell>
          <cell r="V50" t="str">
            <v>100T</v>
          </cell>
          <cell r="W50">
            <v>1</v>
          </cell>
          <cell r="X50">
            <v>1</v>
          </cell>
          <cell r="Y50">
            <v>7.0000000000000007E-2</v>
          </cell>
          <cell r="Z50">
            <v>7.0000000000000007E-2</v>
          </cell>
        </row>
        <row r="51">
          <cell r="U51" t="str">
            <v>冲孔</v>
          </cell>
          <cell r="V51" t="str">
            <v>100T</v>
          </cell>
          <cell r="W51">
            <v>1</v>
          </cell>
          <cell r="X51">
            <v>1</v>
          </cell>
          <cell r="Y51">
            <v>7.0000000000000007E-2</v>
          </cell>
          <cell r="Z51">
            <v>7.0000000000000007E-2</v>
          </cell>
        </row>
        <row r="52">
          <cell r="U52" t="str">
            <v>压筋</v>
          </cell>
          <cell r="V52" t="str">
            <v>63T</v>
          </cell>
          <cell r="W52">
            <v>1</v>
          </cell>
          <cell r="X52">
            <v>1</v>
          </cell>
          <cell r="Y52">
            <v>0.04</v>
          </cell>
          <cell r="Z52">
            <v>0.04</v>
          </cell>
        </row>
        <row r="53">
          <cell r="T53">
            <v>1.9689680937500003</v>
          </cell>
          <cell r="Z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02.03.50.050</v>
          </cell>
          <cell r="F54" t="str">
            <v>冲压件</v>
          </cell>
          <cell r="H54">
            <v>1</v>
          </cell>
          <cell r="I54" t="str">
            <v>SAPH440</v>
          </cell>
          <cell r="J54" t="str">
            <v>60*20*2</v>
          </cell>
          <cell r="K54">
            <v>60</v>
          </cell>
          <cell r="L54">
            <v>28</v>
          </cell>
          <cell r="M54">
            <v>2</v>
          </cell>
          <cell r="O54">
            <v>5.28</v>
          </cell>
          <cell r="P54">
            <v>2.8</v>
          </cell>
          <cell r="Q54">
            <v>2.6375999999999997E-2</v>
          </cell>
          <cell r="R54">
            <v>1.2999999999999999E-2</v>
          </cell>
          <cell r="S54">
            <v>1.3375999999999997E-2</v>
          </cell>
          <cell r="T54">
            <v>0.10181248000000001</v>
          </cell>
          <cell r="U54" t="str">
            <v>落料冲孔</v>
          </cell>
          <cell r="V54" t="str">
            <v>160T</v>
          </cell>
          <cell r="W54">
            <v>1</v>
          </cell>
          <cell r="X54">
            <v>1</v>
          </cell>
          <cell r="Y54">
            <v>0.1</v>
          </cell>
          <cell r="Z54">
            <v>0.1</v>
          </cell>
          <cell r="AA54">
            <v>1.18</v>
          </cell>
          <cell r="AB54">
            <v>0.38266262020530978</v>
          </cell>
          <cell r="AF54">
            <v>0.38266262020530978</v>
          </cell>
        </row>
        <row r="55">
          <cell r="F55" t="str">
            <v>M6螺母</v>
          </cell>
          <cell r="H55">
            <v>1</v>
          </cell>
          <cell r="O55">
            <v>4.2477876106194697E-2</v>
          </cell>
          <cell r="T55">
            <v>4.2477876106194697E-2</v>
          </cell>
          <cell r="U55" t="str">
            <v>成型</v>
          </cell>
          <cell r="V55" t="str">
            <v>40T</v>
          </cell>
          <cell r="W55">
            <v>1</v>
          </cell>
          <cell r="X55">
            <v>1</v>
          </cell>
          <cell r="Y55">
            <v>0.03</v>
          </cell>
          <cell r="Z55">
            <v>0.03</v>
          </cell>
        </row>
        <row r="56">
          <cell r="U56" t="str">
            <v>焊接</v>
          </cell>
          <cell r="W56">
            <v>1</v>
          </cell>
          <cell r="X56">
            <v>1</v>
          </cell>
          <cell r="Y56">
            <v>0.05</v>
          </cell>
          <cell r="Z56">
            <v>0.05</v>
          </cell>
        </row>
        <row r="57">
          <cell r="T57">
            <v>0.1442903561061947</v>
          </cell>
          <cell r="Z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02.03.37.028</v>
          </cell>
          <cell r="F58" t="str">
            <v>旋转轴支架</v>
          </cell>
          <cell r="H58">
            <v>1</v>
          </cell>
          <cell r="I58" t="str">
            <v>SPFH590</v>
          </cell>
          <cell r="J58" t="str">
            <v>162*53*3</v>
          </cell>
          <cell r="K58">
            <v>168</v>
          </cell>
          <cell r="L58">
            <v>63.25</v>
          </cell>
          <cell r="M58">
            <v>3</v>
          </cell>
          <cell r="O58">
            <v>5.94</v>
          </cell>
          <cell r="P58">
            <v>2.8</v>
          </cell>
          <cell r="Q58">
            <v>0.25024229999999997</v>
          </cell>
          <cell r="R58">
            <v>0.155</v>
          </cell>
          <cell r="S58">
            <v>9.5242299999999974E-2</v>
          </cell>
          <cell r="T58">
            <v>1.219760822</v>
          </cell>
          <cell r="U58" t="str">
            <v>落料</v>
          </cell>
          <cell r="V58" t="str">
            <v>160T</v>
          </cell>
          <cell r="W58">
            <v>1</v>
          </cell>
          <cell r="X58">
            <v>1</v>
          </cell>
          <cell r="Y58">
            <v>0.1</v>
          </cell>
          <cell r="Z58">
            <v>0.1</v>
          </cell>
          <cell r="AA58">
            <v>1.18</v>
          </cell>
          <cell r="AB58">
            <v>1.6753177699599999</v>
          </cell>
          <cell r="AC58">
            <v>22800</v>
          </cell>
          <cell r="AD58">
            <v>50000</v>
          </cell>
          <cell r="AE58">
            <v>0.45600000000000002</v>
          </cell>
          <cell r="AF58">
            <v>2.1313177699599999</v>
          </cell>
        </row>
        <row r="59">
          <cell r="U59" t="str">
            <v>冲孔</v>
          </cell>
          <cell r="V59" t="str">
            <v>80T</v>
          </cell>
          <cell r="W59">
            <v>1</v>
          </cell>
          <cell r="X59">
            <v>1</v>
          </cell>
          <cell r="Y59">
            <v>0.05</v>
          </cell>
          <cell r="Z59">
            <v>0.05</v>
          </cell>
        </row>
        <row r="60">
          <cell r="U60" t="str">
            <v>成型</v>
          </cell>
          <cell r="V60" t="str">
            <v>80T</v>
          </cell>
          <cell r="W60">
            <v>1</v>
          </cell>
          <cell r="X60">
            <v>1</v>
          </cell>
          <cell r="Y60">
            <v>0.05</v>
          </cell>
          <cell r="Z60">
            <v>0.05</v>
          </cell>
        </row>
        <row r="61">
          <cell r="T61">
            <v>1.219760822</v>
          </cell>
          <cell r="Z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02.03.37.028A</v>
          </cell>
          <cell r="F62" t="str">
            <v>旋转轴支架</v>
          </cell>
          <cell r="H62">
            <v>1</v>
          </cell>
          <cell r="O62">
            <v>1.6753177699599999</v>
          </cell>
          <cell r="T62">
            <v>1.6753177699599999</v>
          </cell>
          <cell r="U62" t="str">
            <v>落料</v>
          </cell>
          <cell r="V62" t="str">
            <v>160T</v>
          </cell>
          <cell r="W62">
            <v>1</v>
          </cell>
          <cell r="X62">
            <v>1</v>
          </cell>
          <cell r="Y62">
            <v>0.1</v>
          </cell>
          <cell r="Z62">
            <v>0.1</v>
          </cell>
          <cell r="AA62">
            <v>1.18</v>
          </cell>
          <cell r="AB62">
            <v>2.5668749685527996</v>
          </cell>
          <cell r="AC62">
            <v>0</v>
          </cell>
          <cell r="AD62">
            <v>0</v>
          </cell>
          <cell r="AE62">
            <v>0</v>
          </cell>
          <cell r="AF62">
            <v>2.5668749685527996</v>
          </cell>
        </row>
        <row r="63">
          <cell r="F63" t="str">
            <v>M12点焊螺母</v>
          </cell>
          <cell r="H63">
            <v>1</v>
          </cell>
          <cell r="O63">
            <v>0.2</v>
          </cell>
          <cell r="T63">
            <v>0.2</v>
          </cell>
          <cell r="U63" t="str">
            <v>冲孔</v>
          </cell>
          <cell r="V63" t="str">
            <v>80T</v>
          </cell>
          <cell r="W63">
            <v>1</v>
          </cell>
          <cell r="X63">
            <v>1</v>
          </cell>
          <cell r="Y63">
            <v>0.05</v>
          </cell>
          <cell r="Z63">
            <v>0.05</v>
          </cell>
        </row>
        <row r="64">
          <cell r="U64" t="str">
            <v>成型</v>
          </cell>
          <cell r="V64" t="str">
            <v>80T</v>
          </cell>
          <cell r="W64">
            <v>1</v>
          </cell>
          <cell r="X64">
            <v>1</v>
          </cell>
          <cell r="Y64">
            <v>0.05</v>
          </cell>
          <cell r="Z64">
            <v>0.05</v>
          </cell>
        </row>
        <row r="65">
          <cell r="U65" t="str">
            <v>套扣</v>
          </cell>
          <cell r="V65">
            <v>1</v>
          </cell>
          <cell r="W65">
            <v>1</v>
          </cell>
          <cell r="X65">
            <v>1</v>
          </cell>
          <cell r="Y65">
            <v>0.05</v>
          </cell>
          <cell r="Z65">
            <v>0.05</v>
          </cell>
        </row>
        <row r="66">
          <cell r="U66" t="str">
            <v>点焊</v>
          </cell>
          <cell r="W66">
            <v>1</v>
          </cell>
          <cell r="X66">
            <v>1</v>
          </cell>
          <cell r="Y66">
            <v>0.05</v>
          </cell>
          <cell r="Z66">
            <v>0.05</v>
          </cell>
        </row>
        <row r="67">
          <cell r="T67">
            <v>1.8753177699599999</v>
          </cell>
          <cell r="Z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02.03.11.106</v>
          </cell>
          <cell r="F68" t="str">
            <v>气囊上支架</v>
          </cell>
          <cell r="H68">
            <v>1</v>
          </cell>
          <cell r="I68" t="str">
            <v>SPFH590</v>
          </cell>
          <cell r="J68" t="str">
            <v>258*160*4</v>
          </cell>
          <cell r="K68">
            <v>250</v>
          </cell>
          <cell r="L68">
            <v>137.5</v>
          </cell>
          <cell r="M68">
            <v>4</v>
          </cell>
          <cell r="O68">
            <v>5.94</v>
          </cell>
          <cell r="P68">
            <v>2.8</v>
          </cell>
          <cell r="Q68">
            <v>1.079375</v>
          </cell>
          <cell r="R68">
            <v>0.74299999999999999</v>
          </cell>
          <cell r="S68">
            <v>0.33637499999999998</v>
          </cell>
          <cell r="T68">
            <v>5.469637500000001</v>
          </cell>
          <cell r="U68" t="str">
            <v>落料</v>
          </cell>
          <cell r="V68" t="str">
            <v>250T</v>
          </cell>
          <cell r="W68">
            <v>1</v>
          </cell>
          <cell r="X68">
            <v>1</v>
          </cell>
          <cell r="Y68">
            <v>0.18</v>
          </cell>
          <cell r="Z68">
            <v>0.18</v>
          </cell>
          <cell r="AA68">
            <v>1.18</v>
          </cell>
          <cell r="AB68">
            <v>7.1385722500000011</v>
          </cell>
          <cell r="AC68">
            <v>36500</v>
          </cell>
          <cell r="AD68">
            <v>50000</v>
          </cell>
          <cell r="AE68">
            <v>0.73</v>
          </cell>
          <cell r="AF68">
            <v>7.8685722500000015</v>
          </cell>
        </row>
        <row r="69">
          <cell r="U69" t="str">
            <v>切口</v>
          </cell>
          <cell r="V69" t="str">
            <v>160T</v>
          </cell>
          <cell r="W69">
            <v>1</v>
          </cell>
          <cell r="X69">
            <v>2</v>
          </cell>
          <cell r="Y69">
            <v>0.1</v>
          </cell>
          <cell r="Z69">
            <v>0.05</v>
          </cell>
        </row>
        <row r="70">
          <cell r="U70" t="str">
            <v>成型</v>
          </cell>
          <cell r="V70" t="str">
            <v>315油</v>
          </cell>
          <cell r="W70">
            <v>1</v>
          </cell>
          <cell r="X70">
            <v>1</v>
          </cell>
          <cell r="Y70">
            <v>0.25</v>
          </cell>
          <cell r="Z70">
            <v>0.25</v>
          </cell>
        </row>
        <row r="71">
          <cell r="U71" t="str">
            <v>冲孔</v>
          </cell>
          <cell r="V71" t="str">
            <v>160T</v>
          </cell>
          <cell r="W71">
            <v>1</v>
          </cell>
          <cell r="X71">
            <v>1</v>
          </cell>
          <cell r="Y71">
            <v>0.1</v>
          </cell>
          <cell r="Z71">
            <v>0.1</v>
          </cell>
        </row>
        <row r="72">
          <cell r="T72">
            <v>5.469637500000001</v>
          </cell>
          <cell r="Z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02.03.30.189</v>
          </cell>
          <cell r="F73" t="str">
            <v>下连接板</v>
          </cell>
          <cell r="G73" t="str">
            <v>自制</v>
          </cell>
          <cell r="H73">
            <v>1</v>
          </cell>
          <cell r="I73" t="str">
            <v>SPFH590</v>
          </cell>
          <cell r="J73" t="str">
            <v>1265/10*165*3.5</v>
          </cell>
          <cell r="K73">
            <v>165</v>
          </cell>
          <cell r="L73">
            <v>126.5</v>
          </cell>
          <cell r="M73">
            <v>3.5</v>
          </cell>
          <cell r="O73">
            <v>5.94</v>
          </cell>
          <cell r="P73">
            <v>2.8</v>
          </cell>
          <cell r="Q73">
            <v>0.57347193750000003</v>
          </cell>
          <cell r="R73">
            <v>0.38499999999999995</v>
          </cell>
          <cell r="S73">
            <v>0.18847193750000008</v>
          </cell>
          <cell r="T73">
            <v>2.8787018837500002</v>
          </cell>
          <cell r="U73" t="str">
            <v>落料</v>
          </cell>
          <cell r="V73" t="str">
            <v>200T</v>
          </cell>
          <cell r="W73">
            <v>1</v>
          </cell>
          <cell r="X73">
            <v>1</v>
          </cell>
          <cell r="Y73">
            <v>0.15</v>
          </cell>
          <cell r="Z73">
            <v>0.15</v>
          </cell>
          <cell r="AA73">
            <v>1.18</v>
          </cell>
          <cell r="AB73">
            <v>4.9966932861849997</v>
          </cell>
          <cell r="AF73">
            <v>4.9966932861849997</v>
          </cell>
        </row>
        <row r="74">
          <cell r="F74" t="str">
            <v>M10螺母*2</v>
          </cell>
          <cell r="G74" t="str">
            <v>外协</v>
          </cell>
          <cell r="H74">
            <v>2</v>
          </cell>
          <cell r="O74">
            <v>0.113</v>
          </cell>
          <cell r="R74">
            <v>0.02</v>
          </cell>
          <cell r="T74">
            <v>0.22600000000000001</v>
          </cell>
          <cell r="U74" t="str">
            <v>成型</v>
          </cell>
          <cell r="V74" t="str">
            <v>315油</v>
          </cell>
          <cell r="W74">
            <v>1</v>
          </cell>
          <cell r="X74">
            <v>1</v>
          </cell>
          <cell r="Y74">
            <v>0.25</v>
          </cell>
          <cell r="Z74">
            <v>0.25</v>
          </cell>
        </row>
        <row r="75">
          <cell r="F75" t="str">
            <v>限位片</v>
          </cell>
          <cell r="G75" t="str">
            <v>自制</v>
          </cell>
          <cell r="H75">
            <v>1</v>
          </cell>
          <cell r="I75" t="str">
            <v>SAPH440</v>
          </cell>
          <cell r="J75" t="str">
            <v>31*28*3</v>
          </cell>
          <cell r="K75">
            <v>36</v>
          </cell>
          <cell r="L75">
            <v>33</v>
          </cell>
          <cell r="M75">
            <v>3</v>
          </cell>
          <cell r="O75">
            <v>5.28</v>
          </cell>
          <cell r="P75">
            <v>2.8</v>
          </cell>
          <cell r="Q75">
            <v>2.7977399999999999E-2</v>
          </cell>
          <cell r="R75">
            <v>1.7999999999999999E-2</v>
          </cell>
          <cell r="S75">
            <v>9.9774000000000009E-3</v>
          </cell>
          <cell r="T75">
            <v>0.119783952</v>
          </cell>
          <cell r="U75" t="str">
            <v>冲孔</v>
          </cell>
          <cell r="V75" t="str">
            <v>125T</v>
          </cell>
          <cell r="W75">
            <v>1</v>
          </cell>
          <cell r="X75">
            <v>1</v>
          </cell>
          <cell r="Y75">
            <v>0.08</v>
          </cell>
          <cell r="Z75">
            <v>0.08</v>
          </cell>
        </row>
        <row r="76">
          <cell r="U76" t="str">
            <v>落料</v>
          </cell>
          <cell r="V76" t="str">
            <v>63T</v>
          </cell>
          <cell r="W76">
            <v>1</v>
          </cell>
          <cell r="X76">
            <v>1</v>
          </cell>
          <cell r="Y76">
            <v>0.04</v>
          </cell>
          <cell r="Z76">
            <v>0.04</v>
          </cell>
        </row>
        <row r="77">
          <cell r="U77" t="str">
            <v>成型</v>
          </cell>
          <cell r="V77" t="str">
            <v>80T</v>
          </cell>
          <cell r="W77">
            <v>1</v>
          </cell>
          <cell r="X77">
            <v>1</v>
          </cell>
          <cell r="Y77">
            <v>0.05</v>
          </cell>
          <cell r="Z77">
            <v>0.05</v>
          </cell>
        </row>
        <row r="78">
          <cell r="U78" t="str">
            <v>冲孔</v>
          </cell>
          <cell r="V78" t="str">
            <v>63T</v>
          </cell>
          <cell r="W78">
            <v>1</v>
          </cell>
          <cell r="X78">
            <v>1</v>
          </cell>
          <cell r="Y78">
            <v>0.04</v>
          </cell>
          <cell r="Z78">
            <v>0.04</v>
          </cell>
        </row>
        <row r="79">
          <cell r="U79" t="str">
            <v>焊接</v>
          </cell>
          <cell r="V79" t="str">
            <v>12CM</v>
          </cell>
          <cell r="W79">
            <v>8</v>
          </cell>
          <cell r="X79">
            <v>1</v>
          </cell>
          <cell r="Y79">
            <v>0.05</v>
          </cell>
          <cell r="Z79">
            <v>0.4</v>
          </cell>
        </row>
        <row r="80">
          <cell r="T80">
            <v>3.2244858357500004</v>
          </cell>
          <cell r="Z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02.03.30.188</v>
          </cell>
          <cell r="F81" t="str">
            <v>下连接板</v>
          </cell>
          <cell r="H81">
            <v>1</v>
          </cell>
          <cell r="I81" t="str">
            <v>SPFH590</v>
          </cell>
          <cell r="J81" t="str">
            <v>1265/10*165*3.5</v>
          </cell>
          <cell r="K81">
            <v>165</v>
          </cell>
          <cell r="L81">
            <v>126.5</v>
          </cell>
          <cell r="M81">
            <v>3.5</v>
          </cell>
          <cell r="O81">
            <v>5.94</v>
          </cell>
          <cell r="P81">
            <v>2.8</v>
          </cell>
          <cell r="Q81">
            <v>0.57347193750000003</v>
          </cell>
          <cell r="R81">
            <v>0.38200000000000001</v>
          </cell>
          <cell r="S81">
            <v>0.19147193750000002</v>
          </cell>
          <cell r="T81">
            <v>2.8703018837500003</v>
          </cell>
          <cell r="U81" t="str">
            <v>落料</v>
          </cell>
          <cell r="V81" t="str">
            <v>200T</v>
          </cell>
          <cell r="W81">
            <v>1</v>
          </cell>
          <cell r="X81">
            <v>1</v>
          </cell>
          <cell r="Y81">
            <v>0.15</v>
          </cell>
          <cell r="Z81">
            <v>0.15</v>
          </cell>
          <cell r="AA81">
            <v>1.18</v>
          </cell>
          <cell r="AB81">
            <v>4.4560362228250003</v>
          </cell>
          <cell r="AF81">
            <v>4.4560362228250003</v>
          </cell>
        </row>
        <row r="82">
          <cell r="F82" t="str">
            <v>M10螺母*2</v>
          </cell>
          <cell r="H82">
            <v>2</v>
          </cell>
          <cell r="O82">
            <v>0.113</v>
          </cell>
          <cell r="R82">
            <v>0.02</v>
          </cell>
          <cell r="T82">
            <v>0.22600000000000001</v>
          </cell>
          <cell r="U82" t="str">
            <v>成型</v>
          </cell>
          <cell r="V82" t="str">
            <v>315油</v>
          </cell>
          <cell r="W82">
            <v>1</v>
          </cell>
          <cell r="X82">
            <v>1</v>
          </cell>
          <cell r="Y82">
            <v>0.25</v>
          </cell>
          <cell r="Z82">
            <v>0.25</v>
          </cell>
        </row>
        <row r="83">
          <cell r="U83" t="str">
            <v>冲孔</v>
          </cell>
          <cell r="V83" t="str">
            <v>125T</v>
          </cell>
          <cell r="W83">
            <v>1</v>
          </cell>
          <cell r="X83">
            <v>1</v>
          </cell>
          <cell r="Y83">
            <v>0.08</v>
          </cell>
          <cell r="Z83">
            <v>0.08</v>
          </cell>
        </row>
        <row r="84">
          <cell r="U84" t="str">
            <v>焊接（点焊)</v>
          </cell>
          <cell r="V84" t="str">
            <v>4CM</v>
          </cell>
          <cell r="W84">
            <v>4</v>
          </cell>
          <cell r="X84">
            <v>1</v>
          </cell>
          <cell r="Y84">
            <v>0.05</v>
          </cell>
          <cell r="Z84">
            <v>0.2</v>
          </cell>
        </row>
        <row r="85">
          <cell r="T85">
            <v>3.0963018837500003</v>
          </cell>
          <cell r="Z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02.03.30.187</v>
          </cell>
          <cell r="F86" t="str">
            <v>下连接板</v>
          </cell>
          <cell r="H86">
            <v>1</v>
          </cell>
          <cell r="I86" t="str">
            <v>SPFH590</v>
          </cell>
          <cell r="J86" t="str">
            <v>1265/10*165*3.5</v>
          </cell>
          <cell r="K86">
            <v>126.5</v>
          </cell>
          <cell r="L86">
            <v>165</v>
          </cell>
          <cell r="M86">
            <v>3.5</v>
          </cell>
          <cell r="O86">
            <v>5.94</v>
          </cell>
          <cell r="P86">
            <v>2.8</v>
          </cell>
          <cell r="Q86">
            <v>0.57347193750000003</v>
          </cell>
          <cell r="R86">
            <v>0.38200000000000001</v>
          </cell>
          <cell r="S86">
            <v>0.19147193750000002</v>
          </cell>
          <cell r="T86">
            <v>2.8703018837500003</v>
          </cell>
          <cell r="U86" t="str">
            <v>落料</v>
          </cell>
          <cell r="V86" t="str">
            <v>200T</v>
          </cell>
          <cell r="W86">
            <v>1</v>
          </cell>
          <cell r="X86">
            <v>1</v>
          </cell>
          <cell r="Y86">
            <v>0.15</v>
          </cell>
          <cell r="Z86">
            <v>0.15</v>
          </cell>
          <cell r="AA86">
            <v>1.18</v>
          </cell>
          <cell r="AB86">
            <v>4.3970362228250002</v>
          </cell>
          <cell r="AF86">
            <v>4.3970362228250002</v>
          </cell>
        </row>
        <row r="87">
          <cell r="F87" t="str">
            <v>M10螺母*2</v>
          </cell>
          <cell r="H87">
            <v>2</v>
          </cell>
          <cell r="O87">
            <v>0.113</v>
          </cell>
          <cell r="R87">
            <v>0.02</v>
          </cell>
          <cell r="T87">
            <v>0.22600000000000001</v>
          </cell>
          <cell r="U87" t="str">
            <v>成型</v>
          </cell>
          <cell r="V87" t="str">
            <v>315油</v>
          </cell>
          <cell r="W87">
            <v>1</v>
          </cell>
          <cell r="X87">
            <v>1</v>
          </cell>
          <cell r="Y87">
            <v>0.25</v>
          </cell>
          <cell r="Z87">
            <v>0.25</v>
          </cell>
        </row>
        <row r="88">
          <cell r="U88" t="str">
            <v>冲孔</v>
          </cell>
          <cell r="V88" t="str">
            <v>125T</v>
          </cell>
          <cell r="W88">
            <v>1</v>
          </cell>
          <cell r="X88">
            <v>1</v>
          </cell>
          <cell r="Y88">
            <v>0.08</v>
          </cell>
          <cell r="Z88">
            <v>0.08</v>
          </cell>
        </row>
        <row r="89">
          <cell r="U89" t="str">
            <v>焊接（点焊)</v>
          </cell>
          <cell r="V89" t="str">
            <v>4CM</v>
          </cell>
          <cell r="W89">
            <v>2</v>
          </cell>
          <cell r="X89">
            <v>1</v>
          </cell>
          <cell r="Y89">
            <v>7.4999999999999997E-2</v>
          </cell>
          <cell r="Z89">
            <v>0.15</v>
          </cell>
        </row>
        <row r="90">
          <cell r="T90">
            <v>3.0963018837500003</v>
          </cell>
          <cell r="Z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02.03.30.190</v>
          </cell>
          <cell r="F91" t="str">
            <v>下连接板</v>
          </cell>
          <cell r="H91">
            <v>1</v>
          </cell>
          <cell r="I91" t="str">
            <v>SPFH590</v>
          </cell>
          <cell r="J91" t="str">
            <v>1265/10*165*3.5</v>
          </cell>
          <cell r="K91">
            <v>126.5</v>
          </cell>
          <cell r="L91">
            <v>165</v>
          </cell>
          <cell r="M91">
            <v>3.5</v>
          </cell>
          <cell r="O91">
            <v>5.94</v>
          </cell>
          <cell r="P91">
            <v>2.8</v>
          </cell>
          <cell r="Q91">
            <v>0.57347193750000003</v>
          </cell>
          <cell r="R91">
            <v>0.38499999999999995</v>
          </cell>
          <cell r="S91">
            <v>0.18847193750000008</v>
          </cell>
          <cell r="T91">
            <v>2.8787018837500002</v>
          </cell>
          <cell r="U91" t="str">
            <v>落料</v>
          </cell>
          <cell r="V91" t="str">
            <v>200T</v>
          </cell>
          <cell r="W91">
            <v>1</v>
          </cell>
          <cell r="X91">
            <v>1</v>
          </cell>
          <cell r="Y91">
            <v>0.15</v>
          </cell>
          <cell r="Z91">
            <v>0.15</v>
          </cell>
          <cell r="AA91">
            <v>1.18</v>
          </cell>
          <cell r="AB91">
            <v>4.9966932861849997</v>
          </cell>
          <cell r="AF91">
            <v>4.9966932861849997</v>
          </cell>
        </row>
        <row r="92">
          <cell r="F92" t="str">
            <v>M10螺母*2</v>
          </cell>
          <cell r="H92">
            <v>2</v>
          </cell>
          <cell r="O92">
            <v>0.113</v>
          </cell>
          <cell r="R92">
            <v>0.02</v>
          </cell>
          <cell r="T92">
            <v>0.22600000000000001</v>
          </cell>
          <cell r="U92" t="str">
            <v>成型</v>
          </cell>
          <cell r="V92" t="str">
            <v>315油</v>
          </cell>
          <cell r="W92">
            <v>1</v>
          </cell>
          <cell r="X92">
            <v>1</v>
          </cell>
          <cell r="Y92">
            <v>0.25</v>
          </cell>
          <cell r="Z92">
            <v>0.25</v>
          </cell>
        </row>
        <row r="93">
          <cell r="F93" t="str">
            <v>限位片</v>
          </cell>
          <cell r="H93">
            <v>1</v>
          </cell>
          <cell r="I93" t="str">
            <v>SAPH440</v>
          </cell>
          <cell r="J93" t="str">
            <v>31*28*3</v>
          </cell>
          <cell r="K93">
            <v>36</v>
          </cell>
          <cell r="L93">
            <v>33</v>
          </cell>
          <cell r="M93">
            <v>3</v>
          </cell>
          <cell r="O93">
            <v>5.28</v>
          </cell>
          <cell r="P93">
            <v>2.8</v>
          </cell>
          <cell r="Q93">
            <v>2.7977399999999999E-2</v>
          </cell>
          <cell r="R93">
            <v>1.7999999999999999E-2</v>
          </cell>
          <cell r="S93">
            <v>9.9774000000000009E-3</v>
          </cell>
          <cell r="T93">
            <v>0.119783952</v>
          </cell>
          <cell r="U93" t="str">
            <v>冲孔</v>
          </cell>
          <cell r="V93" t="str">
            <v>125T</v>
          </cell>
          <cell r="W93">
            <v>1</v>
          </cell>
          <cell r="X93">
            <v>1</v>
          </cell>
          <cell r="Y93">
            <v>0.08</v>
          </cell>
          <cell r="Z93">
            <v>0.08</v>
          </cell>
        </row>
        <row r="94">
          <cell r="U94" t="str">
            <v>落料</v>
          </cell>
          <cell r="V94" t="str">
            <v>63T</v>
          </cell>
          <cell r="W94">
            <v>1</v>
          </cell>
          <cell r="X94">
            <v>1</v>
          </cell>
          <cell r="Y94">
            <v>0.04</v>
          </cell>
          <cell r="Z94">
            <v>0.04</v>
          </cell>
        </row>
        <row r="95">
          <cell r="U95" t="str">
            <v>成型</v>
          </cell>
          <cell r="V95" t="str">
            <v>80T</v>
          </cell>
          <cell r="W95">
            <v>1</v>
          </cell>
          <cell r="X95">
            <v>1</v>
          </cell>
          <cell r="Y95">
            <v>0.05</v>
          </cell>
          <cell r="Z95">
            <v>0.05</v>
          </cell>
        </row>
        <row r="96">
          <cell r="U96" t="str">
            <v>冲孔</v>
          </cell>
          <cell r="V96" t="str">
            <v>63T</v>
          </cell>
          <cell r="W96">
            <v>1</v>
          </cell>
          <cell r="X96">
            <v>1</v>
          </cell>
          <cell r="Y96">
            <v>0.04</v>
          </cell>
          <cell r="Z96">
            <v>0.04</v>
          </cell>
        </row>
        <row r="97">
          <cell r="U97" t="str">
            <v>焊接</v>
          </cell>
          <cell r="V97" t="str">
            <v>12CM</v>
          </cell>
          <cell r="W97">
            <v>8</v>
          </cell>
          <cell r="X97">
            <v>1</v>
          </cell>
          <cell r="Y97">
            <v>0.05</v>
          </cell>
          <cell r="Z97">
            <v>0.4</v>
          </cell>
        </row>
        <row r="98">
          <cell r="T98">
            <v>3.2244858357500004</v>
          </cell>
          <cell r="Z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02.03.30.160</v>
          </cell>
          <cell r="F99" t="str">
            <v>上连接板</v>
          </cell>
          <cell r="H99">
            <v>1</v>
          </cell>
          <cell r="I99" t="str">
            <v>SPFH590</v>
          </cell>
          <cell r="J99" t="str">
            <v>150*75*4</v>
          </cell>
          <cell r="K99">
            <v>155</v>
          </cell>
          <cell r="L99">
            <v>79.0625</v>
          </cell>
          <cell r="M99">
            <v>4</v>
          </cell>
          <cell r="O99">
            <v>5.94</v>
          </cell>
          <cell r="P99">
            <v>2.8</v>
          </cell>
          <cell r="Q99">
            <v>0.38479718750000003</v>
          </cell>
          <cell r="R99">
            <v>0.24399999999999999</v>
          </cell>
          <cell r="S99">
            <v>0.14079718750000003</v>
          </cell>
          <cell r="T99">
            <v>1.8914631687500003</v>
          </cell>
          <cell r="U99" t="str">
            <v>落料</v>
          </cell>
          <cell r="V99" t="str">
            <v>160T</v>
          </cell>
          <cell r="W99">
            <v>1</v>
          </cell>
          <cell r="X99">
            <v>1</v>
          </cell>
          <cell r="Y99">
            <v>0.1</v>
          </cell>
          <cell r="Z99">
            <v>0.1</v>
          </cell>
          <cell r="AA99">
            <v>1.18</v>
          </cell>
          <cell r="AB99">
            <v>2.5269265391250006</v>
          </cell>
          <cell r="AC99">
            <v>1600</v>
          </cell>
          <cell r="AD99">
            <v>50000</v>
          </cell>
          <cell r="AE99">
            <v>3.2000000000000001E-2</v>
          </cell>
          <cell r="AF99">
            <v>2.5589265391250007</v>
          </cell>
        </row>
        <row r="100">
          <cell r="I100" t="str">
            <v>模具摊销(冲孔)</v>
          </cell>
          <cell r="J100" t="str">
            <v>5万件</v>
          </cell>
          <cell r="O100">
            <v>1600</v>
          </cell>
          <cell r="U100" t="str">
            <v>冲孔</v>
          </cell>
          <cell r="V100" t="str">
            <v>80T</v>
          </cell>
          <cell r="W100">
            <v>1</v>
          </cell>
          <cell r="X100">
            <v>1</v>
          </cell>
          <cell r="Y100">
            <v>0.05</v>
          </cell>
          <cell r="Z100">
            <v>0.05</v>
          </cell>
        </row>
        <row r="101">
          <cell r="U101" t="str">
            <v>成型（压圆弧）</v>
          </cell>
          <cell r="V101" t="str">
            <v>80T</v>
          </cell>
          <cell r="W101">
            <v>1</v>
          </cell>
          <cell r="X101">
            <v>1</v>
          </cell>
          <cell r="Y101">
            <v>0.05</v>
          </cell>
          <cell r="Z101">
            <v>0.05</v>
          </cell>
        </row>
        <row r="102">
          <cell r="U102" t="str">
            <v>成型</v>
          </cell>
          <cell r="V102" t="str">
            <v>80T</v>
          </cell>
          <cell r="W102">
            <v>1</v>
          </cell>
          <cell r="X102">
            <v>1</v>
          </cell>
          <cell r="Y102">
            <v>0.05</v>
          </cell>
          <cell r="Z102">
            <v>0.05</v>
          </cell>
        </row>
        <row r="103">
          <cell r="T103">
            <v>1.8914631687500003</v>
          </cell>
          <cell r="Z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02.03.30.149</v>
          </cell>
          <cell r="F104" t="str">
            <v>限位支架</v>
          </cell>
          <cell r="H104">
            <v>1</v>
          </cell>
          <cell r="I104" t="str">
            <v>SAPH440</v>
          </cell>
          <cell r="J104" t="str">
            <v>30*28*3</v>
          </cell>
          <cell r="K104">
            <v>45</v>
          </cell>
          <cell r="L104">
            <v>36.142857142857146</v>
          </cell>
          <cell r="M104">
            <v>3</v>
          </cell>
          <cell r="O104">
            <v>5.28</v>
          </cell>
          <cell r="P104">
            <v>2.8</v>
          </cell>
          <cell r="Q104">
            <v>3.8302392857142854E-2</v>
          </cell>
          <cell r="R104">
            <v>1.7999999999999999E-2</v>
          </cell>
          <cell r="S104">
            <v>2.0302392857142856E-2</v>
          </cell>
          <cell r="T104">
            <v>0.14538993428571428</v>
          </cell>
          <cell r="U104" t="str">
            <v>落料</v>
          </cell>
          <cell r="V104" t="str">
            <v>40T</v>
          </cell>
          <cell r="W104">
            <v>1</v>
          </cell>
          <cell r="X104">
            <v>1</v>
          </cell>
          <cell r="Y104">
            <v>0.03</v>
          </cell>
          <cell r="Z104">
            <v>0.03</v>
          </cell>
          <cell r="AA104">
            <v>1.18</v>
          </cell>
          <cell r="AB104">
            <v>0.27776012245714282</v>
          </cell>
          <cell r="AF104">
            <v>0.27776012245714282</v>
          </cell>
        </row>
        <row r="105">
          <cell r="U105" t="str">
            <v>成型</v>
          </cell>
          <cell r="V105" t="str">
            <v>40T</v>
          </cell>
          <cell r="W105">
            <v>1</v>
          </cell>
          <cell r="X105">
            <v>1</v>
          </cell>
          <cell r="Y105">
            <v>0.03</v>
          </cell>
          <cell r="Z105">
            <v>0.03</v>
          </cell>
        </row>
        <row r="106">
          <cell r="U106" t="str">
            <v>冲孔</v>
          </cell>
          <cell r="V106" t="str">
            <v>40T</v>
          </cell>
          <cell r="W106">
            <v>1</v>
          </cell>
          <cell r="X106">
            <v>1</v>
          </cell>
          <cell r="Y106">
            <v>0.03</v>
          </cell>
          <cell r="Z106">
            <v>0.03</v>
          </cell>
        </row>
        <row r="107">
          <cell r="T107">
            <v>0.14538993428571428</v>
          </cell>
          <cell r="Z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02.03.03.054</v>
          </cell>
          <cell r="F108" t="str">
            <v>副总座</v>
          </cell>
          <cell r="H108">
            <v>1</v>
          </cell>
          <cell r="I108" t="str">
            <v>热板Q235B</v>
          </cell>
          <cell r="J108" t="str">
            <v>180*100*5</v>
          </cell>
          <cell r="K108">
            <v>185</v>
          </cell>
          <cell r="L108">
            <v>107.14285714285714</v>
          </cell>
          <cell r="M108">
            <v>5</v>
          </cell>
          <cell r="O108">
            <v>3.98</v>
          </cell>
          <cell r="P108">
            <v>2.8</v>
          </cell>
          <cell r="Q108">
            <v>0.77799107142857149</v>
          </cell>
          <cell r="R108">
            <v>0.52900000000000003</v>
          </cell>
          <cell r="S108">
            <v>0.24899107142857146</v>
          </cell>
          <cell r="T108">
            <v>2.3992294642857144</v>
          </cell>
          <cell r="U108" t="str">
            <v>落料</v>
          </cell>
          <cell r="V108" t="str">
            <v>160T</v>
          </cell>
          <cell r="W108">
            <v>1</v>
          </cell>
          <cell r="X108">
            <v>1</v>
          </cell>
          <cell r="Y108">
            <v>0.1</v>
          </cell>
          <cell r="Z108">
            <v>0.1</v>
          </cell>
          <cell r="AA108">
            <v>1.18</v>
          </cell>
          <cell r="AB108">
            <v>3.2204907678571431</v>
          </cell>
          <cell r="AF108">
            <v>3.2204907678571431</v>
          </cell>
        </row>
        <row r="109">
          <cell r="U109" t="str">
            <v>冲孔①</v>
          </cell>
          <cell r="V109" t="str">
            <v>40T</v>
          </cell>
          <cell r="W109">
            <v>1</v>
          </cell>
          <cell r="X109">
            <v>1</v>
          </cell>
          <cell r="Y109">
            <v>0.03</v>
          </cell>
          <cell r="Z109">
            <v>0.03</v>
          </cell>
        </row>
        <row r="110">
          <cell r="U110" t="str">
            <v>压型</v>
          </cell>
          <cell r="V110" t="str">
            <v>160T</v>
          </cell>
          <cell r="W110">
            <v>1</v>
          </cell>
          <cell r="X110">
            <v>1</v>
          </cell>
          <cell r="Y110">
            <v>0.1</v>
          </cell>
          <cell r="Z110">
            <v>0.1</v>
          </cell>
        </row>
        <row r="111">
          <cell r="U111" t="str">
            <v>冲孔②</v>
          </cell>
          <cell r="V111" t="str">
            <v>80T</v>
          </cell>
          <cell r="W111">
            <v>1</v>
          </cell>
          <cell r="X111">
            <v>1</v>
          </cell>
          <cell r="Y111">
            <v>0.05</v>
          </cell>
          <cell r="Z111">
            <v>0.05</v>
          </cell>
        </row>
        <row r="112">
          <cell r="U112" t="str">
            <v>冲孔③</v>
          </cell>
          <cell r="V112" t="str">
            <v>80T</v>
          </cell>
          <cell r="W112">
            <v>1</v>
          </cell>
          <cell r="X112">
            <v>1</v>
          </cell>
          <cell r="Y112">
            <v>0.05</v>
          </cell>
          <cell r="Z112">
            <v>0.05</v>
          </cell>
        </row>
        <row r="113">
          <cell r="T113">
            <v>2.3992294642857144</v>
          </cell>
          <cell r="Z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02.03.03.054A</v>
          </cell>
          <cell r="F114" t="str">
            <v>副总座</v>
          </cell>
          <cell r="H114">
            <v>1</v>
          </cell>
          <cell r="I114" t="str">
            <v>热板Q235B</v>
          </cell>
          <cell r="J114" t="str">
            <v>180*100*5</v>
          </cell>
          <cell r="K114">
            <v>185</v>
          </cell>
          <cell r="L114">
            <v>107.14285714285714</v>
          </cell>
          <cell r="M114">
            <v>5</v>
          </cell>
          <cell r="O114">
            <v>3.98</v>
          </cell>
          <cell r="P114">
            <v>2.8</v>
          </cell>
          <cell r="Q114">
            <v>0.77799107142857149</v>
          </cell>
          <cell r="R114">
            <v>0.52900000000000003</v>
          </cell>
          <cell r="S114">
            <v>0.24899107142857146</v>
          </cell>
          <cell r="T114">
            <v>2.3992294642857144</v>
          </cell>
          <cell r="U114" t="str">
            <v>落料</v>
          </cell>
          <cell r="V114" t="str">
            <v>160T</v>
          </cell>
          <cell r="W114">
            <v>1</v>
          </cell>
          <cell r="X114">
            <v>1</v>
          </cell>
          <cell r="Y114">
            <v>0.1</v>
          </cell>
          <cell r="Z114">
            <v>0.1</v>
          </cell>
          <cell r="AA114">
            <v>1.18</v>
          </cell>
          <cell r="AB114">
            <v>3.2204907678571431</v>
          </cell>
          <cell r="AF114">
            <v>3.2204907678571431</v>
          </cell>
        </row>
        <row r="115">
          <cell r="U115" t="str">
            <v>冲孔①</v>
          </cell>
          <cell r="V115" t="str">
            <v>40T</v>
          </cell>
          <cell r="W115">
            <v>1</v>
          </cell>
          <cell r="X115">
            <v>1</v>
          </cell>
          <cell r="Y115">
            <v>0.03</v>
          </cell>
          <cell r="Z115">
            <v>0.03</v>
          </cell>
        </row>
        <row r="116">
          <cell r="U116" t="str">
            <v>压型</v>
          </cell>
          <cell r="V116" t="str">
            <v>160T</v>
          </cell>
          <cell r="W116">
            <v>1</v>
          </cell>
          <cell r="X116">
            <v>1</v>
          </cell>
          <cell r="Y116">
            <v>0.1</v>
          </cell>
          <cell r="Z116">
            <v>0.1</v>
          </cell>
        </row>
        <row r="117">
          <cell r="U117" t="str">
            <v>冲孔②</v>
          </cell>
          <cell r="V117" t="str">
            <v>80T</v>
          </cell>
          <cell r="W117">
            <v>1</v>
          </cell>
          <cell r="X117">
            <v>1</v>
          </cell>
          <cell r="Y117">
            <v>0.05</v>
          </cell>
          <cell r="Z117">
            <v>0.05</v>
          </cell>
        </row>
        <row r="118">
          <cell r="U118" t="str">
            <v>冲孔③</v>
          </cell>
          <cell r="V118" t="str">
            <v>80T</v>
          </cell>
          <cell r="W118">
            <v>1</v>
          </cell>
          <cell r="X118">
            <v>1</v>
          </cell>
          <cell r="Y118">
            <v>0.05</v>
          </cell>
          <cell r="Z118">
            <v>0.05</v>
          </cell>
        </row>
        <row r="119">
          <cell r="T119">
            <v>2.3992294642857144</v>
          </cell>
          <cell r="Z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02.03.03.085</v>
          </cell>
          <cell r="F120" t="str">
            <v>外绞架支撑板</v>
          </cell>
          <cell r="H120">
            <v>1</v>
          </cell>
          <cell r="I120" t="str">
            <v>热板Q235B</v>
          </cell>
          <cell r="J120" t="str">
            <v>275*50*6</v>
          </cell>
          <cell r="K120">
            <v>275</v>
          </cell>
          <cell r="L120">
            <v>50.666666666666664</v>
          </cell>
          <cell r="M120">
            <v>6</v>
          </cell>
          <cell r="O120">
            <v>3.98</v>
          </cell>
          <cell r="P120">
            <v>2.8</v>
          </cell>
          <cell r="Q120">
            <v>0.65625999999999995</v>
          </cell>
          <cell r="R120">
            <v>0.35</v>
          </cell>
          <cell r="S120">
            <v>0.30625999999999998</v>
          </cell>
          <cell r="T120">
            <v>1.7543867999999998</v>
          </cell>
          <cell r="U120" t="str">
            <v>落料</v>
          </cell>
          <cell r="V120" t="str">
            <v>160T</v>
          </cell>
          <cell r="W120">
            <v>1</v>
          </cell>
          <cell r="X120">
            <v>1</v>
          </cell>
          <cell r="Y120">
            <v>0.1</v>
          </cell>
          <cell r="Z120">
            <v>0.1</v>
          </cell>
          <cell r="AA120">
            <v>1.18</v>
          </cell>
          <cell r="AB120">
            <v>2.3061764239999998</v>
          </cell>
          <cell r="AF120">
            <v>2.3061764239999998</v>
          </cell>
        </row>
        <row r="121">
          <cell r="U121" t="str">
            <v>冲孔</v>
          </cell>
          <cell r="V121" t="str">
            <v>80T</v>
          </cell>
          <cell r="W121">
            <v>1</v>
          </cell>
          <cell r="X121">
            <v>1</v>
          </cell>
          <cell r="Y121">
            <v>0.05</v>
          </cell>
          <cell r="Z121">
            <v>0.05</v>
          </cell>
        </row>
        <row r="122">
          <cell r="U122" t="str">
            <v>整形</v>
          </cell>
          <cell r="V122" t="str">
            <v>80T</v>
          </cell>
          <cell r="W122">
            <v>1</v>
          </cell>
          <cell r="X122">
            <v>1</v>
          </cell>
          <cell r="Y122">
            <v>0.05</v>
          </cell>
          <cell r="Z122">
            <v>0.05</v>
          </cell>
        </row>
        <row r="123">
          <cell r="T123">
            <v>1.7543867999999998</v>
          </cell>
          <cell r="Z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02.03.03.086</v>
          </cell>
          <cell r="F124" t="str">
            <v>后挂簧板</v>
          </cell>
          <cell r="H124">
            <v>1</v>
          </cell>
          <cell r="I124" t="str">
            <v>热板Q235B</v>
          </cell>
          <cell r="J124" t="str">
            <v>310*40*6</v>
          </cell>
          <cell r="K124">
            <v>300</v>
          </cell>
          <cell r="L124">
            <v>50.666666666666664</v>
          </cell>
          <cell r="M124">
            <v>6</v>
          </cell>
          <cell r="O124">
            <v>3.98</v>
          </cell>
          <cell r="P124">
            <v>2.8</v>
          </cell>
          <cell r="Q124">
            <v>0.71592</v>
          </cell>
          <cell r="R124">
            <v>0.35</v>
          </cell>
          <cell r="S124">
            <v>0.36592000000000002</v>
          </cell>
          <cell r="T124">
            <v>1.8247856</v>
          </cell>
          <cell r="U124" t="str">
            <v>落料</v>
          </cell>
          <cell r="V124" t="str">
            <v>160T</v>
          </cell>
          <cell r="W124">
            <v>1</v>
          </cell>
          <cell r="X124">
            <v>1</v>
          </cell>
          <cell r="Y124">
            <v>0.1</v>
          </cell>
          <cell r="Z124">
            <v>0.1</v>
          </cell>
          <cell r="AA124">
            <v>1.18</v>
          </cell>
          <cell r="AB124">
            <v>2.5426470079999999</v>
          </cell>
          <cell r="AF124">
            <v>2.5426470079999999</v>
          </cell>
        </row>
        <row r="125">
          <cell r="U125" t="str">
            <v>压型</v>
          </cell>
          <cell r="V125" t="str">
            <v>125T</v>
          </cell>
          <cell r="W125">
            <v>1</v>
          </cell>
          <cell r="X125">
            <v>1</v>
          </cell>
          <cell r="Y125">
            <v>0.08</v>
          </cell>
          <cell r="Z125">
            <v>0.08</v>
          </cell>
        </row>
        <row r="126">
          <cell r="U126" t="str">
            <v>冲孔</v>
          </cell>
          <cell r="V126" t="str">
            <v>80T</v>
          </cell>
          <cell r="W126">
            <v>1</v>
          </cell>
          <cell r="X126">
            <v>1</v>
          </cell>
          <cell r="Y126">
            <v>0.05</v>
          </cell>
          <cell r="Z126">
            <v>0.05</v>
          </cell>
        </row>
        <row r="127">
          <cell r="U127" t="str">
            <v>手工调整</v>
          </cell>
          <cell r="W127">
            <v>1</v>
          </cell>
          <cell r="X127">
            <v>1</v>
          </cell>
          <cell r="Y127">
            <v>0.1</v>
          </cell>
          <cell r="Z127">
            <v>0.1</v>
          </cell>
        </row>
        <row r="128">
          <cell r="T128">
            <v>1.8247856</v>
          </cell>
          <cell r="Z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02.03.03.087</v>
          </cell>
          <cell r="F129" t="str">
            <v>内绞架垫片</v>
          </cell>
          <cell r="H129">
            <v>1</v>
          </cell>
          <cell r="I129" t="str">
            <v>热板Q235B</v>
          </cell>
          <cell r="J129" t="str">
            <v>48*26*6</v>
          </cell>
          <cell r="K129">
            <v>62</v>
          </cell>
          <cell r="L129">
            <v>32</v>
          </cell>
          <cell r="M129">
            <v>6</v>
          </cell>
          <cell r="O129">
            <v>3.98</v>
          </cell>
          <cell r="P129">
            <v>2.8</v>
          </cell>
          <cell r="Q129">
            <v>9.3446399999999999E-2</v>
          </cell>
          <cell r="R129">
            <v>5.0999999999999997E-2</v>
          </cell>
          <cell r="S129">
            <v>4.2446400000000002E-2</v>
          </cell>
          <cell r="T129">
            <v>0.25306675200000001</v>
          </cell>
          <cell r="U129" t="str">
            <v>落料</v>
          </cell>
          <cell r="V129" t="str">
            <v>63T</v>
          </cell>
          <cell r="W129">
            <v>1</v>
          </cell>
          <cell r="X129">
            <v>1</v>
          </cell>
          <cell r="Y129">
            <v>0.04</v>
          </cell>
          <cell r="Z129">
            <v>0.04</v>
          </cell>
          <cell r="AA129">
            <v>1.18</v>
          </cell>
          <cell r="AB129">
            <v>0.38121876735999999</v>
          </cell>
          <cell r="AF129">
            <v>0.38121876735999999</v>
          </cell>
        </row>
        <row r="130">
          <cell r="U130" t="str">
            <v>冲孔</v>
          </cell>
          <cell r="V130" t="str">
            <v>40T</v>
          </cell>
          <cell r="W130">
            <v>1</v>
          </cell>
          <cell r="X130">
            <v>1</v>
          </cell>
          <cell r="Y130">
            <v>0.03</v>
          </cell>
          <cell r="Z130">
            <v>0.03</v>
          </cell>
        </row>
        <row r="133">
          <cell r="T133">
            <v>0.25306675200000001</v>
          </cell>
          <cell r="Z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02.03.03.088</v>
          </cell>
          <cell r="F134" t="str">
            <v>外绞架垫片</v>
          </cell>
          <cell r="H134">
            <v>1</v>
          </cell>
          <cell r="I134" t="str">
            <v>热板Q235B</v>
          </cell>
          <cell r="J134" t="str">
            <v>48*26*6</v>
          </cell>
          <cell r="K134">
            <v>62</v>
          </cell>
          <cell r="L134">
            <v>32</v>
          </cell>
          <cell r="M134">
            <v>6</v>
          </cell>
          <cell r="O134">
            <v>3.98</v>
          </cell>
          <cell r="P134">
            <v>2.8</v>
          </cell>
          <cell r="Q134">
            <v>9.3446399999999999E-2</v>
          </cell>
          <cell r="R134">
            <v>5.0999999999999997E-2</v>
          </cell>
          <cell r="S134">
            <v>4.2446400000000002E-2</v>
          </cell>
          <cell r="T134">
            <v>0.25306675200000001</v>
          </cell>
          <cell r="U134" t="str">
            <v>落料</v>
          </cell>
          <cell r="V134" t="str">
            <v>63T</v>
          </cell>
          <cell r="W134">
            <v>1</v>
          </cell>
          <cell r="X134">
            <v>1</v>
          </cell>
          <cell r="Y134">
            <v>0.04</v>
          </cell>
          <cell r="Z134">
            <v>0.04</v>
          </cell>
          <cell r="AA134">
            <v>1.18</v>
          </cell>
          <cell r="AB134">
            <v>0.41661876736000003</v>
          </cell>
          <cell r="AF134">
            <v>0.41661876736000003</v>
          </cell>
        </row>
        <row r="135">
          <cell r="U135" t="str">
            <v>冲孔</v>
          </cell>
          <cell r="V135" t="str">
            <v>40T</v>
          </cell>
          <cell r="W135">
            <v>1</v>
          </cell>
          <cell r="X135">
            <v>1</v>
          </cell>
          <cell r="Y135">
            <v>0.03</v>
          </cell>
          <cell r="Z135">
            <v>0.03</v>
          </cell>
        </row>
        <row r="136">
          <cell r="U136" t="str">
            <v>精冲孔</v>
          </cell>
          <cell r="V136" t="str">
            <v>40T</v>
          </cell>
          <cell r="W136">
            <v>1</v>
          </cell>
          <cell r="X136">
            <v>1</v>
          </cell>
          <cell r="Y136">
            <v>0.03</v>
          </cell>
          <cell r="Z136">
            <v>0.03</v>
          </cell>
        </row>
        <row r="137">
          <cell r="T137">
            <v>0.25306675200000001</v>
          </cell>
          <cell r="Z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02.03.03.099</v>
          </cell>
          <cell r="F138" t="str">
            <v>内绞架左支撑板</v>
          </cell>
          <cell r="H138">
            <v>1</v>
          </cell>
          <cell r="I138" t="str">
            <v>热板Q235B</v>
          </cell>
          <cell r="J138" t="str">
            <v>275*50*6</v>
          </cell>
          <cell r="K138">
            <v>275</v>
          </cell>
          <cell r="L138">
            <v>50.666666666666664</v>
          </cell>
          <cell r="M138">
            <v>6</v>
          </cell>
          <cell r="O138">
            <v>3.98</v>
          </cell>
          <cell r="P138">
            <v>2.8</v>
          </cell>
          <cell r="Q138">
            <v>0.65625999999999995</v>
          </cell>
          <cell r="R138">
            <v>0.36</v>
          </cell>
          <cell r="S138">
            <v>0.29625999999999997</v>
          </cell>
          <cell r="T138">
            <v>1.7823867999999998</v>
          </cell>
          <cell r="U138" t="str">
            <v>落料</v>
          </cell>
          <cell r="V138" t="str">
            <v>160T</v>
          </cell>
          <cell r="W138">
            <v>1</v>
          </cell>
          <cell r="X138">
            <v>1</v>
          </cell>
          <cell r="Y138">
            <v>0.1</v>
          </cell>
          <cell r="Z138">
            <v>0.1</v>
          </cell>
          <cell r="AA138">
            <v>1.18</v>
          </cell>
          <cell r="AB138">
            <v>2.3392164239999995</v>
          </cell>
          <cell r="AF138">
            <v>2.3392164239999995</v>
          </cell>
        </row>
        <row r="139">
          <cell r="U139" t="str">
            <v>冲孔</v>
          </cell>
          <cell r="V139" t="str">
            <v>80T</v>
          </cell>
          <cell r="W139">
            <v>1</v>
          </cell>
          <cell r="X139">
            <v>1</v>
          </cell>
          <cell r="Y139">
            <v>0.05</v>
          </cell>
          <cell r="Z139">
            <v>0.05</v>
          </cell>
        </row>
        <row r="140">
          <cell r="U140" t="str">
            <v>整形</v>
          </cell>
          <cell r="V140" t="str">
            <v>80T</v>
          </cell>
          <cell r="W140">
            <v>1</v>
          </cell>
          <cell r="X140">
            <v>1</v>
          </cell>
          <cell r="Y140">
            <v>0.05</v>
          </cell>
          <cell r="Z140">
            <v>0.05</v>
          </cell>
        </row>
        <row r="141">
          <cell r="T141">
            <v>1.7823867999999998</v>
          </cell>
          <cell r="Z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02.03.03.100</v>
          </cell>
          <cell r="F142" t="str">
            <v>内绞架右支撑板</v>
          </cell>
          <cell r="H142">
            <v>1</v>
          </cell>
          <cell r="I142" t="str">
            <v>热板Q235B</v>
          </cell>
          <cell r="J142" t="str">
            <v>275*50*6</v>
          </cell>
          <cell r="K142">
            <v>275</v>
          </cell>
          <cell r="L142">
            <v>50.666666666666664</v>
          </cell>
          <cell r="M142">
            <v>6</v>
          </cell>
          <cell r="O142">
            <v>3.98</v>
          </cell>
          <cell r="P142">
            <v>2.8</v>
          </cell>
          <cell r="Q142">
            <v>0.65625999999999995</v>
          </cell>
          <cell r="R142">
            <v>0.36</v>
          </cell>
          <cell r="S142">
            <v>0.29625999999999997</v>
          </cell>
          <cell r="T142">
            <v>1.7823867999999998</v>
          </cell>
          <cell r="U142" t="str">
            <v>落料</v>
          </cell>
          <cell r="V142" t="str">
            <v>160T</v>
          </cell>
          <cell r="W142">
            <v>1</v>
          </cell>
          <cell r="X142">
            <v>1</v>
          </cell>
          <cell r="Y142">
            <v>0.1</v>
          </cell>
          <cell r="Z142">
            <v>0.1</v>
          </cell>
          <cell r="AA142">
            <v>1.18</v>
          </cell>
          <cell r="AB142">
            <v>2.3392164239999995</v>
          </cell>
          <cell r="AF142">
            <v>2.3392164239999995</v>
          </cell>
        </row>
        <row r="143">
          <cell r="U143" t="str">
            <v>冲孔</v>
          </cell>
          <cell r="V143" t="str">
            <v>80T</v>
          </cell>
          <cell r="W143">
            <v>1</v>
          </cell>
          <cell r="X143">
            <v>1</v>
          </cell>
          <cell r="Y143">
            <v>0.05</v>
          </cell>
          <cell r="Z143">
            <v>0.05</v>
          </cell>
        </row>
        <row r="144">
          <cell r="U144" t="str">
            <v>整形</v>
          </cell>
          <cell r="V144" t="str">
            <v>80T</v>
          </cell>
          <cell r="W144">
            <v>1</v>
          </cell>
          <cell r="X144">
            <v>1</v>
          </cell>
          <cell r="Y144">
            <v>0.05</v>
          </cell>
          <cell r="Z144">
            <v>0.05</v>
          </cell>
        </row>
        <row r="145">
          <cell r="T145">
            <v>1.7823867999999998</v>
          </cell>
          <cell r="Z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02.03.03.109</v>
          </cell>
          <cell r="F146" t="str">
            <v>滑轨固定座</v>
          </cell>
          <cell r="H146">
            <v>1</v>
          </cell>
          <cell r="I146" t="str">
            <v>SAPH440</v>
          </cell>
          <cell r="J146" t="str">
            <v>65*40*4</v>
          </cell>
          <cell r="K146">
            <v>75</v>
          </cell>
          <cell r="L146">
            <v>50</v>
          </cell>
          <cell r="M146">
            <v>4</v>
          </cell>
          <cell r="O146">
            <v>5.28</v>
          </cell>
          <cell r="P146">
            <v>2.8</v>
          </cell>
          <cell r="Q146">
            <v>0.11774999999999999</v>
          </cell>
          <cell r="R146">
            <v>8.3000000000000004E-2</v>
          </cell>
          <cell r="S146">
            <v>3.4749999999999989E-2</v>
          </cell>
          <cell r="T146">
            <v>0.52442000000000011</v>
          </cell>
          <cell r="U146" t="str">
            <v>落料</v>
          </cell>
          <cell r="V146" t="str">
            <v>160T</v>
          </cell>
          <cell r="W146">
            <v>1</v>
          </cell>
          <cell r="X146">
            <v>2</v>
          </cell>
          <cell r="Y146">
            <v>0.1</v>
          </cell>
          <cell r="Z146">
            <v>0.05</v>
          </cell>
          <cell r="AA146">
            <v>1.18</v>
          </cell>
          <cell r="AB146">
            <v>0.72501560000000009</v>
          </cell>
          <cell r="AF146">
            <v>0.72501560000000009</v>
          </cell>
        </row>
        <row r="147">
          <cell r="U147" t="str">
            <v>压型</v>
          </cell>
          <cell r="V147" t="str">
            <v>80T</v>
          </cell>
          <cell r="W147">
            <v>1</v>
          </cell>
          <cell r="X147">
            <v>2</v>
          </cell>
          <cell r="Y147">
            <v>0.05</v>
          </cell>
          <cell r="Z147">
            <v>2.5000000000000001E-2</v>
          </cell>
        </row>
        <row r="148">
          <cell r="U148" t="str">
            <v>冲孔切开</v>
          </cell>
          <cell r="V148" t="str">
            <v>40T</v>
          </cell>
          <cell r="W148">
            <v>1</v>
          </cell>
          <cell r="X148">
            <v>2</v>
          </cell>
          <cell r="Y148">
            <v>0.03</v>
          </cell>
          <cell r="Z148">
            <v>1.4999999999999999E-2</v>
          </cell>
        </row>
        <row r="149">
          <cell r="T149">
            <v>0.52442000000000011</v>
          </cell>
          <cell r="Z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02.03.09.024</v>
          </cell>
          <cell r="F150" t="str">
            <v>涡簧固定座</v>
          </cell>
          <cell r="H150">
            <v>1</v>
          </cell>
          <cell r="I150" t="str">
            <v>SAPH440</v>
          </cell>
          <cell r="J150" t="str">
            <v>52*31*3</v>
          </cell>
          <cell r="K150">
            <v>62</v>
          </cell>
          <cell r="L150">
            <v>38.333333333333336</v>
          </cell>
          <cell r="M150">
            <v>3</v>
          </cell>
          <cell r="O150">
            <v>5.28</v>
          </cell>
          <cell r="P150">
            <v>2.8</v>
          </cell>
          <cell r="Q150">
            <v>5.5970500000000006E-2</v>
          </cell>
          <cell r="R150">
            <v>2.4E-2</v>
          </cell>
          <cell r="S150">
            <v>3.1970500000000006E-2</v>
          </cell>
          <cell r="T150">
            <v>0.20600684000000002</v>
          </cell>
          <cell r="U150" t="str">
            <v>落料</v>
          </cell>
          <cell r="V150" t="str">
            <v>63T</v>
          </cell>
          <cell r="W150">
            <v>1</v>
          </cell>
          <cell r="X150">
            <v>1</v>
          </cell>
          <cell r="Y150">
            <v>0.04</v>
          </cell>
          <cell r="Z150">
            <v>0.04</v>
          </cell>
          <cell r="AA150">
            <v>1.18</v>
          </cell>
          <cell r="AB150">
            <v>0.36108807119999997</v>
          </cell>
          <cell r="AC150">
            <v>0</v>
          </cell>
          <cell r="AD150">
            <v>0</v>
          </cell>
          <cell r="AF150">
            <v>0.36108807119999997</v>
          </cell>
        </row>
        <row r="151">
          <cell r="U151" t="str">
            <v>压型</v>
          </cell>
          <cell r="V151" t="str">
            <v>40T</v>
          </cell>
          <cell r="W151">
            <v>1</v>
          </cell>
          <cell r="X151">
            <v>1</v>
          </cell>
          <cell r="Y151">
            <v>0.03</v>
          </cell>
          <cell r="Z151">
            <v>0.03</v>
          </cell>
        </row>
        <row r="152">
          <cell r="U152" t="str">
            <v>冲孔切开</v>
          </cell>
          <cell r="V152" t="str">
            <v>40T</v>
          </cell>
          <cell r="W152">
            <v>1</v>
          </cell>
          <cell r="X152">
            <v>1</v>
          </cell>
          <cell r="Y152">
            <v>0.03</v>
          </cell>
          <cell r="Z152">
            <v>0.03</v>
          </cell>
        </row>
        <row r="153">
          <cell r="T153">
            <v>0.20600684000000002</v>
          </cell>
          <cell r="Z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02.03.30.153A</v>
          </cell>
          <cell r="F154" t="str">
            <v>安装支架</v>
          </cell>
          <cell r="G154" t="str">
            <v>自制</v>
          </cell>
          <cell r="H154">
            <v>1</v>
          </cell>
          <cell r="I154" t="str">
            <v>SAPH440</v>
          </cell>
          <cell r="J154" t="str">
            <v>190*135*3.5</v>
          </cell>
          <cell r="K154">
            <v>210.83333333333334</v>
          </cell>
          <cell r="L154">
            <v>150</v>
          </cell>
          <cell r="M154">
            <v>3.5</v>
          </cell>
          <cell r="O154">
            <v>5.28</v>
          </cell>
          <cell r="P154">
            <v>2.8</v>
          </cell>
          <cell r="Q154">
            <v>0.86889687500000001</v>
          </cell>
          <cell r="R154">
            <v>0.39799999999999996</v>
          </cell>
          <cell r="S154">
            <v>0.47089687500000005</v>
          </cell>
          <cell r="T154">
            <v>3.26926425</v>
          </cell>
          <cell r="U154" t="str">
            <v>落料</v>
          </cell>
          <cell r="V154" t="str">
            <v>315T</v>
          </cell>
          <cell r="W154">
            <v>1</v>
          </cell>
          <cell r="X154">
            <v>2</v>
          </cell>
          <cell r="Y154">
            <v>0.2</v>
          </cell>
          <cell r="Z154">
            <v>0.1</v>
          </cell>
          <cell r="AA154">
            <v>1.18</v>
          </cell>
          <cell r="AB154">
            <v>5.048174292876106</v>
          </cell>
          <cell r="AC154">
            <v>7600</v>
          </cell>
          <cell r="AD154">
            <v>50000</v>
          </cell>
          <cell r="AF154">
            <v>5.048174292876106</v>
          </cell>
        </row>
        <row r="155">
          <cell r="F155" t="str">
            <v>M10焊接螺母(加厚)</v>
          </cell>
          <cell r="G155" t="str">
            <v>外购</v>
          </cell>
          <cell r="H155">
            <v>2</v>
          </cell>
          <cell r="O155">
            <v>0.13442477876106196</v>
          </cell>
          <cell r="R155">
            <v>0.02</v>
          </cell>
          <cell r="T155">
            <v>0.26884955752212392</v>
          </cell>
          <cell r="U155" t="str">
            <v>冲孔</v>
          </cell>
          <cell r="V155" t="str">
            <v>125T</v>
          </cell>
          <cell r="W155">
            <v>1</v>
          </cell>
          <cell r="X155">
            <v>2</v>
          </cell>
          <cell r="Y155">
            <v>0.08</v>
          </cell>
          <cell r="Z155">
            <v>0.04</v>
          </cell>
        </row>
        <row r="156">
          <cell r="F156" t="str">
            <v>检具费</v>
          </cell>
          <cell r="J156" t="str">
            <v>7600元，分摊2万件，分摊完毕，未算入</v>
          </cell>
          <cell r="U156" t="str">
            <v>切边</v>
          </cell>
          <cell r="V156" t="str">
            <v>80T</v>
          </cell>
          <cell r="W156">
            <v>1</v>
          </cell>
          <cell r="X156">
            <v>2</v>
          </cell>
          <cell r="Y156">
            <v>0.05</v>
          </cell>
          <cell r="Z156">
            <v>2.5000000000000001E-2</v>
          </cell>
        </row>
        <row r="157">
          <cell r="U157" t="str">
            <v>压型</v>
          </cell>
          <cell r="V157" t="str">
            <v>315油</v>
          </cell>
          <cell r="W157">
            <v>1</v>
          </cell>
          <cell r="X157">
            <v>2</v>
          </cell>
          <cell r="Y157">
            <v>0.25</v>
          </cell>
          <cell r="Z157">
            <v>0.125</v>
          </cell>
        </row>
        <row r="158">
          <cell r="U158" t="str">
            <v>切口</v>
          </cell>
          <cell r="V158" t="str">
            <v>80T</v>
          </cell>
          <cell r="W158">
            <v>1</v>
          </cell>
          <cell r="X158">
            <v>2</v>
          </cell>
          <cell r="Y158">
            <v>0.05</v>
          </cell>
          <cell r="Z158">
            <v>2.5000000000000001E-2</v>
          </cell>
        </row>
        <row r="159">
          <cell r="U159" t="str">
            <v>冲眼切开</v>
          </cell>
          <cell r="V159" t="str">
            <v>80T</v>
          </cell>
          <cell r="W159">
            <v>1</v>
          </cell>
          <cell r="X159">
            <v>2</v>
          </cell>
          <cell r="Y159">
            <v>0.05</v>
          </cell>
          <cell r="Z159">
            <v>2.5000000000000001E-2</v>
          </cell>
        </row>
        <row r="160">
          <cell r="U160" t="str">
            <v>螺母焊接两个</v>
          </cell>
          <cell r="V160" t="str">
            <v>4CM</v>
          </cell>
          <cell r="W160">
            <v>4</v>
          </cell>
          <cell r="X160">
            <v>1</v>
          </cell>
          <cell r="Y160">
            <v>0.05</v>
          </cell>
          <cell r="Z160">
            <v>0.2</v>
          </cell>
        </row>
        <row r="161">
          <cell r="U161" t="str">
            <v>套扣两个</v>
          </cell>
          <cell r="V161" t="str">
            <v>2*0.1</v>
          </cell>
          <cell r="W161">
            <v>2</v>
          </cell>
          <cell r="X161">
            <v>1</v>
          </cell>
          <cell r="Y161">
            <v>0.1</v>
          </cell>
          <cell r="Z161">
            <v>0.2</v>
          </cell>
        </row>
        <row r="162">
          <cell r="T162">
            <v>3.5381138075221239</v>
          </cell>
          <cell r="Z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02.03.30.154A</v>
          </cell>
          <cell r="F163" t="str">
            <v>安装支架</v>
          </cell>
          <cell r="G163" t="str">
            <v>自制</v>
          </cell>
          <cell r="H163">
            <v>1</v>
          </cell>
          <cell r="I163" t="str">
            <v>SAPH440</v>
          </cell>
          <cell r="J163" t="str">
            <v>190*135*3.5</v>
          </cell>
          <cell r="K163">
            <v>210.83333333333334</v>
          </cell>
          <cell r="L163">
            <v>150</v>
          </cell>
          <cell r="M163">
            <v>3.5</v>
          </cell>
          <cell r="O163">
            <v>5.28</v>
          </cell>
          <cell r="P163">
            <v>2.8</v>
          </cell>
          <cell r="Q163">
            <v>0.86889687500000001</v>
          </cell>
          <cell r="R163">
            <v>0.39799999999999996</v>
          </cell>
          <cell r="S163">
            <v>0.47089687500000005</v>
          </cell>
          <cell r="T163">
            <v>3.26926425</v>
          </cell>
          <cell r="U163" t="str">
            <v>落料</v>
          </cell>
          <cell r="V163" t="str">
            <v>315T</v>
          </cell>
          <cell r="W163">
            <v>1</v>
          </cell>
          <cell r="X163">
            <v>2</v>
          </cell>
          <cell r="Y163">
            <v>0.2</v>
          </cell>
          <cell r="Z163">
            <v>0.1</v>
          </cell>
          <cell r="AA163">
            <v>1.18</v>
          </cell>
          <cell r="AB163">
            <v>5.048174292876106</v>
          </cell>
          <cell r="AC163">
            <v>7600</v>
          </cell>
          <cell r="AD163">
            <v>50000</v>
          </cell>
          <cell r="AF163">
            <v>5.048174292876106</v>
          </cell>
        </row>
        <row r="164">
          <cell r="F164" t="str">
            <v>M10焊接螺母(加厚)</v>
          </cell>
          <cell r="G164" t="str">
            <v>外购</v>
          </cell>
          <cell r="H164">
            <v>2</v>
          </cell>
          <cell r="O164">
            <v>0.13442477876106196</v>
          </cell>
          <cell r="R164">
            <v>0.02</v>
          </cell>
          <cell r="T164">
            <v>0.26884955752212392</v>
          </cell>
          <cell r="U164" t="str">
            <v>冲孔</v>
          </cell>
          <cell r="V164" t="str">
            <v>125T</v>
          </cell>
          <cell r="W164">
            <v>1</v>
          </cell>
          <cell r="X164">
            <v>2</v>
          </cell>
          <cell r="Y164">
            <v>0.08</v>
          </cell>
          <cell r="Z164">
            <v>0.04</v>
          </cell>
        </row>
        <row r="165">
          <cell r="F165" t="str">
            <v>检具费</v>
          </cell>
          <cell r="J165" t="str">
            <v>7600元，分摊2万件，分摊完毕，未算入</v>
          </cell>
          <cell r="U165" t="str">
            <v>切边</v>
          </cell>
          <cell r="V165" t="str">
            <v>80T</v>
          </cell>
          <cell r="W165">
            <v>1</v>
          </cell>
          <cell r="X165">
            <v>2</v>
          </cell>
          <cell r="Y165">
            <v>0.05</v>
          </cell>
          <cell r="Z165">
            <v>2.5000000000000001E-2</v>
          </cell>
        </row>
        <row r="166">
          <cell r="U166" t="str">
            <v>压型</v>
          </cell>
          <cell r="V166" t="str">
            <v>315油</v>
          </cell>
          <cell r="W166">
            <v>1</v>
          </cell>
          <cell r="X166">
            <v>2</v>
          </cell>
          <cell r="Y166">
            <v>0.25</v>
          </cell>
          <cell r="Z166">
            <v>0.125</v>
          </cell>
        </row>
        <row r="167">
          <cell r="U167" t="str">
            <v>切口</v>
          </cell>
          <cell r="V167" t="str">
            <v>80T</v>
          </cell>
          <cell r="W167">
            <v>1</v>
          </cell>
          <cell r="X167">
            <v>2</v>
          </cell>
          <cell r="Y167">
            <v>0.05</v>
          </cell>
          <cell r="Z167">
            <v>2.5000000000000001E-2</v>
          </cell>
        </row>
        <row r="168">
          <cell r="U168" t="str">
            <v>冲眼切开</v>
          </cell>
          <cell r="V168" t="str">
            <v>80T</v>
          </cell>
          <cell r="W168">
            <v>1</v>
          </cell>
          <cell r="X168">
            <v>2</v>
          </cell>
          <cell r="Y168">
            <v>0.05</v>
          </cell>
          <cell r="Z168">
            <v>2.5000000000000001E-2</v>
          </cell>
        </row>
        <row r="169">
          <cell r="U169" t="str">
            <v>螺母焊接两个</v>
          </cell>
          <cell r="V169" t="str">
            <v>4CM</v>
          </cell>
          <cell r="W169">
            <v>4</v>
          </cell>
          <cell r="X169">
            <v>1</v>
          </cell>
          <cell r="Y169">
            <v>0.05</v>
          </cell>
          <cell r="Z169">
            <v>0.2</v>
          </cell>
        </row>
        <row r="170">
          <cell r="U170" t="str">
            <v>套扣两个</v>
          </cell>
          <cell r="V170" t="str">
            <v>2*0.1</v>
          </cell>
          <cell r="W170">
            <v>2</v>
          </cell>
          <cell r="X170">
            <v>1</v>
          </cell>
          <cell r="Y170">
            <v>0.1</v>
          </cell>
          <cell r="Z170">
            <v>0.2</v>
          </cell>
        </row>
        <row r="171">
          <cell r="T171">
            <v>3.5381138075221239</v>
          </cell>
          <cell r="Z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02.03.30.156A</v>
          </cell>
          <cell r="F172" t="str">
            <v>安装支架</v>
          </cell>
          <cell r="H172">
            <v>1</v>
          </cell>
          <cell r="I172" t="str">
            <v>SAPH440</v>
          </cell>
          <cell r="J172" t="str">
            <v>280*190*4</v>
          </cell>
          <cell r="K172">
            <v>295</v>
          </cell>
          <cell r="L172">
            <v>210.83333333333334</v>
          </cell>
          <cell r="M172">
            <v>4</v>
          </cell>
          <cell r="O172">
            <v>5.28</v>
          </cell>
          <cell r="P172">
            <v>2.8</v>
          </cell>
          <cell r="Q172">
            <v>1.9529491666666667</v>
          </cell>
          <cell r="R172">
            <v>1.026</v>
          </cell>
          <cell r="S172">
            <v>0.92694916666666671</v>
          </cell>
          <cell r="T172">
            <v>7.7161139333333342</v>
          </cell>
          <cell r="U172" t="str">
            <v>落料</v>
          </cell>
          <cell r="V172" t="str">
            <v>315T</v>
          </cell>
          <cell r="W172">
            <v>1</v>
          </cell>
          <cell r="X172">
            <v>1</v>
          </cell>
          <cell r="Y172">
            <v>0.2</v>
          </cell>
          <cell r="Z172">
            <v>0.2</v>
          </cell>
          <cell r="AA172">
            <v>1.18</v>
          </cell>
          <cell r="AB172">
            <v>11.928973733368732</v>
          </cell>
          <cell r="AF172">
            <v>11.928973733368732</v>
          </cell>
        </row>
        <row r="173">
          <cell r="F173" t="str">
            <v>定位销</v>
          </cell>
          <cell r="H173">
            <v>1</v>
          </cell>
          <cell r="O173">
            <v>0.28318584070796465</v>
          </cell>
          <cell r="R173">
            <v>8.9999999999999993E-3</v>
          </cell>
          <cell r="T173">
            <v>0.28318584070796465</v>
          </cell>
          <cell r="U173" t="str">
            <v>冲长孔</v>
          </cell>
          <cell r="V173" t="str">
            <v>100T</v>
          </cell>
          <cell r="W173">
            <v>1</v>
          </cell>
          <cell r="X173">
            <v>1</v>
          </cell>
          <cell r="Y173">
            <v>7.0000000000000007E-2</v>
          </cell>
          <cell r="Z173">
            <v>7.0000000000000007E-2</v>
          </cell>
        </row>
        <row r="174">
          <cell r="U174" t="str">
            <v>压弯</v>
          </cell>
          <cell r="V174" t="str">
            <v>160T</v>
          </cell>
          <cell r="W174">
            <v>1</v>
          </cell>
          <cell r="X174">
            <v>1</v>
          </cell>
          <cell r="Y174">
            <v>0.1</v>
          </cell>
          <cell r="Z174">
            <v>0.1</v>
          </cell>
        </row>
        <row r="175">
          <cell r="U175" t="str">
            <v>压型①（压槽)</v>
          </cell>
          <cell r="V175" t="str">
            <v>315油</v>
          </cell>
          <cell r="W175">
            <v>1</v>
          </cell>
          <cell r="X175">
            <v>1</v>
          </cell>
          <cell r="Y175">
            <v>0.25</v>
          </cell>
          <cell r="Z175">
            <v>0.25</v>
          </cell>
        </row>
        <row r="176">
          <cell r="U176" t="str">
            <v>压型②（起鼓）</v>
          </cell>
          <cell r="V176" t="str">
            <v>160T</v>
          </cell>
          <cell r="W176">
            <v>1</v>
          </cell>
          <cell r="X176">
            <v>1</v>
          </cell>
          <cell r="Y176">
            <v>0.1</v>
          </cell>
          <cell r="Z176">
            <v>0.1</v>
          </cell>
        </row>
        <row r="177">
          <cell r="U177" t="str">
            <v>冲孔</v>
          </cell>
          <cell r="V177" t="str">
            <v>100T</v>
          </cell>
          <cell r="W177">
            <v>1</v>
          </cell>
          <cell r="X177">
            <v>1</v>
          </cell>
          <cell r="Y177">
            <v>7.0000000000000007E-2</v>
          </cell>
          <cell r="Z177">
            <v>7.0000000000000007E-2</v>
          </cell>
        </row>
        <row r="178">
          <cell r="U178" t="str">
            <v>冲长孔</v>
          </cell>
          <cell r="V178" t="str">
            <v>100T</v>
          </cell>
          <cell r="W178">
            <v>1</v>
          </cell>
          <cell r="X178">
            <v>1</v>
          </cell>
          <cell r="Y178">
            <v>7.0000000000000007E-2</v>
          </cell>
          <cell r="Z178">
            <v>7.0000000000000007E-2</v>
          </cell>
        </row>
        <row r="179">
          <cell r="U179" t="str">
            <v>成型（折弯）</v>
          </cell>
          <cell r="V179" t="str">
            <v>160T</v>
          </cell>
          <cell r="W179">
            <v>1</v>
          </cell>
          <cell r="X179">
            <v>1</v>
          </cell>
          <cell r="Y179">
            <v>0.1</v>
          </cell>
          <cell r="Z179">
            <v>0.1</v>
          </cell>
        </row>
        <row r="180">
          <cell r="U180" t="str">
            <v>对冲</v>
          </cell>
          <cell r="V180" t="str">
            <v>160T</v>
          </cell>
          <cell r="W180">
            <v>1</v>
          </cell>
          <cell r="X180">
            <v>1</v>
          </cell>
          <cell r="Y180">
            <v>0.1</v>
          </cell>
          <cell r="Z180">
            <v>0.1</v>
          </cell>
        </row>
        <row r="181">
          <cell r="U181" t="str">
            <v>冲侧孔</v>
          </cell>
          <cell r="V181" t="str">
            <v>80T</v>
          </cell>
          <cell r="W181">
            <v>2</v>
          </cell>
          <cell r="X181">
            <v>1</v>
          </cell>
          <cell r="Y181">
            <v>0.05</v>
          </cell>
          <cell r="Z181">
            <v>0.1</v>
          </cell>
        </row>
        <row r="182">
          <cell r="U182" t="str">
            <v>焊接：10CM加两个焊点</v>
          </cell>
          <cell r="V182" t="str">
            <v>外协（比自焊高）</v>
          </cell>
          <cell r="W182">
            <v>12</v>
          </cell>
          <cell r="X182">
            <v>1</v>
          </cell>
          <cell r="Y182">
            <v>0.05</v>
          </cell>
          <cell r="Z182">
            <v>0.65</v>
          </cell>
        </row>
        <row r="183">
          <cell r="U183" t="str">
            <v>调整</v>
          </cell>
          <cell r="W183">
            <v>1</v>
          </cell>
          <cell r="X183">
            <v>1</v>
          </cell>
          <cell r="Y183">
            <v>0.3</v>
          </cell>
          <cell r="Z183">
            <v>0.3</v>
          </cell>
        </row>
        <row r="184">
          <cell r="T184">
            <v>7.9992997740412992</v>
          </cell>
          <cell r="Z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02.03.30.157A</v>
          </cell>
          <cell r="F185" t="str">
            <v>安装支架</v>
          </cell>
          <cell r="H185">
            <v>1</v>
          </cell>
          <cell r="I185" t="str">
            <v>SAPH440</v>
          </cell>
          <cell r="J185" t="str">
            <v>280*190*4</v>
          </cell>
          <cell r="K185">
            <v>295</v>
          </cell>
          <cell r="L185">
            <v>210.83333333333334</v>
          </cell>
          <cell r="M185">
            <v>4</v>
          </cell>
          <cell r="O185">
            <v>5.28</v>
          </cell>
          <cell r="P185">
            <v>2.8</v>
          </cell>
          <cell r="Q185">
            <v>1.9529491666666667</v>
          </cell>
          <cell r="R185">
            <v>0.95799999999999996</v>
          </cell>
          <cell r="S185">
            <v>0.99494916666666677</v>
          </cell>
          <cell r="T185">
            <v>7.5257139333333338</v>
          </cell>
          <cell r="U185" t="str">
            <v>落料</v>
          </cell>
          <cell r="V185" t="str">
            <v>315T</v>
          </cell>
          <cell r="W185">
            <v>1</v>
          </cell>
          <cell r="X185">
            <v>1</v>
          </cell>
          <cell r="Y185">
            <v>0.2</v>
          </cell>
          <cell r="Z185">
            <v>0.2</v>
          </cell>
          <cell r="AA185">
            <v>1.18</v>
          </cell>
          <cell r="AB185">
            <v>11.987501733368731</v>
          </cell>
          <cell r="AC185">
            <v>7758</v>
          </cell>
          <cell r="AD185">
            <v>20000</v>
          </cell>
          <cell r="AE185">
            <v>0.38790000000000002</v>
          </cell>
          <cell r="AF185">
            <v>12.375401733368731</v>
          </cell>
        </row>
        <row r="186">
          <cell r="F186" t="str">
            <v>定位销</v>
          </cell>
          <cell r="H186">
            <v>1</v>
          </cell>
          <cell r="O186">
            <v>0.28318584070796465</v>
          </cell>
          <cell r="R186">
            <v>8.9999999999999993E-3</v>
          </cell>
          <cell r="T186">
            <v>0.28318584070796465</v>
          </cell>
          <cell r="U186" t="str">
            <v>冲长孔</v>
          </cell>
          <cell r="V186" t="str">
            <v>100T</v>
          </cell>
          <cell r="W186">
            <v>1</v>
          </cell>
          <cell r="X186">
            <v>1</v>
          </cell>
          <cell r="Y186">
            <v>7.0000000000000007E-2</v>
          </cell>
          <cell r="Z186">
            <v>7.0000000000000007E-2</v>
          </cell>
        </row>
        <row r="187">
          <cell r="U187" t="str">
            <v>压弯</v>
          </cell>
          <cell r="V187" t="str">
            <v>160T</v>
          </cell>
          <cell r="W187">
            <v>1</v>
          </cell>
          <cell r="X187">
            <v>1</v>
          </cell>
          <cell r="Y187">
            <v>0.1</v>
          </cell>
          <cell r="Z187">
            <v>0.1</v>
          </cell>
        </row>
        <row r="188">
          <cell r="U188" t="str">
            <v>压型①（压槽)</v>
          </cell>
          <cell r="V188" t="str">
            <v>315油</v>
          </cell>
          <cell r="W188">
            <v>1</v>
          </cell>
          <cell r="X188">
            <v>1</v>
          </cell>
          <cell r="Y188">
            <v>0.25</v>
          </cell>
          <cell r="Z188">
            <v>0.25</v>
          </cell>
        </row>
        <row r="189">
          <cell r="U189" t="str">
            <v>压型②（起鼓）</v>
          </cell>
          <cell r="V189" t="str">
            <v>160T</v>
          </cell>
          <cell r="W189">
            <v>1</v>
          </cell>
          <cell r="X189">
            <v>1</v>
          </cell>
          <cell r="Y189">
            <v>0.1</v>
          </cell>
          <cell r="Z189">
            <v>0.1</v>
          </cell>
        </row>
        <row r="190">
          <cell r="U190" t="str">
            <v>冲孔</v>
          </cell>
          <cell r="V190" t="str">
            <v>100T</v>
          </cell>
          <cell r="W190">
            <v>1</v>
          </cell>
          <cell r="X190">
            <v>1</v>
          </cell>
          <cell r="Y190">
            <v>7.0000000000000007E-2</v>
          </cell>
          <cell r="Z190">
            <v>7.0000000000000007E-2</v>
          </cell>
        </row>
        <row r="191">
          <cell r="U191" t="str">
            <v>冲长孔</v>
          </cell>
          <cell r="V191" t="str">
            <v>100T</v>
          </cell>
          <cell r="W191">
            <v>1</v>
          </cell>
          <cell r="X191">
            <v>1</v>
          </cell>
          <cell r="Y191">
            <v>7.0000000000000007E-2</v>
          </cell>
          <cell r="Z191">
            <v>7.0000000000000007E-2</v>
          </cell>
        </row>
        <row r="192">
          <cell r="U192" t="str">
            <v>成型（折弯）</v>
          </cell>
          <cell r="V192" t="str">
            <v>160T</v>
          </cell>
          <cell r="W192">
            <v>1</v>
          </cell>
          <cell r="X192">
            <v>1</v>
          </cell>
          <cell r="Y192">
            <v>0.1</v>
          </cell>
          <cell r="Z192">
            <v>0.1</v>
          </cell>
        </row>
        <row r="193">
          <cell r="U193" t="str">
            <v>对冲</v>
          </cell>
          <cell r="V193" t="str">
            <v>160T</v>
          </cell>
          <cell r="W193">
            <v>1</v>
          </cell>
          <cell r="X193">
            <v>1</v>
          </cell>
          <cell r="Y193">
            <v>0.1</v>
          </cell>
          <cell r="Z193">
            <v>0.1</v>
          </cell>
        </row>
        <row r="194">
          <cell r="U194" t="str">
            <v>冲侧孔</v>
          </cell>
          <cell r="V194" t="str">
            <v>80T</v>
          </cell>
          <cell r="W194">
            <v>2</v>
          </cell>
          <cell r="X194">
            <v>1</v>
          </cell>
          <cell r="Y194">
            <v>0.05</v>
          </cell>
          <cell r="Z194">
            <v>0.1</v>
          </cell>
        </row>
        <row r="195">
          <cell r="U195" t="str">
            <v>焊接：10CM加两个焊点</v>
          </cell>
          <cell r="V195" t="str">
            <v>外协（比自焊高）</v>
          </cell>
          <cell r="W195">
            <v>12</v>
          </cell>
          <cell r="X195">
            <v>1</v>
          </cell>
          <cell r="Y195">
            <v>0.05</v>
          </cell>
          <cell r="Z195">
            <v>0.65</v>
          </cell>
        </row>
        <row r="196">
          <cell r="F196" t="str">
            <v>检具费</v>
          </cell>
          <cell r="J196" t="str">
            <v>7758元，分摊2万件，分摊完毕，未算入</v>
          </cell>
          <cell r="U196" t="str">
            <v>调整</v>
          </cell>
          <cell r="W196">
            <v>1</v>
          </cell>
          <cell r="X196">
            <v>1</v>
          </cell>
          <cell r="Y196">
            <v>0.54</v>
          </cell>
          <cell r="Z196">
            <v>0.54</v>
          </cell>
        </row>
        <row r="197">
          <cell r="T197">
            <v>7.8088997740412989</v>
          </cell>
          <cell r="Z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02.03.30.158A</v>
          </cell>
          <cell r="F198" t="str">
            <v>安装支架</v>
          </cell>
          <cell r="H198">
            <v>1</v>
          </cell>
          <cell r="I198" t="str">
            <v>SAPH440</v>
          </cell>
          <cell r="J198" t="str">
            <v>280*190*4</v>
          </cell>
          <cell r="K198">
            <v>295</v>
          </cell>
          <cell r="L198">
            <v>210.83333333333334</v>
          </cell>
          <cell r="M198">
            <v>4</v>
          </cell>
          <cell r="O198">
            <v>5.28</v>
          </cell>
          <cell r="P198">
            <v>2.8</v>
          </cell>
          <cell r="Q198">
            <v>1.9529491666666667</v>
          </cell>
          <cell r="R198">
            <v>1.0410000000000001</v>
          </cell>
          <cell r="S198">
            <v>0.91194916666666659</v>
          </cell>
          <cell r="T198">
            <v>7.758113933333334</v>
          </cell>
          <cell r="U198" t="str">
            <v>落料</v>
          </cell>
          <cell r="V198" t="str">
            <v>315T</v>
          </cell>
          <cell r="W198">
            <v>1</v>
          </cell>
          <cell r="X198">
            <v>1</v>
          </cell>
          <cell r="Y198">
            <v>0.2</v>
          </cell>
          <cell r="Z198">
            <v>0.2</v>
          </cell>
          <cell r="AA198">
            <v>1.18</v>
          </cell>
          <cell r="AB198">
            <v>12.261733733368732</v>
          </cell>
          <cell r="AC198">
            <v>7758</v>
          </cell>
          <cell r="AD198">
            <v>20000</v>
          </cell>
          <cell r="AE198">
            <v>0.38790000000000002</v>
          </cell>
          <cell r="AF198">
            <v>12.649633733368733</v>
          </cell>
        </row>
        <row r="199">
          <cell r="F199" t="str">
            <v>定位销</v>
          </cell>
          <cell r="H199">
            <v>1</v>
          </cell>
          <cell r="O199">
            <v>0.28318584070796465</v>
          </cell>
          <cell r="R199">
            <v>8.9999999999999993E-3</v>
          </cell>
          <cell r="T199">
            <v>0.28318584070796465</v>
          </cell>
          <cell r="U199" t="str">
            <v>冲长孔</v>
          </cell>
          <cell r="V199" t="str">
            <v>100T</v>
          </cell>
          <cell r="W199">
            <v>1</v>
          </cell>
          <cell r="X199">
            <v>1</v>
          </cell>
          <cell r="Y199">
            <v>7.0000000000000007E-2</v>
          </cell>
          <cell r="Z199">
            <v>7.0000000000000007E-2</v>
          </cell>
        </row>
        <row r="200">
          <cell r="U200" t="str">
            <v>压弯</v>
          </cell>
          <cell r="V200" t="str">
            <v>160T</v>
          </cell>
          <cell r="W200">
            <v>1</v>
          </cell>
          <cell r="X200">
            <v>1</v>
          </cell>
          <cell r="Y200">
            <v>0.1</v>
          </cell>
          <cell r="Z200">
            <v>0.1</v>
          </cell>
        </row>
        <row r="201">
          <cell r="U201" t="str">
            <v>压型①（压槽)</v>
          </cell>
          <cell r="V201" t="str">
            <v>315油</v>
          </cell>
          <cell r="W201">
            <v>1</v>
          </cell>
          <cell r="X201">
            <v>1</v>
          </cell>
          <cell r="Y201">
            <v>0.25</v>
          </cell>
          <cell r="Z201">
            <v>0.25</v>
          </cell>
        </row>
        <row r="202">
          <cell r="U202" t="str">
            <v>压型②（起鼓）</v>
          </cell>
          <cell r="V202" t="str">
            <v>160T</v>
          </cell>
          <cell r="W202">
            <v>1</v>
          </cell>
          <cell r="X202">
            <v>1</v>
          </cell>
          <cell r="Y202">
            <v>0.1</v>
          </cell>
          <cell r="Z202">
            <v>0.1</v>
          </cell>
        </row>
        <row r="203">
          <cell r="U203" t="str">
            <v>冲孔</v>
          </cell>
          <cell r="V203" t="str">
            <v>100T</v>
          </cell>
          <cell r="W203">
            <v>1</v>
          </cell>
          <cell r="X203">
            <v>1</v>
          </cell>
          <cell r="Y203">
            <v>7.0000000000000007E-2</v>
          </cell>
          <cell r="Z203">
            <v>7.0000000000000007E-2</v>
          </cell>
        </row>
        <row r="204">
          <cell r="U204" t="str">
            <v>冲长孔</v>
          </cell>
          <cell r="V204" t="str">
            <v>100T</v>
          </cell>
          <cell r="W204">
            <v>1</v>
          </cell>
          <cell r="X204">
            <v>1</v>
          </cell>
          <cell r="Y204">
            <v>7.0000000000000007E-2</v>
          </cell>
          <cell r="Z204">
            <v>7.0000000000000007E-2</v>
          </cell>
        </row>
        <row r="205">
          <cell r="U205" t="str">
            <v>成型（折弯）</v>
          </cell>
          <cell r="V205" t="str">
            <v>160T</v>
          </cell>
          <cell r="W205">
            <v>1</v>
          </cell>
          <cell r="X205">
            <v>1</v>
          </cell>
          <cell r="Y205">
            <v>0.1</v>
          </cell>
          <cell r="Z205">
            <v>0.1</v>
          </cell>
        </row>
        <row r="206">
          <cell r="U206" t="str">
            <v>对冲</v>
          </cell>
          <cell r="V206" t="str">
            <v>160T</v>
          </cell>
          <cell r="W206">
            <v>1</v>
          </cell>
          <cell r="X206">
            <v>1</v>
          </cell>
          <cell r="Y206">
            <v>0.1</v>
          </cell>
          <cell r="Z206">
            <v>0.1</v>
          </cell>
        </row>
        <row r="207">
          <cell r="U207" t="str">
            <v>冲侧孔</v>
          </cell>
          <cell r="V207" t="str">
            <v>80T</v>
          </cell>
          <cell r="W207">
            <v>2</v>
          </cell>
          <cell r="X207">
            <v>1</v>
          </cell>
          <cell r="Y207">
            <v>0.05</v>
          </cell>
          <cell r="Z207">
            <v>0.1</v>
          </cell>
        </row>
        <row r="208">
          <cell r="U208" t="str">
            <v>焊接：10CM加两个焊点</v>
          </cell>
          <cell r="V208" t="str">
            <v>外协（比自焊高）</v>
          </cell>
          <cell r="W208">
            <v>12</v>
          </cell>
          <cell r="X208">
            <v>1</v>
          </cell>
          <cell r="Y208">
            <v>0.05</v>
          </cell>
          <cell r="Z208">
            <v>0.65</v>
          </cell>
        </row>
        <row r="209">
          <cell r="F209" t="str">
            <v>检具费</v>
          </cell>
          <cell r="J209" t="str">
            <v>7758元，分摊2万件，分摊完毕，未算入</v>
          </cell>
          <cell r="U209" t="str">
            <v>调整</v>
          </cell>
          <cell r="W209">
            <v>1</v>
          </cell>
          <cell r="X209">
            <v>1</v>
          </cell>
          <cell r="Y209">
            <v>0.54</v>
          </cell>
          <cell r="Z209">
            <v>0.54</v>
          </cell>
        </row>
        <row r="210">
          <cell r="T210">
            <v>8.041299774041299</v>
          </cell>
          <cell r="Z210">
            <v>2.35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Sheet1"/>
    </sheetNames>
    <sheetDataSet>
      <sheetData sheetId="0" refreshError="1"/>
      <sheetData sheetId="1" refreshError="1"/>
      <sheetData sheetId="2">
        <row r="4"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6.9590704846515479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6.9590704846515479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4.9313656388274332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6.9590704846515479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6.9590704846515479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4.9313656388274332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3.2209097321428573</v>
          </cell>
          <cell r="AE108">
            <v>3.2209097321428573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3.2209097321428573</v>
          </cell>
          <cell r="AE114">
            <v>3.2209097321428573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2.2726989999999994</v>
          </cell>
          <cell r="AE120">
            <v>2.2726989999999994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2.4908079999999995</v>
          </cell>
          <cell r="AE124">
            <v>2.4908079999999995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0.37564336000000004</v>
          </cell>
          <cell r="AE129">
            <v>0.37564336000000004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0.41014336000000001</v>
          </cell>
          <cell r="AE134">
            <v>0.41014336000000001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2.3094989999999997</v>
          </cell>
          <cell r="AE138">
            <v>2.3094989999999997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2.3094989999999997</v>
          </cell>
          <cell r="AE142">
            <v>2.3094989999999997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6.8103197815265482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6.8103197815265482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4.8020172013274331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6.8103197815265482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6.8103197815265482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4.8020172013274331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5.94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4.3433176800000002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5.4548153319999999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5.4548153319999999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4.3433176800000002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5.94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4.3433176800000002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5.7998153319999997</v>
          </cell>
          <cell r="AB20">
            <v>0</v>
          </cell>
          <cell r="AC20">
            <v>0</v>
          </cell>
          <cell r="AD20">
            <v>0</v>
          </cell>
          <cell r="AE20">
            <v>5.7998153319999997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4.3433176800000002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5.94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4.3133176800000008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5.4203153320000013</v>
          </cell>
          <cell r="AB25">
            <v>13000</v>
          </cell>
          <cell r="AC25">
            <v>50000</v>
          </cell>
          <cell r="AD25">
            <v>0.26</v>
          </cell>
          <cell r="AE25">
            <v>5.680315332000001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4.3133176800000008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5.94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5.7819758700000001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6.9367722504999998</v>
          </cell>
          <cell r="AB29">
            <v>15500</v>
          </cell>
          <cell r="AC29">
            <v>50000</v>
          </cell>
          <cell r="AD29">
            <v>0.31</v>
          </cell>
          <cell r="AE29">
            <v>7.2467722504999994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5.7819758700000001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5.94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5.7819758700000001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6.994272250499999</v>
          </cell>
          <cell r="AB33">
            <v>21500</v>
          </cell>
          <cell r="AC33">
            <v>50000</v>
          </cell>
          <cell r="AD33">
            <v>0.43</v>
          </cell>
          <cell r="AE33">
            <v>7.4242722504999987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5.7819758700000001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5.94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1.9252784062500004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2.7430701671875002</v>
          </cell>
          <cell r="AE42">
            <v>2.7430701671875002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1.9252784062500004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5.94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1.9252784062500004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2.7430701671875002</v>
          </cell>
          <cell r="AE48">
            <v>2.7430701671875002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1.9252784062500004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5.94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1.200712362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1.6108192162999997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2.0668192162999999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1.200712362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1.6108192162999997</v>
          </cell>
          <cell r="S62">
            <v>1.6108192162999997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2.4274420987449994</v>
          </cell>
          <cell r="AB62">
            <v>0</v>
          </cell>
          <cell r="AC62">
            <v>0</v>
          </cell>
          <cell r="AD62">
            <v>0</v>
          </cell>
          <cell r="AE62">
            <v>2.4274420987449994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1.8108192162999996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5.94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5.4023625000000006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6.8797168750000006</v>
          </cell>
          <cell r="AB68">
            <v>36500</v>
          </cell>
          <cell r="AC68">
            <v>50000</v>
          </cell>
          <cell r="AD68">
            <v>0.73</v>
          </cell>
          <cell r="AE68">
            <v>7.6097168750000002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5.4023625000000006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5.94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2.8410074962500005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4.8240153634874998</v>
          </cell>
          <cell r="AE73">
            <v>4.8240153634874998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3.1847959682500004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5.94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2.8320074962500001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4.2987086206875</v>
          </cell>
          <cell r="AE81">
            <v>4.2987086206875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3.0580074962500001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5.94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2.8320074962500001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4.2412086206874999</v>
          </cell>
          <cell r="AE86">
            <v>4.2412086206874999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3.0580074962500001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5.94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2.8410074962500005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4.8240153634874998</v>
          </cell>
          <cell r="AE91">
            <v>4.8240153634874998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3.1847959682500004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5.94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1.8633037312500003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2.4302992909375001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2.4622992909375001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1.8633037312500003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2.3494312500000003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3.0813459375000001</v>
          </cell>
          <cell r="AE108">
            <v>3.0813459375000001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2.3494312500000003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2.3494312500000003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3.0813459375000001</v>
          </cell>
          <cell r="AE114">
            <v>3.0813459375000001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2.3494312500000003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1.6931347999999997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2.1771050199999995</v>
          </cell>
          <cell r="AE120">
            <v>2.1771050199999995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1.6931347999999997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1.7516015999999999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2.3938418399999999</v>
          </cell>
          <cell r="AE124">
            <v>2.3938418399999999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1.7516015999999999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0.24457747199999999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0.36176409279999994</v>
          </cell>
          <cell r="AE129">
            <v>0.36176409279999994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0.24457747199999999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0.24457747199999999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0.39626409279999997</v>
          </cell>
          <cell r="AE134">
            <v>0.39626409279999997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0.24457747199999999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1.7231347999999997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2.2116050199999995</v>
          </cell>
          <cell r="AE138">
            <v>2.2116050199999995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1.7231347999999997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1.7231347999999997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2.2116050199999995</v>
          </cell>
          <cell r="AE142">
            <v>2.2116050199999995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1.7231347999999997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37">
        <v>1</v>
      </c>
      <c r="B4" s="35" t="s">
        <v>31</v>
      </c>
      <c r="C4" s="35" t="s">
        <v>32</v>
      </c>
      <c r="D4" s="37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5">
      <c r="A5" s="38"/>
      <c r="B5" s="36"/>
      <c r="C5" s="36"/>
      <c r="D5" s="38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5">
      <c r="A6" s="37">
        <v>2</v>
      </c>
      <c r="B6" s="35" t="s">
        <v>18</v>
      </c>
      <c r="C6" s="35" t="s">
        <v>19</v>
      </c>
      <c r="D6" s="37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5">
      <c r="A7" s="38"/>
      <c r="B7" s="36"/>
      <c r="C7" s="36"/>
      <c r="D7" s="38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5">
      <c r="A8" s="37">
        <v>3</v>
      </c>
      <c r="B8" s="35" t="s">
        <v>33</v>
      </c>
      <c r="C8" s="35" t="s">
        <v>34</v>
      </c>
      <c r="D8" s="37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5">
      <c r="A9" s="38"/>
      <c r="B9" s="36"/>
      <c r="C9" s="36"/>
      <c r="D9" s="38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5">
      <c r="A10" s="41" t="s">
        <v>25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78.599999999999994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2" ht="93" customHeight="1" x14ac:dyDescent="0.25">
      <c r="A12" s="42" t="s">
        <v>13</v>
      </c>
      <c r="B12" s="43"/>
      <c r="C12" s="44" t="s">
        <v>14</v>
      </c>
      <c r="D12" s="44"/>
      <c r="E12" s="41" t="s">
        <v>15</v>
      </c>
      <c r="F12" s="41"/>
      <c r="G12" s="41"/>
      <c r="H12" s="41" t="s">
        <v>16</v>
      </c>
      <c r="I12" s="41"/>
      <c r="J12" s="41" t="s">
        <v>17</v>
      </c>
      <c r="K12" s="41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37">
        <v>1</v>
      </c>
      <c r="B4" s="35" t="s">
        <v>27</v>
      </c>
      <c r="C4" s="35" t="s">
        <v>28</v>
      </c>
      <c r="D4" s="37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5">
      <c r="A5" s="38"/>
      <c r="B5" s="36"/>
      <c r="C5" s="36"/>
      <c r="D5" s="38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5">
      <c r="A6" s="41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78.599999999999994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93" customHeight="1" x14ac:dyDescent="0.25">
      <c r="A8" s="42" t="s">
        <v>13</v>
      </c>
      <c r="B8" s="43"/>
      <c r="C8" s="44" t="s">
        <v>14</v>
      </c>
      <c r="D8" s="44"/>
      <c r="E8" s="41" t="s">
        <v>15</v>
      </c>
      <c r="F8" s="41"/>
      <c r="G8" s="41"/>
      <c r="H8" s="41" t="s">
        <v>16</v>
      </c>
      <c r="I8" s="41"/>
      <c r="J8" s="41" t="s">
        <v>17</v>
      </c>
      <c r="K8" s="41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1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 x14ac:dyDescent="0.25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5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5">
      <c r="A6" s="41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152.4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93" customHeight="1" x14ac:dyDescent="0.25">
      <c r="A8" s="42" t="s">
        <v>13</v>
      </c>
      <c r="B8" s="43"/>
      <c r="C8" s="44" t="s">
        <v>14</v>
      </c>
      <c r="D8" s="44"/>
      <c r="E8" s="41" t="s">
        <v>15</v>
      </c>
      <c r="F8" s="41"/>
      <c r="G8" s="41"/>
      <c r="H8" s="41" t="s">
        <v>16</v>
      </c>
      <c r="I8" s="41"/>
      <c r="J8" s="41" t="s">
        <v>17</v>
      </c>
      <c r="K8" s="4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1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 x14ac:dyDescent="0.25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 x14ac:dyDescent="0.25">
      <c r="A6" s="41" t="s">
        <v>49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77.400000000000006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93" customHeight="1" x14ac:dyDescent="0.25">
      <c r="A8" s="42" t="s">
        <v>13</v>
      </c>
      <c r="B8" s="43"/>
      <c r="C8" s="44" t="s">
        <v>14</v>
      </c>
      <c r="D8" s="44"/>
      <c r="E8" s="41" t="s">
        <v>15</v>
      </c>
      <c r="F8" s="41"/>
      <c r="G8" s="41"/>
      <c r="H8" s="41" t="s">
        <v>16</v>
      </c>
      <c r="I8" s="41"/>
      <c r="J8" s="41" t="s">
        <v>17</v>
      </c>
      <c r="K8" s="4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22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 x14ac:dyDescent="0.25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 x14ac:dyDescent="0.25">
      <c r="A6" s="41" t="s">
        <v>56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58.8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93" customHeight="1" x14ac:dyDescent="0.25">
      <c r="A8" s="42" t="s">
        <v>13</v>
      </c>
      <c r="B8" s="43"/>
      <c r="C8" s="44" t="s">
        <v>14</v>
      </c>
      <c r="D8" s="44"/>
      <c r="E8" s="41" t="s">
        <v>15</v>
      </c>
      <c r="F8" s="41"/>
      <c r="G8" s="41"/>
      <c r="H8" s="41" t="s">
        <v>16</v>
      </c>
      <c r="I8" s="41"/>
      <c r="J8" s="41" t="s">
        <v>17</v>
      </c>
      <c r="K8" s="41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27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 x14ac:dyDescent="0.25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 x14ac:dyDescent="0.25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 x14ac:dyDescent="0.25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 x14ac:dyDescent="0.25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 x14ac:dyDescent="0.25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 x14ac:dyDescent="0.25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 x14ac:dyDescent="0.25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 x14ac:dyDescent="0.25">
      <c r="A12" s="41" t="s">
        <v>74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2" ht="58.8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2" ht="93" customHeight="1" x14ac:dyDescent="0.25">
      <c r="A14" s="42" t="s">
        <v>13</v>
      </c>
      <c r="B14" s="43"/>
      <c r="C14" s="44" t="s">
        <v>14</v>
      </c>
      <c r="D14" s="44"/>
      <c r="E14" s="41" t="s">
        <v>15</v>
      </c>
      <c r="F14" s="41"/>
      <c r="G14" s="41"/>
      <c r="H14" s="41" t="s">
        <v>16</v>
      </c>
      <c r="I14" s="41"/>
      <c r="J14" s="41" t="s">
        <v>17</v>
      </c>
      <c r="K14" s="41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27.75" customHeight="1" x14ac:dyDescent="0.25">
      <c r="I2" s="40" t="s">
        <v>1</v>
      </c>
      <c r="J2" s="40"/>
      <c r="K2" s="40"/>
    </row>
    <row r="3" spans="1:12" s="30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 x14ac:dyDescent="0.25">
      <c r="A5" s="41" t="s">
        <v>75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2" ht="79.2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93" customHeight="1" x14ac:dyDescent="0.25">
      <c r="A7" s="42" t="s">
        <v>13</v>
      </c>
      <c r="B7" s="43"/>
      <c r="C7" s="44" t="s">
        <v>14</v>
      </c>
      <c r="D7" s="44"/>
      <c r="E7" s="41" t="s">
        <v>15</v>
      </c>
      <c r="F7" s="41"/>
      <c r="G7" s="41"/>
      <c r="H7" s="41" t="s">
        <v>16</v>
      </c>
      <c r="I7" s="41"/>
      <c r="J7" s="41" t="s">
        <v>17</v>
      </c>
      <c r="K7" s="41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>
    <pageSetUpPr fitToPage="1"/>
  </sheetPr>
  <dimension ref="A1:Q41"/>
  <sheetViews>
    <sheetView topLeftCell="B1" zoomScale="80" zoomScaleNormal="80" workbookViewId="0">
      <selection activeCell="K2" sqref="K1:N104857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7" width="14.88671875" style="1" customWidth="1"/>
    <col min="8" max="8" width="5.6640625" style="1" customWidth="1"/>
    <col min="9" max="10" width="11.77734375" style="45" customWidth="1"/>
    <col min="11" max="14" width="13.21875" style="1" customWidth="1"/>
    <col min="15" max="15" width="32.6640625" style="1" customWidth="1"/>
    <col min="16" max="16" width="21.332031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27.75" customHeight="1" x14ac:dyDescent="0.25">
      <c r="M2" s="40" t="s">
        <v>1</v>
      </c>
      <c r="N2" s="40"/>
      <c r="O2" s="40"/>
      <c r="P2" s="40"/>
    </row>
    <row r="3" spans="1:17" s="3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" t="s">
        <v>144</v>
      </c>
      <c r="G3" s="3" t="s">
        <v>151</v>
      </c>
      <c r="H3" s="3" t="s">
        <v>7</v>
      </c>
      <c r="I3" s="46" t="s">
        <v>145</v>
      </c>
      <c r="J3" s="46" t="s">
        <v>146</v>
      </c>
      <c r="K3" s="3" t="s">
        <v>147</v>
      </c>
      <c r="L3" s="3" t="s">
        <v>148</v>
      </c>
      <c r="M3" s="3" t="s">
        <v>149</v>
      </c>
      <c r="N3" s="3" t="s">
        <v>150</v>
      </c>
      <c r="O3" s="2" t="s">
        <v>11</v>
      </c>
      <c r="P3" s="2" t="s">
        <v>12</v>
      </c>
    </row>
    <row r="4" spans="1:17" ht="62.4" customHeight="1" x14ac:dyDescent="0.25">
      <c r="A4" s="33">
        <v>1</v>
      </c>
      <c r="B4" s="32" t="s">
        <v>76</v>
      </c>
      <c r="C4" s="19" t="s">
        <v>77</v>
      </c>
      <c r="D4" s="19" t="str">
        <f>VLOOKUP(B4,'[1]2021年7-12月'!$C$4:$E$210,3,0)</f>
        <v>02.03.11.101</v>
      </c>
      <c r="E4" s="33" t="s">
        <v>20</v>
      </c>
      <c r="F4" s="20">
        <f>VLOOKUP(B4,'[1]2021年1-6月'!$C$4:$AA$210,25,0)</f>
        <v>7.2302914538163714</v>
      </c>
      <c r="G4" s="20">
        <f>VLOOKUP(B4,'[1]2021年1-6月'!$C$4:$AE$210,29,0)</f>
        <v>7.2302914538163714</v>
      </c>
      <c r="H4" s="7">
        <v>0.13</v>
      </c>
      <c r="I4" s="47">
        <f>VLOOKUP(B4,'[2]2021年1-6月'!$C$4:$AA$210,25,0)</f>
        <v>6.9590704846515479</v>
      </c>
      <c r="J4" s="47">
        <f>VLOOKUP(B4,'[2]2021年1-6月'!$C$4:$AE$210,29,0)</f>
        <v>6.9590704846515479</v>
      </c>
      <c r="K4" s="20">
        <f>F4</f>
        <v>7.2302914538163714</v>
      </c>
      <c r="L4" s="20">
        <f>G4</f>
        <v>7.2302914538163714</v>
      </c>
      <c r="M4" s="20">
        <v>7.1864194225663711</v>
      </c>
      <c r="N4" s="20">
        <f>G4</f>
        <v>7.2302914538163714</v>
      </c>
      <c r="O4" s="21" t="s">
        <v>142</v>
      </c>
      <c r="P4" s="21" t="s">
        <v>152</v>
      </c>
      <c r="Q4" s="8"/>
    </row>
    <row r="5" spans="1:17" ht="62.4" customHeight="1" x14ac:dyDescent="0.25">
      <c r="A5" s="33">
        <v>2</v>
      </c>
      <c r="B5" s="32" t="s">
        <v>78</v>
      </c>
      <c r="C5" s="19" t="s">
        <v>79</v>
      </c>
      <c r="D5" s="19" t="str">
        <f>VLOOKUP(B5,'[1]2021年7-12月'!$C$4:$E$210,3,0)</f>
        <v>02.03.11.100</v>
      </c>
      <c r="E5" s="33" t="s">
        <v>20</v>
      </c>
      <c r="F5" s="20">
        <f>VLOOKUP(B5,'[1]2021年1-6月'!$C$4:$AA$210,25,0)</f>
        <v>7.2302914538163714</v>
      </c>
      <c r="G5" s="20">
        <f>VLOOKUP(B5,'[1]2021年1-6月'!$C$4:$AE$210,29,0)</f>
        <v>7.2302914538163714</v>
      </c>
      <c r="H5" s="7">
        <v>0.13</v>
      </c>
      <c r="I5" s="47">
        <f>VLOOKUP(B5,'[2]2021年1-6月'!$C$4:$AA$210,25,0)</f>
        <v>6.9590704846515479</v>
      </c>
      <c r="J5" s="47">
        <f>VLOOKUP(B5,'[2]2021年1-6月'!$C$4:$AE$210,29,0)</f>
        <v>6.9590704846515479</v>
      </c>
      <c r="K5" s="20">
        <f t="shared" ref="K5:K38" si="0">F5</f>
        <v>7.2302914538163714</v>
      </c>
      <c r="L5" s="20">
        <f t="shared" ref="L5:L38" si="1">G5</f>
        <v>7.2302914538163714</v>
      </c>
      <c r="M5" s="20">
        <v>7.1864194225663711</v>
      </c>
      <c r="N5" s="20">
        <f t="shared" ref="N5:N38" si="2">G5</f>
        <v>7.2302914538163714</v>
      </c>
      <c r="O5" s="21" t="s">
        <v>142</v>
      </c>
      <c r="P5" s="21" t="s">
        <v>152</v>
      </c>
      <c r="Q5" s="8"/>
    </row>
    <row r="6" spans="1:17" ht="62.4" customHeight="1" x14ac:dyDescent="0.25">
      <c r="A6" s="33">
        <v>3</v>
      </c>
      <c r="B6" s="32" t="s">
        <v>80</v>
      </c>
      <c r="C6" s="19" t="s">
        <v>81</v>
      </c>
      <c r="D6" s="19" t="str">
        <f>VLOOKUP(B6,'[1]2021年7-12月'!$C$4:$E$210,3,0)</f>
        <v>02.03.37.030A</v>
      </c>
      <c r="E6" s="33" t="s">
        <v>20</v>
      </c>
      <c r="F6" s="20">
        <f>VLOOKUP(B6,'[1]2021年1-6月'!$C$4:$AA$210,25,0)</f>
        <v>5.4384137832000006</v>
      </c>
      <c r="G6" s="20">
        <f>VLOOKUP(B6,'[1]2021年1-6月'!$C$4:$AE$210,29,0)</f>
        <v>5.4384137832000006</v>
      </c>
      <c r="H6" s="7">
        <v>0.13</v>
      </c>
      <c r="I6" s="47">
        <f>VLOOKUP(B6,'[2]2021年1-6月'!$C$4:$AA$210,25,0)</f>
        <v>5.3001490260000006</v>
      </c>
      <c r="J6" s="47">
        <f>VLOOKUP(B6,'[2]2021年1-6月'!$C$4:$AE$210,29,0)</f>
        <v>5.3001490260000006</v>
      </c>
      <c r="K6" s="20">
        <f t="shared" si="0"/>
        <v>5.4384137832000006</v>
      </c>
      <c r="L6" s="20">
        <f t="shared" si="1"/>
        <v>5.4384137832000006</v>
      </c>
      <c r="M6" s="20">
        <v>5.6806522544000009</v>
      </c>
      <c r="N6" s="20">
        <f t="shared" si="2"/>
        <v>5.4384137832000006</v>
      </c>
      <c r="O6" s="21" t="s">
        <v>142</v>
      </c>
      <c r="P6" s="21" t="s">
        <v>152</v>
      </c>
      <c r="Q6" s="8"/>
    </row>
    <row r="7" spans="1:17" ht="62.4" customHeight="1" x14ac:dyDescent="0.25">
      <c r="A7" s="33">
        <v>4</v>
      </c>
      <c r="B7" s="32" t="s">
        <v>80</v>
      </c>
      <c r="C7" s="19" t="s">
        <v>81</v>
      </c>
      <c r="D7" s="19" t="str">
        <f>VLOOKUP(B7,'[1]2021年7-12月'!$C$4:$E$210,3,0)</f>
        <v>02.03.37.030A</v>
      </c>
      <c r="E7" s="33" t="s">
        <v>20</v>
      </c>
      <c r="F7" s="20">
        <f>VLOOKUP(B7,'[1]2021年1-6月'!$C$4:$AA$210,25,0)</f>
        <v>5.4384137832000006</v>
      </c>
      <c r="G7" s="20">
        <f>VLOOKUP(B7,'[1]2021年1-6月'!$C$4:$AE$210,29,0)</f>
        <v>5.4384137832000006</v>
      </c>
      <c r="H7" s="7">
        <v>0.13</v>
      </c>
      <c r="I7" s="47">
        <f>VLOOKUP(B7,'[2]2021年1-6月'!$C$4:$AA$210,25,0)</f>
        <v>5.3001490260000006</v>
      </c>
      <c r="J7" s="47">
        <f>VLOOKUP(B7,'[2]2021年1-6月'!$C$4:$AE$210,29,0)</f>
        <v>5.3001490260000006</v>
      </c>
      <c r="K7" s="20">
        <f t="shared" si="0"/>
        <v>5.4384137832000006</v>
      </c>
      <c r="L7" s="20">
        <f t="shared" si="1"/>
        <v>5.4384137832000006</v>
      </c>
      <c r="M7" s="20">
        <v>5.6806522544000009</v>
      </c>
      <c r="N7" s="20">
        <f t="shared" si="2"/>
        <v>5.4384137832000006</v>
      </c>
      <c r="O7" s="21" t="s">
        <v>142</v>
      </c>
      <c r="P7" s="21" t="s">
        <v>152</v>
      </c>
      <c r="Q7" s="8"/>
    </row>
    <row r="8" spans="1:17" ht="62.4" customHeight="1" x14ac:dyDescent="0.25">
      <c r="A8" s="33">
        <v>5</v>
      </c>
      <c r="B8" s="32" t="s">
        <v>82</v>
      </c>
      <c r="C8" s="19" t="s">
        <v>83</v>
      </c>
      <c r="D8" s="19" t="str">
        <f>VLOOKUP(B8,'[1]2021年7-12月'!$C$4:$E$210,3,0)</f>
        <v>02.03.37.031A</v>
      </c>
      <c r="E8" s="33" t="s">
        <v>20</v>
      </c>
      <c r="F8" s="20">
        <f>VLOOKUP(B8,'[1]2021年1-6月'!$C$4:$AA$210,25,0)</f>
        <v>5.4006537832000001</v>
      </c>
      <c r="G8" s="20">
        <f>VLOOKUP(B8,'[1]2021年1-6月'!$C$4:$AE$210,29,0)</f>
        <v>5.6606537831999999</v>
      </c>
      <c r="H8" s="7">
        <v>0.13</v>
      </c>
      <c r="I8" s="47">
        <f>VLOOKUP(B8,'[2]2021年1-6月'!$C$4:$AA$210,25,0)</f>
        <v>5.2633490260000002</v>
      </c>
      <c r="J8" s="47">
        <f>VLOOKUP(B8,'[2]2021年1-6月'!$C$4:$AE$210,29,0)</f>
        <v>5.523349026</v>
      </c>
      <c r="K8" s="20">
        <f t="shared" si="0"/>
        <v>5.4006537832000001</v>
      </c>
      <c r="L8" s="20">
        <f t="shared" si="1"/>
        <v>5.6606537831999999</v>
      </c>
      <c r="M8" s="20">
        <v>5.6476122544000003</v>
      </c>
      <c r="N8" s="20">
        <f t="shared" si="2"/>
        <v>5.6606537831999999</v>
      </c>
      <c r="O8" s="21" t="s">
        <v>142</v>
      </c>
      <c r="P8" s="21" t="s">
        <v>152</v>
      </c>
      <c r="Q8" s="8"/>
    </row>
    <row r="9" spans="1:17" ht="62.4" customHeight="1" x14ac:dyDescent="0.25">
      <c r="A9" s="33">
        <v>6</v>
      </c>
      <c r="B9" s="32" t="s">
        <v>84</v>
      </c>
      <c r="C9" s="19" t="s">
        <v>85</v>
      </c>
      <c r="D9" s="19" t="str">
        <f>VLOOKUP(B9,'[1]2021年7-12月'!$C$4:$E$210,3,0)</f>
        <v>02.03.37.029A</v>
      </c>
      <c r="E9" s="33" t="s">
        <v>20</v>
      </c>
      <c r="F9" s="20">
        <f>VLOOKUP(B9,'[1]2021年1-6月'!$C$4:$AA$210,25,0)</f>
        <v>6.9832406312999993</v>
      </c>
      <c r="G9" s="20">
        <f>VLOOKUP(B9,'[1]2021年1-6月'!$C$4:$AE$210,29,0)</f>
        <v>7.2932406312999989</v>
      </c>
      <c r="H9" s="7">
        <v>0.13</v>
      </c>
      <c r="I9" s="47">
        <f>VLOOKUP(B9,'[2]2021年1-6月'!$C$4:$AA$210,25,0)</f>
        <v>6.8057006152499993</v>
      </c>
      <c r="J9" s="47">
        <f>VLOOKUP(B9,'[2]2021年1-6月'!$C$4:$AE$210,29,0)</f>
        <v>7.1157006152499989</v>
      </c>
      <c r="K9" s="20">
        <f t="shared" si="0"/>
        <v>6.9832406312999993</v>
      </c>
      <c r="L9" s="20">
        <f t="shared" si="1"/>
        <v>7.2932406312999989</v>
      </c>
      <c r="M9" s="20">
        <v>7.1636950045999992</v>
      </c>
      <c r="N9" s="20">
        <f t="shared" si="2"/>
        <v>7.2932406312999989</v>
      </c>
      <c r="O9" s="21" t="s">
        <v>142</v>
      </c>
      <c r="P9" s="21" t="s">
        <v>152</v>
      </c>
      <c r="Q9" s="8"/>
    </row>
    <row r="10" spans="1:17" ht="62.4" customHeight="1" x14ac:dyDescent="0.25">
      <c r="A10" s="33">
        <v>7</v>
      </c>
      <c r="B10" s="32" t="s">
        <v>84</v>
      </c>
      <c r="C10" s="19" t="s">
        <v>85</v>
      </c>
      <c r="D10" s="19" t="str">
        <f>VLOOKUP(B10,'[1]2021年7-12月'!$C$4:$E$210,3,0)</f>
        <v>02.03.37.029A</v>
      </c>
      <c r="E10" s="33" t="s">
        <v>20</v>
      </c>
      <c r="F10" s="20">
        <f>VLOOKUP(B10,'[1]2021年1-6月'!$C$4:$AA$210,25,0)</f>
        <v>6.9832406312999993</v>
      </c>
      <c r="G10" s="20">
        <f>VLOOKUP(B10,'[1]2021年1-6月'!$C$4:$AE$210,29,0)</f>
        <v>7.2932406312999989</v>
      </c>
      <c r="H10" s="7">
        <v>0.13</v>
      </c>
      <c r="I10" s="47">
        <f>VLOOKUP(B10,'[2]2021年1-6月'!$C$4:$AA$210,25,0)</f>
        <v>6.8057006152499993</v>
      </c>
      <c r="J10" s="47">
        <f>VLOOKUP(B10,'[2]2021年1-6月'!$C$4:$AE$210,29,0)</f>
        <v>7.1157006152499989</v>
      </c>
      <c r="K10" s="20">
        <f t="shared" si="0"/>
        <v>6.9832406312999993</v>
      </c>
      <c r="L10" s="20">
        <f t="shared" si="1"/>
        <v>7.2932406312999989</v>
      </c>
      <c r="M10" s="20">
        <v>7.1636950045999992</v>
      </c>
      <c r="N10" s="20">
        <f t="shared" si="2"/>
        <v>7.2932406312999989</v>
      </c>
      <c r="O10" s="21" t="s">
        <v>142</v>
      </c>
      <c r="P10" s="21" t="s">
        <v>152</v>
      </c>
      <c r="Q10" s="8"/>
    </row>
    <row r="11" spans="1:17" ht="62.4" customHeight="1" x14ac:dyDescent="0.25">
      <c r="A11" s="33">
        <v>8</v>
      </c>
      <c r="B11" s="32" t="s">
        <v>86</v>
      </c>
      <c r="C11" s="19" t="s">
        <v>87</v>
      </c>
      <c r="D11" s="19" t="str">
        <f>VLOOKUP(B11,'[1]2021年7-12月'!$C$4:$E$210,3,0)</f>
        <v>02.03.50.051</v>
      </c>
      <c r="E11" s="33" t="s">
        <v>20</v>
      </c>
      <c r="F11" s="20">
        <f>VLOOKUP(B11,'[1]2021年1-6月'!$C$4:$AA$210,25,0)</f>
        <v>0.35465169938053098</v>
      </c>
      <c r="G11" s="20">
        <f>VLOOKUP(B11,'[1]2021年1-6月'!$C$4:$AE$210,29,0)</f>
        <v>0.35465169938053098</v>
      </c>
      <c r="H11" s="7">
        <v>0.13</v>
      </c>
      <c r="I11" s="47">
        <f>VLOOKUP(B11,'[2]2021年1-6月'!$C$4:$AA$210,25,0)</f>
        <v>0.34563513075221236</v>
      </c>
      <c r="J11" s="47">
        <f>VLOOKUP(B11,'[2]2021年1-6月'!$C$4:$AE$210,29,0)</f>
        <v>0.34563513075221236</v>
      </c>
      <c r="K11" s="20">
        <f t="shared" si="0"/>
        <v>0.35465169938053098</v>
      </c>
      <c r="L11" s="20">
        <f t="shared" si="1"/>
        <v>0.35465169938053098</v>
      </c>
      <c r="M11" s="20">
        <v>0.36799867938053099</v>
      </c>
      <c r="N11" s="20">
        <f t="shared" si="2"/>
        <v>0.35465169938053098</v>
      </c>
      <c r="O11" s="21" t="s">
        <v>142</v>
      </c>
      <c r="P11" s="21" t="s">
        <v>152</v>
      </c>
      <c r="Q11" s="8"/>
    </row>
    <row r="12" spans="1:17" ht="62.4" customHeight="1" x14ac:dyDescent="0.25">
      <c r="A12" s="33">
        <v>9</v>
      </c>
      <c r="B12" s="32" t="s">
        <v>88</v>
      </c>
      <c r="C12" s="19" t="s">
        <v>89</v>
      </c>
      <c r="D12" s="19" t="str">
        <f>VLOOKUP(B12,'[1]2021年7-12月'!$C$4:$E$210,3,0)</f>
        <v>02.03.50.053</v>
      </c>
      <c r="E12" s="33" t="s">
        <v>20</v>
      </c>
      <c r="F12" s="20">
        <f>VLOOKUP(B12,'[1]2021年1-6月'!$C$4:$AA$210,25,0)</f>
        <v>2.7271892471874999</v>
      </c>
      <c r="G12" s="20">
        <f>VLOOKUP(B12,'[1]2021年1-6月'!$C$4:$AE$210,29,0)</f>
        <v>2.7271892471874999</v>
      </c>
      <c r="H12" s="7">
        <v>0.13</v>
      </c>
      <c r="I12" s="47">
        <f>VLOOKUP(B12,'[2]2021年1-6月'!$C$4:$AA$210,25,0)</f>
        <v>2.6578539273437496</v>
      </c>
      <c r="J12" s="47">
        <f>VLOOKUP(B12,'[2]2021年1-6月'!$C$4:$AE$210,29,0)</f>
        <v>2.6578539273437496</v>
      </c>
      <c r="K12" s="20">
        <f t="shared" si="0"/>
        <v>2.7271892471874999</v>
      </c>
      <c r="L12" s="20">
        <f t="shared" si="1"/>
        <v>2.7271892471874999</v>
      </c>
      <c r="M12" s="20">
        <v>2.8661823506250004</v>
      </c>
      <c r="N12" s="20">
        <f t="shared" si="2"/>
        <v>2.7271892471874999</v>
      </c>
      <c r="O12" s="21" t="s">
        <v>142</v>
      </c>
      <c r="P12" s="21" t="s">
        <v>152</v>
      </c>
      <c r="Q12" s="8"/>
    </row>
    <row r="13" spans="1:17" ht="62.4" customHeight="1" x14ac:dyDescent="0.25">
      <c r="A13" s="33">
        <v>10</v>
      </c>
      <c r="B13" s="32" t="s">
        <v>90</v>
      </c>
      <c r="C13" s="19" t="s">
        <v>91</v>
      </c>
      <c r="D13" s="19" t="str">
        <f>VLOOKUP(B13,'[1]2021年7-12月'!$C$4:$E$210,3,0)</f>
        <v>02.03.50.052</v>
      </c>
      <c r="E13" s="33" t="s">
        <v>20</v>
      </c>
      <c r="F13" s="20">
        <f>VLOOKUP(B13,'[1]2021年1-6月'!$C$4:$AA$210,25,0)</f>
        <v>2.7271892471874999</v>
      </c>
      <c r="G13" s="20">
        <f>VLOOKUP(B13,'[1]2021年1-6月'!$C$4:$AE$210,29,0)</f>
        <v>2.7271892471874999</v>
      </c>
      <c r="H13" s="7">
        <v>0.13</v>
      </c>
      <c r="I13" s="47">
        <f>VLOOKUP(B13,'[2]2021年1-6月'!$C$4:$AA$210,25,0)</f>
        <v>2.6578539273437496</v>
      </c>
      <c r="J13" s="47">
        <f>VLOOKUP(B13,'[2]2021年1-6月'!$C$4:$AE$210,29,0)</f>
        <v>2.6578539273437496</v>
      </c>
      <c r="K13" s="20">
        <f t="shared" si="0"/>
        <v>2.7271892471874999</v>
      </c>
      <c r="L13" s="20">
        <f t="shared" si="1"/>
        <v>2.7271892471874999</v>
      </c>
      <c r="M13" s="20">
        <v>2.8661823506250004</v>
      </c>
      <c r="N13" s="20">
        <f t="shared" si="2"/>
        <v>2.7271892471874999</v>
      </c>
      <c r="O13" s="21" t="s">
        <v>142</v>
      </c>
      <c r="P13" s="21" t="s">
        <v>152</v>
      </c>
      <c r="Q13" s="8"/>
    </row>
    <row r="14" spans="1:17" ht="62.4" customHeight="1" x14ac:dyDescent="0.25">
      <c r="A14" s="33">
        <v>11</v>
      </c>
      <c r="B14" s="32" t="s">
        <v>92</v>
      </c>
      <c r="C14" s="19" t="s">
        <v>93</v>
      </c>
      <c r="D14" s="19" t="str">
        <f>VLOOKUP(B14,'[1]2021年7-12月'!$C$4:$E$210,3,0)</f>
        <v>02.03.50.050</v>
      </c>
      <c r="E14" s="33" t="s">
        <v>20</v>
      </c>
      <c r="F14" s="20">
        <f>VLOOKUP(B14,'[1]2021年1-6月'!$C$4:$AA$210,25,0)</f>
        <v>0.38288512100530975</v>
      </c>
      <c r="G14" s="20">
        <f>VLOOKUP(B14,'[1]2021年1-6月'!$C$4:$AE$210,29,0)</f>
        <v>0.38288512100530975</v>
      </c>
      <c r="H14" s="7">
        <v>0.13</v>
      </c>
      <c r="I14" s="47">
        <f>VLOOKUP(B14,'[2]2021年1-6月'!$C$4:$AA$210,25,0)</f>
        <v>0.3731507535221239</v>
      </c>
      <c r="J14" s="47">
        <f>VLOOKUP(B14,'[2]2021年1-6月'!$C$4:$AE$210,29,0)</f>
        <v>0.3731507535221239</v>
      </c>
      <c r="K14" s="20">
        <f t="shared" si="0"/>
        <v>0.38288512100530975</v>
      </c>
      <c r="L14" s="20">
        <f t="shared" si="1"/>
        <v>0.38288512100530975</v>
      </c>
      <c r="M14" s="20">
        <v>0.38266262020530978</v>
      </c>
      <c r="N14" s="20">
        <f t="shared" si="2"/>
        <v>0.38288512100530975</v>
      </c>
      <c r="O14" s="21" t="s">
        <v>142</v>
      </c>
      <c r="P14" s="21" t="s">
        <v>152</v>
      </c>
      <c r="Q14" s="8"/>
    </row>
    <row r="15" spans="1:17" ht="62.4" customHeight="1" x14ac:dyDescent="0.25">
      <c r="A15" s="33">
        <v>12</v>
      </c>
      <c r="B15" s="32" t="s">
        <v>94</v>
      </c>
      <c r="C15" s="19" t="s">
        <v>95</v>
      </c>
      <c r="D15" s="19" t="str">
        <f>VLOOKUP(B15,'[1]2021年7-12月'!$C$4:$E$210,3,0)</f>
        <v>02.03.37.028</v>
      </c>
      <c r="E15" s="33" t="s">
        <v>20</v>
      </c>
      <c r="F15" s="20">
        <f>VLOOKUP(B15,'[1]2021年1-6月'!$C$4:$AA$210,25,0)</f>
        <v>1.6096933903799997</v>
      </c>
      <c r="G15" s="20">
        <f>VLOOKUP(B15,'[1]2021年1-6月'!$C$4:$AE$210,29,0)</f>
        <v>2.0656933903799999</v>
      </c>
      <c r="H15" s="7">
        <v>0.13</v>
      </c>
      <c r="I15" s="47">
        <f>VLOOKUP(B15,'[2]2021年1-6月'!$C$4:$AA$210,25,0)</f>
        <v>1.5687689821499997</v>
      </c>
      <c r="J15" s="47">
        <f>VLOOKUP(B15,'[2]2021年1-6月'!$C$4:$AE$210,29,0)</f>
        <v>2.0247689821499999</v>
      </c>
      <c r="K15" s="20">
        <f t="shared" si="0"/>
        <v>1.6096933903799997</v>
      </c>
      <c r="L15" s="20">
        <f t="shared" si="1"/>
        <v>2.0656933903799999</v>
      </c>
      <c r="M15" s="20">
        <v>1.6753177699599999</v>
      </c>
      <c r="N15" s="20">
        <f t="shared" si="2"/>
        <v>2.0656933903799999</v>
      </c>
      <c r="O15" s="21" t="s">
        <v>142</v>
      </c>
      <c r="P15" s="21" t="s">
        <v>152</v>
      </c>
      <c r="Q15" s="8"/>
    </row>
    <row r="16" spans="1:17" ht="62.4" customHeight="1" x14ac:dyDescent="0.25">
      <c r="A16" s="33">
        <v>13</v>
      </c>
      <c r="B16" s="32" t="s">
        <v>94</v>
      </c>
      <c r="C16" s="19" t="s">
        <v>96</v>
      </c>
      <c r="D16" s="19" t="str">
        <f>VLOOKUP(B16,'[1]2021年7-12月'!$C$4:$E$210,3,0)</f>
        <v>02.03.37.028</v>
      </c>
      <c r="E16" s="33" t="s">
        <v>20</v>
      </c>
      <c r="F16" s="20">
        <f>VLOOKUP(B16,'[1]2021年1-6月'!$C$4:$AA$210,25,0)</f>
        <v>1.6096933903799997</v>
      </c>
      <c r="G16" s="20">
        <f>VLOOKUP(B16,'[1]2021年1-6月'!$C$4:$AE$210,29,0)</f>
        <v>2.0656933903799999</v>
      </c>
      <c r="H16" s="7">
        <v>0.13</v>
      </c>
      <c r="I16" s="47">
        <f>VLOOKUP(B16,'[2]2021年1-6月'!$C$4:$AA$210,25,0)</f>
        <v>1.5687689821499997</v>
      </c>
      <c r="J16" s="47">
        <f>VLOOKUP(B16,'[2]2021年1-6月'!$C$4:$AE$210,29,0)</f>
        <v>2.0247689821499999</v>
      </c>
      <c r="K16" s="20">
        <f t="shared" si="0"/>
        <v>1.6096933903799997</v>
      </c>
      <c r="L16" s="20">
        <f t="shared" si="1"/>
        <v>2.0656933903799999</v>
      </c>
      <c r="M16" s="20">
        <v>1.6753177699599999</v>
      </c>
      <c r="N16" s="20">
        <f t="shared" si="2"/>
        <v>2.0656933903799999</v>
      </c>
      <c r="O16" s="21" t="s">
        <v>142</v>
      </c>
      <c r="P16" s="21" t="s">
        <v>152</v>
      </c>
      <c r="Q16" s="8"/>
    </row>
    <row r="17" spans="1:17" ht="62.4" customHeight="1" x14ac:dyDescent="0.25">
      <c r="A17" s="33">
        <v>14</v>
      </c>
      <c r="B17" s="32" t="s">
        <v>97</v>
      </c>
      <c r="C17" s="19" t="s">
        <v>98</v>
      </c>
      <c r="D17" s="19" t="str">
        <f>VLOOKUP(B17,'[1]2021年7-12月'!$C$4:$E$210,3,0)</f>
        <v>02.03.11.106</v>
      </c>
      <c r="E17" s="33" t="s">
        <v>20</v>
      </c>
      <c r="F17" s="20">
        <f>VLOOKUP(B17,'[1]2021年1-6月'!$C$4:$AA$210,25,0)</f>
        <v>6.8906468749999998</v>
      </c>
      <c r="G17" s="20">
        <f>VLOOKUP(B17,'[1]2021年1-6月'!$C$4:$AE$210,29,0)</f>
        <v>7.6206468750000003</v>
      </c>
      <c r="H17" s="7">
        <v>0.13</v>
      </c>
      <c r="I17" s="47">
        <f>VLOOKUP(B17,'[2]2021年1-6月'!$C$4:$AA$210,25,0)</f>
        <v>6.7154609374999996</v>
      </c>
      <c r="J17" s="47">
        <f>VLOOKUP(B17,'[2]2021年1-6月'!$C$4:$AE$210,29,0)</f>
        <v>7.4454609375</v>
      </c>
      <c r="K17" s="20">
        <f t="shared" si="0"/>
        <v>6.8906468749999998</v>
      </c>
      <c r="L17" s="20">
        <f t="shared" si="1"/>
        <v>7.6206468750000003</v>
      </c>
      <c r="M17" s="20">
        <v>7.1385722500000011</v>
      </c>
      <c r="N17" s="20">
        <f t="shared" si="2"/>
        <v>7.6206468750000003</v>
      </c>
      <c r="O17" s="21" t="s">
        <v>142</v>
      </c>
      <c r="P17" s="21" t="s">
        <v>152</v>
      </c>
      <c r="Q17" s="8"/>
    </row>
    <row r="18" spans="1:17" ht="62.4" customHeight="1" x14ac:dyDescent="0.25">
      <c r="A18" s="33">
        <v>15</v>
      </c>
      <c r="B18" s="32" t="s">
        <v>99</v>
      </c>
      <c r="C18" s="19" t="s">
        <v>100</v>
      </c>
      <c r="D18" s="19" t="str">
        <f>VLOOKUP(B18,'[1]2021年7-12月'!$C$4:$E$210,3,0)</f>
        <v>02.03.30.189</v>
      </c>
      <c r="E18" s="33" t="s">
        <v>20</v>
      </c>
      <c r="F18" s="20">
        <f>VLOOKUP(B18,'[1]2021年1-6月'!$C$4:$AA$210,25,0)</f>
        <v>4.8625892165674998</v>
      </c>
      <c r="G18" s="20">
        <f>VLOOKUP(B18,'[1]2021年1-6月'!$C$4:$AE$210,29,0)</f>
        <v>4.8625892165674998</v>
      </c>
      <c r="H18" s="7">
        <v>0.13</v>
      </c>
      <c r="I18" s="47">
        <f>VLOOKUP(B18,'[2]2021年1-6月'!$C$4:$AA$210,25,0)</f>
        <v>4.7389640669937503</v>
      </c>
      <c r="J18" s="47">
        <f>VLOOKUP(B18,'[2]2021年1-6月'!$C$4:$AE$210,29,0)</f>
        <v>4.7389640669937503</v>
      </c>
      <c r="K18" s="20">
        <f t="shared" si="0"/>
        <v>4.8625892165674998</v>
      </c>
      <c r="L18" s="20">
        <f t="shared" si="1"/>
        <v>4.8625892165674998</v>
      </c>
      <c r="M18" s="20">
        <v>4.9966932861849997</v>
      </c>
      <c r="N18" s="20">
        <f t="shared" si="2"/>
        <v>4.8625892165674998</v>
      </c>
      <c r="O18" s="21" t="s">
        <v>142</v>
      </c>
      <c r="P18" s="21" t="s">
        <v>152</v>
      </c>
      <c r="Q18" s="8"/>
    </row>
    <row r="19" spans="1:17" ht="62.4" customHeight="1" x14ac:dyDescent="0.25">
      <c r="A19" s="33">
        <v>16</v>
      </c>
      <c r="B19" s="32" t="s">
        <v>101</v>
      </c>
      <c r="C19" s="19" t="s">
        <v>102</v>
      </c>
      <c r="D19" s="19" t="str">
        <f>VLOOKUP(B19,'[1]2021年7-12月'!$C$4:$E$210,3,0)</f>
        <v>02.03.30.188</v>
      </c>
      <c r="E19" s="33" t="s">
        <v>20</v>
      </c>
      <c r="F19" s="20">
        <f>VLOOKUP(B19,'[1]2021年1-6月'!$C$4:$AA$210,25,0)</f>
        <v>4.3182926862875002</v>
      </c>
      <c r="G19" s="20">
        <f>VLOOKUP(B19,'[1]2021年1-6月'!$C$4:$AE$210,29,0)</f>
        <v>4.3182926862875002</v>
      </c>
      <c r="H19" s="7">
        <v>0.13</v>
      </c>
      <c r="I19" s="47">
        <f>VLOOKUP(B19,'[2]2021年1-6月'!$C$4:$AA$210,25,0)</f>
        <v>4.20850558409375</v>
      </c>
      <c r="J19" s="47">
        <f>VLOOKUP(B19,'[2]2021年1-6月'!$C$4:$AE$210,29,0)</f>
        <v>4.20850558409375</v>
      </c>
      <c r="K19" s="20">
        <f t="shared" si="0"/>
        <v>4.3182926862875002</v>
      </c>
      <c r="L19" s="20">
        <f t="shared" si="1"/>
        <v>4.3182926862875002</v>
      </c>
      <c r="M19" s="20">
        <v>4.4560362228250003</v>
      </c>
      <c r="N19" s="20">
        <f t="shared" si="2"/>
        <v>4.3182926862875002</v>
      </c>
      <c r="O19" s="21" t="s">
        <v>142</v>
      </c>
      <c r="P19" s="21" t="s">
        <v>152</v>
      </c>
      <c r="Q19" s="8"/>
    </row>
    <row r="20" spans="1:17" ht="62.4" customHeight="1" x14ac:dyDescent="0.25">
      <c r="A20" s="33">
        <v>17</v>
      </c>
      <c r="B20" s="32" t="s">
        <v>103</v>
      </c>
      <c r="C20" s="19" t="s">
        <v>104</v>
      </c>
      <c r="D20" s="19" t="str">
        <f>VLOOKUP(B20,'[1]2021年7-12月'!$C$4:$E$210,3,0)</f>
        <v>02.03.30.187</v>
      </c>
      <c r="E20" s="33" t="s">
        <v>20</v>
      </c>
      <c r="F20" s="20">
        <f>VLOOKUP(B20,'[1]2021年1-6月'!$C$4:$AA$210,25,0)</f>
        <v>4.2592926862875</v>
      </c>
      <c r="G20" s="20">
        <f>VLOOKUP(B20,'[1]2021年1-6月'!$C$4:$AE$210,29,0)</f>
        <v>4.2592926862875</v>
      </c>
      <c r="H20" s="7">
        <v>0.13</v>
      </c>
      <c r="I20" s="47">
        <f>VLOOKUP(B20,'[2]2021年1-6月'!$C$4:$AA$210,25,0)</f>
        <v>4.1510055840937499</v>
      </c>
      <c r="J20" s="47">
        <f>VLOOKUP(B20,'[2]2021年1-6月'!$C$4:$AE$210,29,0)</f>
        <v>4.1510055840937499</v>
      </c>
      <c r="K20" s="20">
        <f t="shared" si="0"/>
        <v>4.2592926862875</v>
      </c>
      <c r="L20" s="20">
        <f t="shared" si="1"/>
        <v>4.2592926862875</v>
      </c>
      <c r="M20" s="20">
        <v>4.3970362228250002</v>
      </c>
      <c r="N20" s="20">
        <f t="shared" si="2"/>
        <v>4.2592926862875</v>
      </c>
      <c r="O20" s="21" t="s">
        <v>142</v>
      </c>
      <c r="P20" s="21" t="s">
        <v>152</v>
      </c>
      <c r="Q20" s="8"/>
    </row>
    <row r="21" spans="1:17" ht="62.4" customHeight="1" x14ac:dyDescent="0.25">
      <c r="A21" s="33">
        <v>18</v>
      </c>
      <c r="B21" s="32" t="s">
        <v>105</v>
      </c>
      <c r="C21" s="19" t="s">
        <v>106</v>
      </c>
      <c r="D21" s="19" t="str">
        <f>VLOOKUP(B21,'[1]2021年7-12月'!$C$4:$E$210,3,0)</f>
        <v>02.03.30.190</v>
      </c>
      <c r="E21" s="33" t="s">
        <v>20</v>
      </c>
      <c r="F21" s="20">
        <f>VLOOKUP(B21,'[1]2021年1-6月'!$C$4:$AA$210,25,0)</f>
        <v>4.8625892165674998</v>
      </c>
      <c r="G21" s="20">
        <f>VLOOKUP(B21,'[1]2021年1-6月'!$C$4:$AE$210,29,0)</f>
        <v>4.8625892165674998</v>
      </c>
      <c r="H21" s="7">
        <v>0.13</v>
      </c>
      <c r="I21" s="47">
        <f>VLOOKUP(B21,'[2]2021年1-6月'!$C$4:$AA$210,25,0)</f>
        <v>4.7389640669937503</v>
      </c>
      <c r="J21" s="47">
        <f>VLOOKUP(B21,'[2]2021年1-6月'!$C$4:$AE$210,29,0)</f>
        <v>4.7389640669937503</v>
      </c>
      <c r="K21" s="20">
        <f t="shared" si="0"/>
        <v>4.8625892165674998</v>
      </c>
      <c r="L21" s="20">
        <f t="shared" si="1"/>
        <v>4.8625892165674998</v>
      </c>
      <c r="M21" s="20">
        <v>4.9966932861849997</v>
      </c>
      <c r="N21" s="20">
        <f t="shared" si="2"/>
        <v>4.8625892165674998</v>
      </c>
      <c r="O21" s="21" t="s">
        <v>142</v>
      </c>
      <c r="P21" s="21" t="s">
        <v>152</v>
      </c>
      <c r="Q21" s="8"/>
    </row>
    <row r="22" spans="1:17" ht="62.4" customHeight="1" x14ac:dyDescent="0.25">
      <c r="A22" s="33">
        <v>19</v>
      </c>
      <c r="B22" s="32" t="s">
        <v>107</v>
      </c>
      <c r="C22" s="19" t="s">
        <v>108</v>
      </c>
      <c r="D22" s="19" t="str">
        <f>VLOOKUP(B22,'[1]2021年7-12月'!$C$4:$E$210,3,0)</f>
        <v>02.03.30.160</v>
      </c>
      <c r="E22" s="33" t="s">
        <v>20</v>
      </c>
      <c r="F22" s="20">
        <f>VLOOKUP(B22,'[1]2021年1-6月'!$C$4:$AA$210,25,0)</f>
        <v>2.4286860189374995</v>
      </c>
      <c r="G22" s="20">
        <f>VLOOKUP(B22,'[1]2021年1-6月'!$C$4:$AE$210,29,0)</f>
        <v>2.4606860189374995</v>
      </c>
      <c r="H22" s="7">
        <v>0.13</v>
      </c>
      <c r="I22" s="47">
        <f>VLOOKUP(B22,'[2]2021年1-6月'!$C$4:$AA$210,25,0)</f>
        <v>2.3669397642187495</v>
      </c>
      <c r="J22" s="47">
        <f>VLOOKUP(B22,'[2]2021年1-6月'!$C$4:$AE$210,29,0)</f>
        <v>2.3989397642187495</v>
      </c>
      <c r="K22" s="20">
        <f t="shared" si="0"/>
        <v>2.4286860189374995</v>
      </c>
      <c r="L22" s="20">
        <f t="shared" si="1"/>
        <v>2.4606860189374995</v>
      </c>
      <c r="M22" s="20">
        <v>2.5269265391250006</v>
      </c>
      <c r="N22" s="20">
        <f t="shared" si="2"/>
        <v>2.4606860189374995</v>
      </c>
      <c r="O22" s="21" t="s">
        <v>142</v>
      </c>
      <c r="P22" s="21" t="s">
        <v>152</v>
      </c>
      <c r="Q22" s="8"/>
    </row>
    <row r="23" spans="1:17" ht="62.4" customHeight="1" x14ac:dyDescent="0.25">
      <c r="A23" s="33">
        <v>20</v>
      </c>
      <c r="B23" s="32" t="s">
        <v>109</v>
      </c>
      <c r="C23" s="19" t="s">
        <v>110</v>
      </c>
      <c r="D23" s="19" t="str">
        <f>VLOOKUP(B23,'[1]2021年7-12月'!$C$4:$E$210,3,0)</f>
        <v>02.03.30.149</v>
      </c>
      <c r="E23" s="33" t="s">
        <v>20</v>
      </c>
      <c r="F23" s="20">
        <f>VLOOKUP(B23,'[1]2021年1-6月'!$C$4:$AA$210,25,0)</f>
        <v>0.2776687259785714</v>
      </c>
      <c r="G23" s="20">
        <f>VLOOKUP(B23,'[1]2021年1-6月'!$C$4:$AE$210,29,0)</f>
        <v>0.2776687259785714</v>
      </c>
      <c r="H23" s="7">
        <v>0.13</v>
      </c>
      <c r="I23" s="47">
        <f>VLOOKUP(B23,'[2]2021年1-6月'!$C$4:$AA$210,25,0)</f>
        <v>0.27060935158928567</v>
      </c>
      <c r="J23" s="47">
        <f>VLOOKUP(B23,'[2]2021年1-6月'!$C$4:$AE$210,29,0)</f>
        <v>0.27060935158928567</v>
      </c>
      <c r="K23" s="20">
        <f t="shared" si="0"/>
        <v>0.2776687259785714</v>
      </c>
      <c r="L23" s="20">
        <f t="shared" si="1"/>
        <v>0.2776687259785714</v>
      </c>
      <c r="M23" s="20">
        <v>0.27776012245714282</v>
      </c>
      <c r="N23" s="20">
        <f t="shared" si="2"/>
        <v>0.2776687259785714</v>
      </c>
      <c r="O23" s="21" t="s">
        <v>142</v>
      </c>
      <c r="P23" s="21" t="s">
        <v>152</v>
      </c>
      <c r="Q23" s="8"/>
    </row>
    <row r="24" spans="1:17" ht="62.4" customHeight="1" x14ac:dyDescent="0.25">
      <c r="A24" s="33">
        <v>21</v>
      </c>
      <c r="B24" s="32" t="s">
        <v>111</v>
      </c>
      <c r="C24" s="19" t="s">
        <v>112</v>
      </c>
      <c r="D24" s="19" t="str">
        <f>VLOOKUP(B24,'[1]2021年7-12月'!$C$4:$E$210,3,0)</f>
        <v>02.03.03.054</v>
      </c>
      <c r="E24" s="33" t="s">
        <v>20</v>
      </c>
      <c r="F24" s="20">
        <f>VLOOKUP(B24,'[1]2021年1-6月'!$C$4:$AA$210,25,0)</f>
        <v>3.3049334642857144</v>
      </c>
      <c r="G24" s="20">
        <f>VLOOKUP(B24,'[1]2021年1-6月'!$C$4:$AE$210,29,0)</f>
        <v>3.3049334642857144</v>
      </c>
      <c r="H24" s="7">
        <v>0.13</v>
      </c>
      <c r="I24" s="47">
        <f>VLOOKUP(B24,'[2]2021年1-6月'!$C$4:$AA$210,25,0)</f>
        <v>3.2209097321428573</v>
      </c>
      <c r="J24" s="47">
        <f>VLOOKUP(B24,'[2]2021年1-6月'!$C$4:$AE$210,29,0)</f>
        <v>3.2209097321428573</v>
      </c>
      <c r="K24" s="20">
        <f t="shared" si="0"/>
        <v>3.3049334642857144</v>
      </c>
      <c r="L24" s="20">
        <f t="shared" si="1"/>
        <v>3.3049334642857144</v>
      </c>
      <c r="M24" s="20">
        <v>3.2204907678571431</v>
      </c>
      <c r="N24" s="20">
        <f t="shared" si="2"/>
        <v>3.3049334642857144</v>
      </c>
      <c r="O24" s="21" t="s">
        <v>142</v>
      </c>
      <c r="P24" s="21" t="s">
        <v>152</v>
      </c>
      <c r="Q24" s="8"/>
    </row>
    <row r="25" spans="1:17" ht="62.4" customHeight="1" x14ac:dyDescent="0.25">
      <c r="A25" s="33">
        <v>22</v>
      </c>
      <c r="B25" s="32" t="s">
        <v>113</v>
      </c>
      <c r="C25" s="19" t="s">
        <v>114</v>
      </c>
      <c r="D25" s="19" t="str">
        <f>VLOOKUP(B25,'[1]2021年7-12月'!$C$4:$E$210,3,0)</f>
        <v>02.03.03.054A</v>
      </c>
      <c r="E25" s="33" t="s">
        <v>20</v>
      </c>
      <c r="F25" s="20">
        <f>VLOOKUP(B25,'[1]2021年1-6月'!$C$4:$AA$210,25,0)</f>
        <v>3.3049334642857144</v>
      </c>
      <c r="G25" s="20">
        <f>VLOOKUP(B25,'[1]2021年1-6月'!$C$4:$AE$210,29,0)</f>
        <v>3.3049334642857144</v>
      </c>
      <c r="H25" s="7">
        <v>0.13</v>
      </c>
      <c r="I25" s="47">
        <f>VLOOKUP(B25,'[2]2021年1-6月'!$C$4:$AA$210,25,0)</f>
        <v>3.2209097321428573</v>
      </c>
      <c r="J25" s="47">
        <f>VLOOKUP(B25,'[2]2021年1-6月'!$C$4:$AE$210,29,0)</f>
        <v>3.2209097321428573</v>
      </c>
      <c r="K25" s="20">
        <f t="shared" si="0"/>
        <v>3.3049334642857144</v>
      </c>
      <c r="L25" s="20">
        <f t="shared" si="1"/>
        <v>3.3049334642857144</v>
      </c>
      <c r="M25" s="20">
        <v>3.2204907678571431</v>
      </c>
      <c r="N25" s="20">
        <f t="shared" si="2"/>
        <v>3.3049334642857144</v>
      </c>
      <c r="O25" s="21" t="s">
        <v>142</v>
      </c>
      <c r="P25" s="21" t="s">
        <v>152</v>
      </c>
      <c r="Q25" s="8"/>
    </row>
    <row r="26" spans="1:17" ht="62.4" customHeight="1" x14ac:dyDescent="0.25">
      <c r="A26" s="33">
        <v>23</v>
      </c>
      <c r="B26" s="32" t="s">
        <v>115</v>
      </c>
      <c r="C26" s="19" t="s">
        <v>116</v>
      </c>
      <c r="D26" s="19" t="str">
        <f>VLOOKUP(B26,'[1]2021年7-12月'!$C$4:$E$210,3,0)</f>
        <v>02.03.03.085</v>
      </c>
      <c r="E26" s="33" t="s">
        <v>20</v>
      </c>
      <c r="F26" s="20">
        <f>VLOOKUP(B26,'[1]2021年1-6月'!$C$4:$AA$210,25,0)</f>
        <v>2.3319867999999997</v>
      </c>
      <c r="G26" s="20">
        <f>VLOOKUP(B26,'[1]2021年1-6月'!$C$4:$AE$210,29,0)</f>
        <v>2.3319867999999997</v>
      </c>
      <c r="H26" s="7">
        <v>0.13</v>
      </c>
      <c r="I26" s="47">
        <f>VLOOKUP(B26,'[2]2021年1-6月'!$C$4:$AA$210,25,0)</f>
        <v>2.2726989999999994</v>
      </c>
      <c r="J26" s="47">
        <f>VLOOKUP(B26,'[2]2021年1-6月'!$C$4:$AE$210,29,0)</f>
        <v>2.2726989999999994</v>
      </c>
      <c r="K26" s="20">
        <f t="shared" si="0"/>
        <v>2.3319867999999997</v>
      </c>
      <c r="L26" s="20">
        <f t="shared" si="1"/>
        <v>2.3319867999999997</v>
      </c>
      <c r="M26" s="20">
        <v>2.3061764239999998</v>
      </c>
      <c r="N26" s="20">
        <f t="shared" si="2"/>
        <v>2.3319867999999997</v>
      </c>
      <c r="O26" s="21" t="s">
        <v>142</v>
      </c>
      <c r="P26" s="21" t="s">
        <v>152</v>
      </c>
      <c r="Q26" s="8"/>
    </row>
    <row r="27" spans="1:17" ht="62.4" customHeight="1" x14ac:dyDescent="0.25">
      <c r="A27" s="33">
        <v>24</v>
      </c>
      <c r="B27" s="32" t="s">
        <v>117</v>
      </c>
      <c r="C27" s="19" t="s">
        <v>118</v>
      </c>
      <c r="D27" s="19" t="str">
        <f>VLOOKUP(B27,'[1]2021年7-12月'!$C$4:$E$210,3,0)</f>
        <v>02.03.03.086</v>
      </c>
      <c r="E27" s="33" t="s">
        <v>20</v>
      </c>
      <c r="F27" s="20">
        <f>VLOOKUP(B27,'[1]2021年1-6月'!$C$4:$AA$210,25,0)</f>
        <v>2.5557855999999997</v>
      </c>
      <c r="G27" s="20">
        <f>VLOOKUP(B27,'[1]2021年1-6月'!$C$4:$AE$210,29,0)</f>
        <v>2.5557855999999997</v>
      </c>
      <c r="H27" s="7">
        <v>0.13</v>
      </c>
      <c r="I27" s="47">
        <f>VLOOKUP(B27,'[2]2021年1-6月'!$C$4:$AA$210,25,0)</f>
        <v>2.4908079999999995</v>
      </c>
      <c r="J27" s="47">
        <f>VLOOKUP(B27,'[2]2021年1-6月'!$C$4:$AE$210,29,0)</f>
        <v>2.4908079999999995</v>
      </c>
      <c r="K27" s="20">
        <f t="shared" si="0"/>
        <v>2.5557855999999997</v>
      </c>
      <c r="L27" s="20">
        <f t="shared" si="1"/>
        <v>2.5557855999999997</v>
      </c>
      <c r="M27" s="20">
        <v>2.5426470079999999</v>
      </c>
      <c r="N27" s="20">
        <f t="shared" si="2"/>
        <v>2.5557855999999997</v>
      </c>
      <c r="O27" s="21" t="s">
        <v>142</v>
      </c>
      <c r="P27" s="21" t="s">
        <v>152</v>
      </c>
      <c r="Q27" s="8"/>
    </row>
    <row r="28" spans="1:17" ht="62.4" customHeight="1" x14ac:dyDescent="0.25">
      <c r="A28" s="33">
        <v>25</v>
      </c>
      <c r="B28" s="32" t="s">
        <v>119</v>
      </c>
      <c r="C28" s="19" t="s">
        <v>120</v>
      </c>
      <c r="D28" s="19" t="str">
        <f>VLOOKUP(B28,'[1]2021年7-12月'!$C$4:$E$210,3,0)</f>
        <v>02.03.03.087</v>
      </c>
      <c r="E28" s="33" t="s">
        <v>20</v>
      </c>
      <c r="F28" s="20">
        <f>VLOOKUP(B28,'[1]2021年1-6月'!$C$4:$AA$210,25,0)</f>
        <v>0.38544275200000006</v>
      </c>
      <c r="G28" s="20">
        <f>VLOOKUP(B28,'[1]2021年1-6月'!$C$4:$AE$210,29,0)</f>
        <v>0.38544275200000006</v>
      </c>
      <c r="H28" s="7">
        <v>0.13</v>
      </c>
      <c r="I28" s="47">
        <f>VLOOKUP(B28,'[2]2021年1-6月'!$C$4:$AA$210,25,0)</f>
        <v>0.37564336000000004</v>
      </c>
      <c r="J28" s="47">
        <f>VLOOKUP(B28,'[2]2021年1-6月'!$C$4:$AE$210,29,0)</f>
        <v>0.37564336000000004</v>
      </c>
      <c r="K28" s="20">
        <f t="shared" si="0"/>
        <v>0.38544275200000006</v>
      </c>
      <c r="L28" s="20">
        <f t="shared" si="1"/>
        <v>0.38544275200000006</v>
      </c>
      <c r="M28" s="20">
        <v>0.38121876735999999</v>
      </c>
      <c r="N28" s="20">
        <f t="shared" si="2"/>
        <v>0.38544275200000006</v>
      </c>
      <c r="O28" s="21" t="s">
        <v>142</v>
      </c>
      <c r="P28" s="21" t="s">
        <v>152</v>
      </c>
      <c r="Q28" s="8"/>
    </row>
    <row r="29" spans="1:17" ht="62.4" customHeight="1" x14ac:dyDescent="0.25">
      <c r="A29" s="33">
        <v>26</v>
      </c>
      <c r="B29" s="32" t="s">
        <v>121</v>
      </c>
      <c r="C29" s="19" t="s">
        <v>122</v>
      </c>
      <c r="D29" s="19" t="str">
        <f>VLOOKUP(B29,'[1]2021年7-12月'!$C$4:$E$210,3,0)</f>
        <v>02.03.03.088</v>
      </c>
      <c r="E29" s="33" t="s">
        <v>20</v>
      </c>
      <c r="F29" s="20">
        <f>VLOOKUP(B29,'[1]2021年1-6月'!$C$4:$AA$210,25,0)</f>
        <v>0.42084275199999999</v>
      </c>
      <c r="G29" s="20">
        <f>VLOOKUP(B29,'[1]2021年1-6月'!$C$4:$AE$210,29,0)</f>
        <v>0.42084275199999999</v>
      </c>
      <c r="H29" s="7">
        <v>0.13</v>
      </c>
      <c r="I29" s="47">
        <f>VLOOKUP(B29,'[2]2021年1-6月'!$C$4:$AA$210,25,0)</f>
        <v>0.41014336000000001</v>
      </c>
      <c r="J29" s="47">
        <f>VLOOKUP(B29,'[2]2021年1-6月'!$C$4:$AE$210,29,0)</f>
        <v>0.41014336000000001</v>
      </c>
      <c r="K29" s="20">
        <f t="shared" si="0"/>
        <v>0.42084275199999999</v>
      </c>
      <c r="L29" s="20">
        <f t="shared" si="1"/>
        <v>0.42084275199999999</v>
      </c>
      <c r="M29" s="20">
        <v>0.41661876736000003</v>
      </c>
      <c r="N29" s="20">
        <f t="shared" si="2"/>
        <v>0.42084275199999999</v>
      </c>
      <c r="O29" s="21" t="s">
        <v>142</v>
      </c>
      <c r="P29" s="21" t="s">
        <v>152</v>
      </c>
      <c r="Q29" s="8"/>
    </row>
    <row r="30" spans="1:17" ht="62.4" customHeight="1" x14ac:dyDescent="0.25">
      <c r="A30" s="33">
        <v>27</v>
      </c>
      <c r="B30" s="32" t="s">
        <v>123</v>
      </c>
      <c r="C30" s="19" t="s">
        <v>124</v>
      </c>
      <c r="D30" s="19" t="str">
        <f>VLOOKUP(B30,'[1]2021年7-12月'!$C$4:$E$210,3,0)</f>
        <v>02.03.03.099</v>
      </c>
      <c r="E30" s="33" t="s">
        <v>20</v>
      </c>
      <c r="F30" s="20">
        <f>VLOOKUP(B30,'[1]2021年1-6月'!$C$4:$AA$210,25,0)</f>
        <v>2.3697467999999997</v>
      </c>
      <c r="G30" s="20">
        <f>VLOOKUP(B30,'[1]2021年1-6月'!$C$4:$AE$210,29,0)</f>
        <v>2.3697467999999997</v>
      </c>
      <c r="H30" s="7">
        <v>0.13</v>
      </c>
      <c r="I30" s="47">
        <f>VLOOKUP(B30,'[2]2021年1-6月'!$C$4:$AA$210,25,0)</f>
        <v>2.3094989999999997</v>
      </c>
      <c r="J30" s="47">
        <f>VLOOKUP(B30,'[2]2021年1-6月'!$C$4:$AE$210,29,0)</f>
        <v>2.3094989999999997</v>
      </c>
      <c r="K30" s="20">
        <f t="shared" si="0"/>
        <v>2.3697467999999997</v>
      </c>
      <c r="L30" s="20">
        <f t="shared" si="1"/>
        <v>2.3697467999999997</v>
      </c>
      <c r="M30" s="20">
        <v>2.3392164239999995</v>
      </c>
      <c r="N30" s="20">
        <f t="shared" si="2"/>
        <v>2.3697467999999997</v>
      </c>
      <c r="O30" s="21" t="s">
        <v>142</v>
      </c>
      <c r="P30" s="21" t="s">
        <v>152</v>
      </c>
      <c r="Q30" s="8"/>
    </row>
    <row r="31" spans="1:17" ht="62.4" customHeight="1" x14ac:dyDescent="0.25">
      <c r="A31" s="33">
        <v>28</v>
      </c>
      <c r="B31" s="32" t="s">
        <v>125</v>
      </c>
      <c r="C31" s="19" t="s">
        <v>126</v>
      </c>
      <c r="D31" s="19" t="str">
        <f>VLOOKUP(B31,'[1]2021年7-12月'!$C$4:$E$210,3,0)</f>
        <v>02.03.03.100</v>
      </c>
      <c r="E31" s="33" t="s">
        <v>20</v>
      </c>
      <c r="F31" s="20">
        <f>VLOOKUP(B31,'[1]2021年1-6月'!$C$4:$AA$210,25,0)</f>
        <v>2.3697467999999997</v>
      </c>
      <c r="G31" s="20">
        <f>VLOOKUP(B31,'[1]2021年1-6月'!$C$4:$AE$210,29,0)</f>
        <v>2.3697467999999997</v>
      </c>
      <c r="H31" s="7">
        <v>0.13</v>
      </c>
      <c r="I31" s="47">
        <f>VLOOKUP(B31,'[2]2021年1-6月'!$C$4:$AA$210,25,0)</f>
        <v>2.3094989999999997</v>
      </c>
      <c r="J31" s="47">
        <f>VLOOKUP(B31,'[2]2021年1-6月'!$C$4:$AE$210,29,0)</f>
        <v>2.3094989999999997</v>
      </c>
      <c r="K31" s="20">
        <f t="shared" si="0"/>
        <v>2.3697467999999997</v>
      </c>
      <c r="L31" s="20">
        <f t="shared" si="1"/>
        <v>2.3697467999999997</v>
      </c>
      <c r="M31" s="20">
        <v>2.3392164239999995</v>
      </c>
      <c r="N31" s="20">
        <f t="shared" si="2"/>
        <v>2.3697467999999997</v>
      </c>
      <c r="O31" s="21" t="s">
        <v>142</v>
      </c>
      <c r="P31" s="21" t="s">
        <v>152</v>
      </c>
      <c r="Q31" s="8"/>
    </row>
    <row r="32" spans="1:17" ht="62.4" customHeight="1" x14ac:dyDescent="0.25">
      <c r="A32" s="33">
        <v>29</v>
      </c>
      <c r="B32" s="32" t="s">
        <v>127</v>
      </c>
      <c r="C32" s="19" t="s">
        <v>128</v>
      </c>
      <c r="D32" s="19" t="str">
        <f>VLOOKUP(B32,'[1]2021年7-12月'!$C$4:$E$210,3,0)</f>
        <v>02.03.03.109</v>
      </c>
      <c r="E32" s="33" t="s">
        <v>20</v>
      </c>
      <c r="F32" s="20">
        <f>VLOOKUP(B32,'[1]2021年1-6月'!$C$4:$AA$210,25,0)</f>
        <v>0.73779204999999992</v>
      </c>
      <c r="G32" s="20">
        <f>VLOOKUP(B32,'[1]2021年1-6月'!$C$4:$AE$210,29,0)</f>
        <v>0.73779204999999992</v>
      </c>
      <c r="H32" s="7">
        <v>0.13</v>
      </c>
      <c r="I32" s="47">
        <f>VLOOKUP(B32,'[2]2021年1-6月'!$C$4:$AA$210,25,0)</f>
        <v>0.71903462499999993</v>
      </c>
      <c r="J32" s="47">
        <f>VLOOKUP(B32,'[2]2021年1-6月'!$C$4:$AE$210,29,0)</f>
        <v>0.71903462499999993</v>
      </c>
      <c r="K32" s="20">
        <f t="shared" si="0"/>
        <v>0.73779204999999992</v>
      </c>
      <c r="L32" s="20">
        <f t="shared" si="1"/>
        <v>0.73779204999999992</v>
      </c>
      <c r="M32" s="20">
        <v>0.72501560000000009</v>
      </c>
      <c r="N32" s="20">
        <f t="shared" si="2"/>
        <v>0.73779204999999992</v>
      </c>
      <c r="O32" s="21" t="s">
        <v>142</v>
      </c>
      <c r="P32" s="21" t="s">
        <v>152</v>
      </c>
      <c r="Q32" s="8"/>
    </row>
    <row r="33" spans="1:17" ht="62.4" customHeight="1" x14ac:dyDescent="0.25">
      <c r="A33" s="33">
        <v>30</v>
      </c>
      <c r="B33" s="32" t="s">
        <v>129</v>
      </c>
      <c r="C33" s="19" t="s">
        <v>130</v>
      </c>
      <c r="D33" s="19" t="str">
        <f>VLOOKUP(B33,'[1]2021年7-12月'!$C$4:$E$210,3,0)</f>
        <v>02.03.09.024</v>
      </c>
      <c r="E33" s="33" t="s">
        <v>20</v>
      </c>
      <c r="F33" s="20">
        <f>VLOOKUP(B33,'[1]2021年1-6月'!$C$4:$AA$210,25,0)</f>
        <v>0.35986748510000005</v>
      </c>
      <c r="G33" s="20">
        <f>VLOOKUP(B33,'[1]2021年1-6月'!$C$4:$AE$210,29,0)</f>
        <v>0.35986748510000005</v>
      </c>
      <c r="H33" s="7">
        <v>0.13</v>
      </c>
      <c r="I33" s="47">
        <f>VLOOKUP(B33,'[2]2021年1-6月'!$C$4:$AA$210,25,0)</f>
        <v>0.35071831175000001</v>
      </c>
      <c r="J33" s="47">
        <f>VLOOKUP(B33,'[2]2021年1-6月'!$C$4:$AE$210,29,0)</f>
        <v>0.35071831175000001</v>
      </c>
      <c r="K33" s="20">
        <f t="shared" si="0"/>
        <v>0.35986748510000005</v>
      </c>
      <c r="L33" s="20">
        <f t="shared" si="1"/>
        <v>0.35986748510000005</v>
      </c>
      <c r="M33" s="20">
        <v>0.36108807119999997</v>
      </c>
      <c r="N33" s="20">
        <f t="shared" si="2"/>
        <v>0.35986748510000005</v>
      </c>
      <c r="O33" s="21" t="s">
        <v>142</v>
      </c>
      <c r="P33" s="21" t="s">
        <v>152</v>
      </c>
      <c r="Q33" s="8"/>
    </row>
    <row r="34" spans="1:17" ht="62.4" customHeight="1" x14ac:dyDescent="0.25">
      <c r="A34" s="33">
        <v>31</v>
      </c>
      <c r="B34" s="32" t="s">
        <v>131</v>
      </c>
      <c r="C34" s="19" t="s">
        <v>132</v>
      </c>
      <c r="D34" s="19" t="str">
        <f>VLOOKUP(B34,'[1]2021年7-12月'!$C$4:$E$210,3,0)</f>
        <v>02.03.30.153A</v>
      </c>
      <c r="E34" s="33" t="s">
        <v>20</v>
      </c>
      <c r="F34" s="20">
        <f>VLOOKUP(B34,'[1]2021年1-6月'!$C$4:$AA$210,25,0)</f>
        <v>5.0412236135011064</v>
      </c>
      <c r="G34" s="20">
        <f>VLOOKUP(B34,'[1]2021年1-6月'!$C$4:$AE$210,29,0)</f>
        <v>5.0412236135011064</v>
      </c>
      <c r="H34" s="7">
        <v>0.13</v>
      </c>
      <c r="I34" s="47">
        <f>VLOOKUP(B34,'[2]2021年1-6月'!$C$4:$AA$210,25,0)</f>
        <v>4.9130569114629425</v>
      </c>
      <c r="J34" s="47">
        <f>VLOOKUP(B34,'[2]2021年1-6月'!$C$4:$AE$210,29,0)</f>
        <v>4.9130569114629425</v>
      </c>
      <c r="K34" s="20">
        <f t="shared" si="0"/>
        <v>5.0412236135011064</v>
      </c>
      <c r="L34" s="20">
        <f t="shared" si="1"/>
        <v>5.0412236135011064</v>
      </c>
      <c r="M34" s="20">
        <v>5.048174292876106</v>
      </c>
      <c r="N34" s="20">
        <f t="shared" si="2"/>
        <v>5.0412236135011064</v>
      </c>
      <c r="O34" s="21" t="s">
        <v>142</v>
      </c>
      <c r="P34" s="21" t="s">
        <v>152</v>
      </c>
      <c r="Q34" s="8"/>
    </row>
    <row r="35" spans="1:17" ht="62.4" customHeight="1" x14ac:dyDescent="0.25">
      <c r="A35" s="33">
        <v>32</v>
      </c>
      <c r="B35" s="32" t="s">
        <v>133</v>
      </c>
      <c r="C35" s="19" t="s">
        <v>134</v>
      </c>
      <c r="D35" s="19" t="str">
        <f>VLOOKUP(B35,'[1]2021年7-12月'!$C$4:$E$210,3,0)</f>
        <v>02.03.30.154A</v>
      </c>
      <c r="E35" s="33" t="s">
        <v>20</v>
      </c>
      <c r="F35" s="20">
        <f>VLOOKUP(B35,'[1]2021年1-6月'!$C$4:$AA$210,25,0)</f>
        <v>5.0412236135011064</v>
      </c>
      <c r="G35" s="20">
        <f>VLOOKUP(B35,'[1]2021年1-6月'!$C$4:$AE$210,29,0)</f>
        <v>5.0412236135011064</v>
      </c>
      <c r="H35" s="7">
        <v>0.13</v>
      </c>
      <c r="I35" s="47">
        <f>VLOOKUP(B35,'[2]2021年1-6月'!$C$4:$AA$210,25,0)</f>
        <v>4.9130569114629425</v>
      </c>
      <c r="J35" s="47">
        <f>VLOOKUP(B35,'[2]2021年1-6月'!$C$4:$AE$210,29,0)</f>
        <v>4.9130569114629425</v>
      </c>
      <c r="K35" s="20">
        <f t="shared" si="0"/>
        <v>5.0412236135011064</v>
      </c>
      <c r="L35" s="20">
        <f t="shared" si="1"/>
        <v>5.0412236135011064</v>
      </c>
      <c r="M35" s="20">
        <v>5.048174292876106</v>
      </c>
      <c r="N35" s="20">
        <f t="shared" si="2"/>
        <v>5.0412236135011064</v>
      </c>
      <c r="O35" s="21" t="s">
        <v>142</v>
      </c>
      <c r="P35" s="21" t="s">
        <v>152</v>
      </c>
      <c r="Q35" s="8"/>
    </row>
    <row r="36" spans="1:17" ht="62.4" customHeight="1" x14ac:dyDescent="0.25">
      <c r="A36" s="33">
        <v>33</v>
      </c>
      <c r="B36" s="32" t="s">
        <v>135</v>
      </c>
      <c r="C36" s="19" t="s">
        <v>136</v>
      </c>
      <c r="D36" s="19" t="str">
        <f>VLOOKUP(B36,'[1]2021年7-12月'!$C$4:$E$210,3,0)</f>
        <v>02.03.30.156A</v>
      </c>
      <c r="E36" s="33" t="s">
        <v>20</v>
      </c>
      <c r="F36" s="20">
        <f>VLOOKUP(B36,'[1]2021年1-6月'!$C$4:$AA$210,25,0)</f>
        <v>11.975394530202065</v>
      </c>
      <c r="G36" s="20">
        <f>VLOOKUP(B36,'[1]2021年1-6月'!$C$4:$AE$210,29,0)</f>
        <v>11.975394530202065</v>
      </c>
      <c r="H36" s="7">
        <v>0.13</v>
      </c>
      <c r="I36" s="47">
        <f>VLOOKUP(B36,'[2]2021年1-6月'!$C$4:$AA$210,25,0)</f>
        <v>11.670935347230825</v>
      </c>
      <c r="J36" s="47">
        <f>VLOOKUP(B36,'[2]2021年1-6月'!$C$4:$AE$210,29,0)</f>
        <v>11.670935347230825</v>
      </c>
      <c r="K36" s="20">
        <f t="shared" si="0"/>
        <v>11.975394530202065</v>
      </c>
      <c r="L36" s="20">
        <f t="shared" si="1"/>
        <v>11.975394530202065</v>
      </c>
      <c r="M36" s="20">
        <v>11.928973733368732</v>
      </c>
      <c r="N36" s="20">
        <f t="shared" si="2"/>
        <v>11.975394530202065</v>
      </c>
      <c r="O36" s="21" t="s">
        <v>142</v>
      </c>
      <c r="P36" s="21" t="s">
        <v>152</v>
      </c>
      <c r="Q36" s="8"/>
    </row>
    <row r="37" spans="1:17" ht="62.4" customHeight="1" x14ac:dyDescent="0.25">
      <c r="A37" s="33">
        <v>34</v>
      </c>
      <c r="B37" s="32" t="s">
        <v>137</v>
      </c>
      <c r="C37" s="19" t="s">
        <v>138</v>
      </c>
      <c r="D37" s="19" t="str">
        <f>VLOOKUP(B37,'[1]2021年7-12月'!$C$4:$E$210,3,0)</f>
        <v>02.03.30.157A</v>
      </c>
      <c r="E37" s="33" t="s">
        <v>20</v>
      </c>
      <c r="F37" s="20">
        <f>VLOOKUP(B37,'[1]2021年1-6月'!$C$4:$AA$210,25,0)</f>
        <v>12.001826530202067</v>
      </c>
      <c r="G37" s="20">
        <f>VLOOKUP(B37,'[1]2021年1-6月'!$C$4:$AE$210,29,0)</f>
        <v>12.389726530202067</v>
      </c>
      <c r="H37" s="7">
        <v>0.13</v>
      </c>
      <c r="I37" s="47">
        <f>VLOOKUP(B37,'[2]2021年1-6月'!$C$4:$AA$210,25,0)</f>
        <v>11.696695347230827</v>
      </c>
      <c r="J37" s="47">
        <f>VLOOKUP(B37,'[2]2021年1-6月'!$C$4:$AE$210,29,0)</f>
        <v>12.084595347230827</v>
      </c>
      <c r="K37" s="20">
        <f t="shared" si="0"/>
        <v>12.001826530202067</v>
      </c>
      <c r="L37" s="20">
        <f t="shared" si="1"/>
        <v>12.389726530202067</v>
      </c>
      <c r="M37" s="20">
        <v>11.987501733368731</v>
      </c>
      <c r="N37" s="20">
        <f t="shared" si="2"/>
        <v>12.389726530202067</v>
      </c>
      <c r="O37" s="21" t="s">
        <v>142</v>
      </c>
      <c r="P37" s="21" t="s">
        <v>152</v>
      </c>
      <c r="Q37" s="8"/>
    </row>
    <row r="38" spans="1:17" ht="62.4" customHeight="1" x14ac:dyDescent="0.25">
      <c r="A38" s="33">
        <v>35</v>
      </c>
      <c r="B38" s="32" t="s">
        <v>139</v>
      </c>
      <c r="C38" s="19" t="s">
        <v>140</v>
      </c>
      <c r="D38" s="19" t="str">
        <f>VLOOKUP(B38,'[1]2021年7-12月'!$C$4:$E$210,3,0)</f>
        <v>02.03.30.158A</v>
      </c>
      <c r="E38" s="33" t="s">
        <v>20</v>
      </c>
      <c r="F38" s="20">
        <f>VLOOKUP(B38,'[1]2021年1-6月'!$C$4:$AA$210,25,0)</f>
        <v>12.315234530202064</v>
      </c>
      <c r="G38" s="20">
        <f>VLOOKUP(B38,'[1]2021年1-6月'!$C$4:$AE$210,29,0)</f>
        <v>12.703134530202064</v>
      </c>
      <c r="H38" s="7">
        <v>0.13</v>
      </c>
      <c r="I38" s="47">
        <f>VLOOKUP(B38,'[2]2021年1-6月'!$C$4:$AA$210,25,0)</f>
        <v>12.002135347230826</v>
      </c>
      <c r="J38" s="47">
        <f>VLOOKUP(B38,'[2]2021年1-6月'!$C$4:$AE$210,29,0)</f>
        <v>12.390035347230826</v>
      </c>
      <c r="K38" s="20">
        <f t="shared" si="0"/>
        <v>12.315234530202064</v>
      </c>
      <c r="L38" s="20">
        <f t="shared" si="1"/>
        <v>12.703134530202064</v>
      </c>
      <c r="M38" s="20">
        <v>12.261733733368732</v>
      </c>
      <c r="N38" s="20">
        <f t="shared" si="2"/>
        <v>12.703134530202064</v>
      </c>
      <c r="O38" s="21" t="s">
        <v>142</v>
      </c>
      <c r="P38" s="21" t="s">
        <v>152</v>
      </c>
      <c r="Q38" s="8"/>
    </row>
    <row r="39" spans="1:17" ht="27.75" customHeight="1" x14ac:dyDescent="0.25">
      <c r="A39" s="41" t="s">
        <v>143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7" ht="79.2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7" ht="93" customHeight="1" x14ac:dyDescent="0.25">
      <c r="A41" s="42" t="s">
        <v>13</v>
      </c>
      <c r="B41" s="43"/>
      <c r="C41" s="44" t="s">
        <v>14</v>
      </c>
      <c r="D41" s="44"/>
      <c r="E41" s="44"/>
      <c r="F41" s="41" t="s">
        <v>15</v>
      </c>
      <c r="G41" s="41"/>
      <c r="H41" s="41"/>
      <c r="I41" s="41"/>
      <c r="J41" s="48"/>
      <c r="K41" s="41" t="s">
        <v>16</v>
      </c>
      <c r="L41" s="41"/>
      <c r="M41" s="41"/>
      <c r="N41" s="31"/>
      <c r="O41" s="41" t="s">
        <v>17</v>
      </c>
      <c r="P41" s="4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abSelected="1" topLeftCell="B1" zoomScale="80" zoomScaleNormal="80" workbookViewId="0">
      <selection activeCell="N4" sqref="N4:N38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1" customWidth="1"/>
    <col min="7" max="7" width="14.88671875" style="1" customWidth="1"/>
    <col min="8" max="8" width="5.6640625" style="1" customWidth="1"/>
    <col min="9" max="10" width="11.77734375" style="45" customWidth="1"/>
    <col min="11" max="14" width="13.21875" style="1" customWidth="1"/>
    <col min="15" max="15" width="32.6640625" style="1" customWidth="1"/>
    <col min="16" max="16" width="21.332031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27.75" customHeight="1" x14ac:dyDescent="0.25">
      <c r="M2" s="40" t="s">
        <v>1</v>
      </c>
      <c r="N2" s="40"/>
      <c r="O2" s="40"/>
      <c r="P2" s="40"/>
    </row>
    <row r="3" spans="1:17" s="3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" t="s">
        <v>153</v>
      </c>
      <c r="G3" s="3" t="s">
        <v>154</v>
      </c>
      <c r="H3" s="3" t="s">
        <v>7</v>
      </c>
      <c r="I3" s="46" t="s">
        <v>145</v>
      </c>
      <c r="J3" s="46" t="s">
        <v>146</v>
      </c>
      <c r="K3" s="3" t="s">
        <v>147</v>
      </c>
      <c r="L3" s="3" t="s">
        <v>148</v>
      </c>
      <c r="M3" s="3" t="s">
        <v>149</v>
      </c>
      <c r="N3" s="3" t="s">
        <v>150</v>
      </c>
      <c r="O3" s="2" t="s">
        <v>11</v>
      </c>
      <c r="P3" s="2" t="s">
        <v>12</v>
      </c>
    </row>
    <row r="4" spans="1:17" ht="62.4" customHeight="1" x14ac:dyDescent="0.25">
      <c r="A4" s="33">
        <v>1</v>
      </c>
      <c r="B4" s="32" t="s">
        <v>76</v>
      </c>
      <c r="C4" s="19" t="s">
        <v>77</v>
      </c>
      <c r="D4" s="19" t="str">
        <f>VLOOKUP(B4,'[1]2021年7-12月'!$C$4:$E$210,3,0)</f>
        <v>02.03.11.101</v>
      </c>
      <c r="E4" s="33" t="s">
        <v>20</v>
      </c>
      <c r="F4" s="20">
        <f>VLOOKUP(B4,'[1]2021年7-12月'!$C$4:$AB$210,26,0)</f>
        <v>7.1864194225663711</v>
      </c>
      <c r="G4" s="20">
        <f>VLOOKUP(B4,'[1]2021年7-12月'!$C$4:$AF$210,30,0)</f>
        <v>7.1864194225663711</v>
      </c>
      <c r="H4" s="7">
        <v>0.13</v>
      </c>
      <c r="I4" s="47">
        <f>VLOOKUP(B4,'[2]2021年7-12月'!$C$4:$AA$210,25,0)</f>
        <v>6.8103197815265482</v>
      </c>
      <c r="J4" s="47">
        <f>VLOOKUP(B4,'[2]2021年7-12月'!$C$4:$AE$210,29,0)</f>
        <v>6.8103197815265482</v>
      </c>
      <c r="K4" s="20">
        <f>F4</f>
        <v>7.1864194225663711</v>
      </c>
      <c r="L4" s="20">
        <f>G4</f>
        <v>7.1864194225663711</v>
      </c>
      <c r="M4" s="20">
        <f>F4</f>
        <v>7.1864194225663711</v>
      </c>
      <c r="N4" s="20">
        <f>G4</f>
        <v>7.1864194225663711</v>
      </c>
      <c r="O4" s="21" t="s">
        <v>142</v>
      </c>
      <c r="P4" s="21" t="s">
        <v>155</v>
      </c>
      <c r="Q4" s="8"/>
    </row>
    <row r="5" spans="1:17" ht="62.4" customHeight="1" x14ac:dyDescent="0.25">
      <c r="A5" s="33">
        <v>2</v>
      </c>
      <c r="B5" s="32" t="s">
        <v>78</v>
      </c>
      <c r="C5" s="19" t="s">
        <v>79</v>
      </c>
      <c r="D5" s="19" t="str">
        <f>VLOOKUP(B5,'[1]2021年7-12月'!$C$4:$E$210,3,0)</f>
        <v>02.03.11.100</v>
      </c>
      <c r="E5" s="33" t="s">
        <v>20</v>
      </c>
      <c r="F5" s="20">
        <f>VLOOKUP(B5,'[1]2021年7-12月'!$C$4:$AB$210,26,0)</f>
        <v>7.1864194225663711</v>
      </c>
      <c r="G5" s="20">
        <f>VLOOKUP(B5,'[1]2021年7-12月'!$C$4:$AF$210,30,0)</f>
        <v>7.1864194225663711</v>
      </c>
      <c r="H5" s="7">
        <v>0.13</v>
      </c>
      <c r="I5" s="47">
        <f>VLOOKUP(B5,'[2]2021年7-12月'!$C$4:$AA$210,25,0)</f>
        <v>6.8103197815265482</v>
      </c>
      <c r="J5" s="47">
        <f>VLOOKUP(B5,'[2]2021年7-12月'!$C$4:$AE$210,29,0)</f>
        <v>6.8103197815265482</v>
      </c>
      <c r="K5" s="20">
        <f t="shared" ref="K5:K38" si="0">F5</f>
        <v>7.1864194225663711</v>
      </c>
      <c r="L5" s="20">
        <f t="shared" ref="L5:L38" si="1">G5</f>
        <v>7.1864194225663711</v>
      </c>
      <c r="M5" s="20">
        <f t="shared" ref="M5:M38" si="2">F5</f>
        <v>7.1864194225663711</v>
      </c>
      <c r="N5" s="20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 x14ac:dyDescent="0.25">
      <c r="A6" s="33">
        <v>3</v>
      </c>
      <c r="B6" s="32" t="s">
        <v>80</v>
      </c>
      <c r="C6" s="19" t="s">
        <v>81</v>
      </c>
      <c r="D6" s="19" t="str">
        <f>VLOOKUP(B6,'[1]2021年7-12月'!$C$4:$E$210,3,0)</f>
        <v>02.03.37.030A</v>
      </c>
      <c r="E6" s="33" t="s">
        <v>20</v>
      </c>
      <c r="F6" s="20">
        <f>VLOOKUP(B6,'[1]2021年7-12月'!$C$4:$AB$210,26,0)</f>
        <v>5.6806522544000009</v>
      </c>
      <c r="G6" s="20">
        <f>VLOOKUP(B6,'[1]2021年7-12月'!$C$4:$AF$210,30,0)</f>
        <v>5.6806522544000009</v>
      </c>
      <c r="H6" s="7">
        <v>0.13</v>
      </c>
      <c r="I6" s="47">
        <f>VLOOKUP(B6,'[2]2021年7-12月'!$C$4:$AA$210,25,0)</f>
        <v>5.4548153319999999</v>
      </c>
      <c r="J6" s="47">
        <f>VLOOKUP(B6,'[2]2021年7-12月'!$C$4:$AE$210,29,0)</f>
        <v>5.4548153319999999</v>
      </c>
      <c r="K6" s="20">
        <f t="shared" si="0"/>
        <v>5.6806522544000009</v>
      </c>
      <c r="L6" s="20">
        <f t="shared" si="1"/>
        <v>5.6806522544000009</v>
      </c>
      <c r="M6" s="20">
        <f t="shared" si="2"/>
        <v>5.6806522544000009</v>
      </c>
      <c r="N6" s="20">
        <f t="shared" si="3"/>
        <v>5.6806522544000009</v>
      </c>
      <c r="O6" s="21" t="s">
        <v>142</v>
      </c>
      <c r="P6" s="21" t="s">
        <v>155</v>
      </c>
      <c r="Q6" s="8"/>
    </row>
    <row r="7" spans="1:17" ht="62.4" customHeight="1" x14ac:dyDescent="0.25">
      <c r="A7" s="33">
        <v>4</v>
      </c>
      <c r="B7" s="32" t="s">
        <v>80</v>
      </c>
      <c r="C7" s="19" t="s">
        <v>81</v>
      </c>
      <c r="D7" s="19" t="str">
        <f>VLOOKUP(B7,'[1]2021年7-12月'!$C$4:$E$210,3,0)</f>
        <v>02.03.37.030A</v>
      </c>
      <c r="E7" s="33" t="s">
        <v>20</v>
      </c>
      <c r="F7" s="20">
        <f>VLOOKUP(B7,'[1]2021年7-12月'!$C$4:$AB$210,26,0)</f>
        <v>5.6806522544000009</v>
      </c>
      <c r="G7" s="20">
        <f>VLOOKUP(B7,'[1]2021年7-12月'!$C$4:$AF$210,30,0)</f>
        <v>5.6806522544000009</v>
      </c>
      <c r="H7" s="7">
        <v>0.13</v>
      </c>
      <c r="I7" s="47">
        <f>VLOOKUP(B7,'[2]2021年7-12月'!$C$4:$AA$210,25,0)</f>
        <v>5.4548153319999999</v>
      </c>
      <c r="J7" s="47">
        <f>VLOOKUP(B7,'[2]2021年7-12月'!$C$4:$AE$210,29,0)</f>
        <v>5.4548153319999999</v>
      </c>
      <c r="K7" s="20">
        <f t="shared" si="0"/>
        <v>5.6806522544000009</v>
      </c>
      <c r="L7" s="20">
        <f t="shared" si="1"/>
        <v>5.6806522544000009</v>
      </c>
      <c r="M7" s="20">
        <f t="shared" si="2"/>
        <v>5.6806522544000009</v>
      </c>
      <c r="N7" s="20">
        <f t="shared" si="3"/>
        <v>5.6806522544000009</v>
      </c>
      <c r="O7" s="21" t="s">
        <v>142</v>
      </c>
      <c r="P7" s="21" t="s">
        <v>155</v>
      </c>
      <c r="Q7" s="8"/>
    </row>
    <row r="8" spans="1:17" ht="62.4" customHeight="1" x14ac:dyDescent="0.25">
      <c r="A8" s="33">
        <v>5</v>
      </c>
      <c r="B8" s="32" t="s">
        <v>82</v>
      </c>
      <c r="C8" s="19" t="s">
        <v>83</v>
      </c>
      <c r="D8" s="19" t="str">
        <f>VLOOKUP(B8,'[1]2021年7-12月'!$C$4:$E$210,3,0)</f>
        <v>02.03.37.031A</v>
      </c>
      <c r="E8" s="33" t="s">
        <v>20</v>
      </c>
      <c r="F8" s="20">
        <f>VLOOKUP(B8,'[1]2021年7-12月'!$C$4:$AB$210,26,0)</f>
        <v>5.6476122544000003</v>
      </c>
      <c r="G8" s="20">
        <f>VLOOKUP(B8,'[1]2021年7-12月'!$C$4:$AF$210,30,0)</f>
        <v>5.9076122544</v>
      </c>
      <c r="H8" s="7">
        <v>0.13</v>
      </c>
      <c r="I8" s="47">
        <f>VLOOKUP(B8,'[2]2021年7-12月'!$C$4:$AA$210,25,0)</f>
        <v>5.4203153320000013</v>
      </c>
      <c r="J8" s="47">
        <f>VLOOKUP(B8,'[2]2021年7-12月'!$C$4:$AE$210,29,0)</f>
        <v>5.680315332000001</v>
      </c>
      <c r="K8" s="20">
        <f t="shared" si="0"/>
        <v>5.6476122544000003</v>
      </c>
      <c r="L8" s="20">
        <f t="shared" si="1"/>
        <v>5.9076122544</v>
      </c>
      <c r="M8" s="20">
        <f t="shared" si="2"/>
        <v>5.6476122544000003</v>
      </c>
      <c r="N8" s="20">
        <f t="shared" si="3"/>
        <v>5.9076122544</v>
      </c>
      <c r="O8" s="21" t="s">
        <v>142</v>
      </c>
      <c r="P8" s="21" t="s">
        <v>155</v>
      </c>
      <c r="Q8" s="8"/>
    </row>
    <row r="9" spans="1:17" ht="62.4" customHeight="1" x14ac:dyDescent="0.25">
      <c r="A9" s="33">
        <v>6</v>
      </c>
      <c r="B9" s="32" t="s">
        <v>84</v>
      </c>
      <c r="C9" s="19" t="s">
        <v>85</v>
      </c>
      <c r="D9" s="19" t="str">
        <f>VLOOKUP(B9,'[1]2021年7-12月'!$C$4:$E$210,3,0)</f>
        <v>02.03.37.029A</v>
      </c>
      <c r="E9" s="33" t="s">
        <v>20</v>
      </c>
      <c r="F9" s="20">
        <f>VLOOKUP(B9,'[1]2021年7-12月'!$C$4:$AB$210,26,0)</f>
        <v>7.1636950045999992</v>
      </c>
      <c r="G9" s="20">
        <f>VLOOKUP(B9,'[1]2021年7-12月'!$C$4:$AF$210,30,0)</f>
        <v>7.4736950045999988</v>
      </c>
      <c r="H9" s="7">
        <v>0.13</v>
      </c>
      <c r="I9" s="47">
        <f>VLOOKUP(B9,'[2]2021年7-12月'!$C$4:$AA$210,25,0)</f>
        <v>6.9367722504999998</v>
      </c>
      <c r="J9" s="47">
        <f>VLOOKUP(B9,'[2]2021年7-12月'!$C$4:$AE$210,29,0)</f>
        <v>7.2467722504999994</v>
      </c>
      <c r="K9" s="20">
        <f t="shared" si="0"/>
        <v>7.1636950045999992</v>
      </c>
      <c r="L9" s="20">
        <f t="shared" si="1"/>
        <v>7.4736950045999988</v>
      </c>
      <c r="M9" s="20">
        <f t="shared" si="2"/>
        <v>7.1636950045999992</v>
      </c>
      <c r="N9" s="20">
        <f t="shared" si="3"/>
        <v>7.4736950045999988</v>
      </c>
      <c r="O9" s="21" t="s">
        <v>142</v>
      </c>
      <c r="P9" s="21" t="s">
        <v>155</v>
      </c>
      <c r="Q9" s="8"/>
    </row>
    <row r="10" spans="1:17" ht="62.4" customHeight="1" x14ac:dyDescent="0.25">
      <c r="A10" s="33">
        <v>7</v>
      </c>
      <c r="B10" s="32" t="s">
        <v>84</v>
      </c>
      <c r="C10" s="19" t="s">
        <v>85</v>
      </c>
      <c r="D10" s="19" t="str">
        <f>VLOOKUP(B10,'[1]2021年7-12月'!$C$4:$E$210,3,0)</f>
        <v>02.03.37.029A</v>
      </c>
      <c r="E10" s="33" t="s">
        <v>20</v>
      </c>
      <c r="F10" s="20">
        <f>VLOOKUP(B10,'[1]2021年7-12月'!$C$4:$AB$210,26,0)</f>
        <v>7.1636950045999992</v>
      </c>
      <c r="G10" s="20">
        <f>VLOOKUP(B10,'[1]2021年7-12月'!$C$4:$AF$210,30,0)</f>
        <v>7.4736950045999988</v>
      </c>
      <c r="H10" s="7">
        <v>0.13</v>
      </c>
      <c r="I10" s="47">
        <f>VLOOKUP(B10,'[2]2021年7-12月'!$C$4:$AA$210,25,0)</f>
        <v>6.9367722504999998</v>
      </c>
      <c r="J10" s="47">
        <f>VLOOKUP(B10,'[2]2021年7-12月'!$C$4:$AE$210,29,0)</f>
        <v>7.2467722504999994</v>
      </c>
      <c r="K10" s="20">
        <f t="shared" si="0"/>
        <v>7.1636950045999992</v>
      </c>
      <c r="L10" s="20">
        <f t="shared" si="1"/>
        <v>7.4736950045999988</v>
      </c>
      <c r="M10" s="20">
        <f t="shared" si="2"/>
        <v>7.1636950045999992</v>
      </c>
      <c r="N10" s="20">
        <f t="shared" si="3"/>
        <v>7.4736950045999988</v>
      </c>
      <c r="O10" s="21" t="s">
        <v>142</v>
      </c>
      <c r="P10" s="21" t="s">
        <v>155</v>
      </c>
      <c r="Q10" s="8"/>
    </row>
    <row r="11" spans="1:17" ht="62.4" customHeight="1" x14ac:dyDescent="0.25">
      <c r="A11" s="33">
        <v>8</v>
      </c>
      <c r="B11" s="32" t="s">
        <v>86</v>
      </c>
      <c r="C11" s="19" t="s">
        <v>87</v>
      </c>
      <c r="D11" s="19" t="str">
        <f>VLOOKUP(B11,'[1]2021年7-12月'!$C$4:$E$210,3,0)</f>
        <v>02.03.50.051</v>
      </c>
      <c r="E11" s="33" t="s">
        <v>20</v>
      </c>
      <c r="F11" s="20">
        <f>VLOOKUP(B11,'[1]2021年7-12月'!$C$4:$AB$210,26,0)</f>
        <v>0.36799867938053099</v>
      </c>
      <c r="G11" s="20">
        <f>VLOOKUP(B11,'[1]2021年7-12月'!$C$4:$AF$210,30,0)</f>
        <v>0.36799867938053099</v>
      </c>
      <c r="H11" s="7">
        <v>0.13</v>
      </c>
      <c r="I11" s="47">
        <f>VLOOKUP(B11,'[2]2021年7-12月'!$C$4:$AA$210,25,0)</f>
        <v>0.35213895575221243</v>
      </c>
      <c r="J11" s="47">
        <f>VLOOKUP(B11,'[2]2021年7-12月'!$C$4:$AE$210,29,0)</f>
        <v>0.35213895575221243</v>
      </c>
      <c r="K11" s="20">
        <f t="shared" si="0"/>
        <v>0.36799867938053099</v>
      </c>
      <c r="L11" s="20">
        <f t="shared" si="1"/>
        <v>0.36799867938053099</v>
      </c>
      <c r="M11" s="20">
        <f t="shared" si="2"/>
        <v>0.36799867938053099</v>
      </c>
      <c r="N11" s="20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 x14ac:dyDescent="0.25">
      <c r="A12" s="33">
        <v>9</v>
      </c>
      <c r="B12" s="32" t="s">
        <v>88</v>
      </c>
      <c r="C12" s="19" t="s">
        <v>89</v>
      </c>
      <c r="D12" s="19" t="str">
        <f>VLOOKUP(B12,'[1]2021年7-12月'!$C$4:$E$210,3,0)</f>
        <v>02.03.50.053</v>
      </c>
      <c r="E12" s="33" t="s">
        <v>20</v>
      </c>
      <c r="F12" s="20">
        <f>VLOOKUP(B12,'[1]2021年7-12月'!$C$4:$AB$210,26,0)</f>
        <v>2.8661823506250004</v>
      </c>
      <c r="G12" s="20">
        <f>VLOOKUP(B12,'[1]2021年7-12月'!$C$4:$AF$210,30,0)</f>
        <v>2.8661823506250004</v>
      </c>
      <c r="H12" s="7">
        <v>0.13</v>
      </c>
      <c r="I12" s="47">
        <f>VLOOKUP(B12,'[2]2021年7-12月'!$C$4:$AA$210,25,0)</f>
        <v>2.7430701671875002</v>
      </c>
      <c r="J12" s="47">
        <f>VLOOKUP(B12,'[2]2021年7-12月'!$C$4:$AE$210,29,0)</f>
        <v>2.7430701671875002</v>
      </c>
      <c r="K12" s="20">
        <f t="shared" si="0"/>
        <v>2.8661823506250004</v>
      </c>
      <c r="L12" s="20">
        <f t="shared" si="1"/>
        <v>2.8661823506250004</v>
      </c>
      <c r="M12" s="20">
        <f t="shared" si="2"/>
        <v>2.8661823506250004</v>
      </c>
      <c r="N12" s="20">
        <f t="shared" si="3"/>
        <v>2.8661823506250004</v>
      </c>
      <c r="O12" s="21" t="s">
        <v>142</v>
      </c>
      <c r="P12" s="21" t="s">
        <v>155</v>
      </c>
      <c r="Q12" s="8"/>
    </row>
    <row r="13" spans="1:17" ht="62.4" customHeight="1" x14ac:dyDescent="0.25">
      <c r="A13" s="33">
        <v>10</v>
      </c>
      <c r="B13" s="32" t="s">
        <v>90</v>
      </c>
      <c r="C13" s="19" t="s">
        <v>91</v>
      </c>
      <c r="D13" s="19" t="str">
        <f>VLOOKUP(B13,'[1]2021年7-12月'!$C$4:$E$210,3,0)</f>
        <v>02.03.50.052</v>
      </c>
      <c r="E13" s="33" t="s">
        <v>20</v>
      </c>
      <c r="F13" s="20">
        <f>VLOOKUP(B13,'[1]2021年7-12月'!$C$4:$AB$210,26,0)</f>
        <v>2.8661823506250004</v>
      </c>
      <c r="G13" s="20">
        <f>VLOOKUP(B13,'[1]2021年7-12月'!$C$4:$AF$210,30,0)</f>
        <v>2.8661823506250004</v>
      </c>
      <c r="H13" s="7">
        <v>0.13</v>
      </c>
      <c r="I13" s="47">
        <f>VLOOKUP(B13,'[2]2021年7-12月'!$C$4:$AA$210,25,0)</f>
        <v>2.7430701671875002</v>
      </c>
      <c r="J13" s="47">
        <f>VLOOKUP(B13,'[2]2021年7-12月'!$C$4:$AE$210,29,0)</f>
        <v>2.7430701671875002</v>
      </c>
      <c r="K13" s="20">
        <f t="shared" si="0"/>
        <v>2.8661823506250004</v>
      </c>
      <c r="L13" s="20">
        <f t="shared" si="1"/>
        <v>2.8661823506250004</v>
      </c>
      <c r="M13" s="20">
        <f t="shared" si="2"/>
        <v>2.8661823506250004</v>
      </c>
      <c r="N13" s="20">
        <f t="shared" si="3"/>
        <v>2.8661823506250004</v>
      </c>
      <c r="O13" s="21" t="s">
        <v>142</v>
      </c>
      <c r="P13" s="21" t="s">
        <v>155</v>
      </c>
      <c r="Q13" s="8"/>
    </row>
    <row r="14" spans="1:17" ht="62.4" customHeight="1" x14ac:dyDescent="0.25">
      <c r="A14" s="33">
        <v>11</v>
      </c>
      <c r="B14" s="32" t="s">
        <v>92</v>
      </c>
      <c r="C14" s="19" t="s">
        <v>93</v>
      </c>
      <c r="D14" s="19" t="str">
        <f>VLOOKUP(B14,'[1]2021年7-12月'!$C$4:$E$210,3,0)</f>
        <v>02.03.50.050</v>
      </c>
      <c r="E14" s="33" t="s">
        <v>20</v>
      </c>
      <c r="F14" s="20">
        <f>VLOOKUP(B14,'[1]2021年7-12月'!$C$4:$AB$210,26,0)</f>
        <v>0.38266262020530978</v>
      </c>
      <c r="G14" s="20">
        <f>VLOOKUP(B14,'[1]2021年7-12月'!$C$4:$AF$210,30,0)</f>
        <v>0.38266262020530978</v>
      </c>
      <c r="H14" s="7">
        <v>0.13</v>
      </c>
      <c r="I14" s="47">
        <f>VLOOKUP(B14,'[2]2021年7-12月'!$C$4:$AA$210,25,0)</f>
        <v>0.36985742952212386</v>
      </c>
      <c r="J14" s="47">
        <f>VLOOKUP(B14,'[2]2021年7-12月'!$C$4:$AE$210,29,0)</f>
        <v>0.36985742952212386</v>
      </c>
      <c r="K14" s="20">
        <f t="shared" si="0"/>
        <v>0.38266262020530978</v>
      </c>
      <c r="L14" s="20">
        <f t="shared" si="1"/>
        <v>0.38266262020530978</v>
      </c>
      <c r="M14" s="20">
        <f t="shared" si="2"/>
        <v>0.38266262020530978</v>
      </c>
      <c r="N14" s="20">
        <f t="shared" si="3"/>
        <v>0.38266262020530978</v>
      </c>
      <c r="O14" s="21" t="s">
        <v>142</v>
      </c>
      <c r="P14" s="21" t="s">
        <v>155</v>
      </c>
      <c r="Q14" s="8"/>
    </row>
    <row r="15" spans="1:17" ht="62.4" customHeight="1" x14ac:dyDescent="0.25">
      <c r="A15" s="33">
        <v>12</v>
      </c>
      <c r="B15" s="32" t="s">
        <v>94</v>
      </c>
      <c r="C15" s="19" t="s">
        <v>95</v>
      </c>
      <c r="D15" s="19" t="str">
        <f>VLOOKUP(B15,'[1]2021年7-12月'!$C$4:$E$210,3,0)</f>
        <v>02.03.37.028</v>
      </c>
      <c r="E15" s="33" t="s">
        <v>20</v>
      </c>
      <c r="F15" s="20">
        <f>VLOOKUP(B15,'[1]2021年7-12月'!$C$4:$AB$210,26,0)</f>
        <v>1.6753177699599999</v>
      </c>
      <c r="G15" s="20">
        <f>VLOOKUP(B15,'[1]2021年7-12月'!$C$4:$AF$210,30,0)</f>
        <v>2.1313177699599999</v>
      </c>
      <c r="H15" s="7">
        <v>0.13</v>
      </c>
      <c r="I15" s="47">
        <f>VLOOKUP(B15,'[2]2021年7-12月'!$C$4:$AA$210,25,0)</f>
        <v>1.6108192162999997</v>
      </c>
      <c r="J15" s="47">
        <f>VLOOKUP(B15,'[2]2021年7-12月'!$C$4:$AE$210,29,0)</f>
        <v>2.0668192162999999</v>
      </c>
      <c r="K15" s="20">
        <f t="shared" si="0"/>
        <v>1.6753177699599999</v>
      </c>
      <c r="L15" s="20">
        <f t="shared" si="1"/>
        <v>2.1313177699599999</v>
      </c>
      <c r="M15" s="20">
        <f t="shared" si="2"/>
        <v>1.6753177699599999</v>
      </c>
      <c r="N15" s="20">
        <f t="shared" si="3"/>
        <v>2.1313177699599999</v>
      </c>
      <c r="O15" s="21" t="s">
        <v>142</v>
      </c>
      <c r="P15" s="21" t="s">
        <v>155</v>
      </c>
      <c r="Q15" s="8"/>
    </row>
    <row r="16" spans="1:17" ht="62.4" customHeight="1" x14ac:dyDescent="0.25">
      <c r="A16" s="33">
        <v>13</v>
      </c>
      <c r="B16" s="32" t="s">
        <v>94</v>
      </c>
      <c r="C16" s="19" t="s">
        <v>96</v>
      </c>
      <c r="D16" s="19" t="str">
        <f>VLOOKUP(B16,'[1]2021年7-12月'!$C$4:$E$210,3,0)</f>
        <v>02.03.37.028</v>
      </c>
      <c r="E16" s="33" t="s">
        <v>20</v>
      </c>
      <c r="F16" s="20">
        <f>VLOOKUP(B16,'[1]2021年7-12月'!$C$4:$AB$210,26,0)</f>
        <v>1.6753177699599999</v>
      </c>
      <c r="G16" s="20">
        <f>VLOOKUP(B16,'[1]2021年7-12月'!$C$4:$AF$210,30,0)</f>
        <v>2.1313177699599999</v>
      </c>
      <c r="H16" s="7">
        <v>0.13</v>
      </c>
      <c r="I16" s="47">
        <f>VLOOKUP(B16,'[2]2021年7-12月'!$C$4:$AA$210,25,0)</f>
        <v>1.6108192162999997</v>
      </c>
      <c r="J16" s="47">
        <f>VLOOKUP(B16,'[2]2021年7-12月'!$C$4:$AE$210,29,0)</f>
        <v>2.0668192162999999</v>
      </c>
      <c r="K16" s="20">
        <f t="shared" si="0"/>
        <v>1.6753177699599999</v>
      </c>
      <c r="L16" s="20">
        <f t="shared" si="1"/>
        <v>2.1313177699599999</v>
      </c>
      <c r="M16" s="20">
        <f t="shared" si="2"/>
        <v>1.6753177699599999</v>
      </c>
      <c r="N16" s="20">
        <f t="shared" si="3"/>
        <v>2.1313177699599999</v>
      </c>
      <c r="O16" s="21" t="s">
        <v>142</v>
      </c>
      <c r="P16" s="21" t="s">
        <v>155</v>
      </c>
      <c r="Q16" s="8"/>
    </row>
    <row r="17" spans="1:17" ht="62.4" customHeight="1" x14ac:dyDescent="0.25">
      <c r="A17" s="33">
        <v>14</v>
      </c>
      <c r="B17" s="32" t="s">
        <v>97</v>
      </c>
      <c r="C17" s="19" t="s">
        <v>98</v>
      </c>
      <c r="D17" s="19" t="str">
        <f>VLOOKUP(B17,'[1]2021年7-12月'!$C$4:$E$210,3,0)</f>
        <v>02.03.11.106</v>
      </c>
      <c r="E17" s="33" t="s">
        <v>20</v>
      </c>
      <c r="F17" s="20">
        <f>VLOOKUP(B17,'[1]2021年7-12月'!$C$4:$AB$210,26,0)</f>
        <v>7.1385722500000011</v>
      </c>
      <c r="G17" s="20">
        <f>VLOOKUP(B17,'[1]2021年7-12月'!$C$4:$AF$210,30,0)</f>
        <v>7.8685722500000015</v>
      </c>
      <c r="H17" s="7">
        <v>0.13</v>
      </c>
      <c r="I17" s="47">
        <f>VLOOKUP(B17,'[2]2021年7-12月'!$C$4:$AA$210,25,0)</f>
        <v>6.8797168750000006</v>
      </c>
      <c r="J17" s="47">
        <f>VLOOKUP(B17,'[2]2021年7-12月'!$C$4:$AE$210,29,0)</f>
        <v>7.6097168750000002</v>
      </c>
      <c r="K17" s="20">
        <f t="shared" si="0"/>
        <v>7.1385722500000011</v>
      </c>
      <c r="L17" s="20">
        <f t="shared" si="1"/>
        <v>7.8685722500000015</v>
      </c>
      <c r="M17" s="20">
        <f t="shared" si="2"/>
        <v>7.1385722500000011</v>
      </c>
      <c r="N17" s="20">
        <f t="shared" si="3"/>
        <v>7.8685722500000015</v>
      </c>
      <c r="O17" s="21" t="s">
        <v>142</v>
      </c>
      <c r="P17" s="21" t="s">
        <v>155</v>
      </c>
      <c r="Q17" s="8"/>
    </row>
    <row r="18" spans="1:17" ht="62.4" customHeight="1" x14ac:dyDescent="0.25">
      <c r="A18" s="33">
        <v>15</v>
      </c>
      <c r="B18" s="32" t="s">
        <v>99</v>
      </c>
      <c r="C18" s="19" t="s">
        <v>100</v>
      </c>
      <c r="D18" s="19" t="str">
        <f>VLOOKUP(B18,'[1]2021年7-12月'!$C$4:$E$210,3,0)</f>
        <v>02.03.30.189</v>
      </c>
      <c r="E18" s="33" t="s">
        <v>20</v>
      </c>
      <c r="F18" s="20">
        <f>VLOOKUP(B18,'[1]2021年7-12月'!$C$4:$AB$210,26,0)</f>
        <v>4.9966932861849997</v>
      </c>
      <c r="G18" s="20">
        <f>VLOOKUP(B18,'[1]2021年7-12月'!$C$4:$AF$210,30,0)</f>
        <v>4.9966932861849997</v>
      </c>
      <c r="H18" s="7">
        <v>0.13</v>
      </c>
      <c r="I18" s="47">
        <f>VLOOKUP(B18,'[2]2021年7-12月'!$C$4:$AA$210,25,0)</f>
        <v>4.8240153634874998</v>
      </c>
      <c r="J18" s="47">
        <f>VLOOKUP(B18,'[2]2021年7-12月'!$C$4:$AE$210,29,0)</f>
        <v>4.8240153634874998</v>
      </c>
      <c r="K18" s="20">
        <f t="shared" si="0"/>
        <v>4.9966932861849997</v>
      </c>
      <c r="L18" s="20">
        <f t="shared" si="1"/>
        <v>4.9966932861849997</v>
      </c>
      <c r="M18" s="20">
        <f t="shared" si="2"/>
        <v>4.9966932861849997</v>
      </c>
      <c r="N18" s="20">
        <f t="shared" si="3"/>
        <v>4.9966932861849997</v>
      </c>
      <c r="O18" s="21" t="s">
        <v>142</v>
      </c>
      <c r="P18" s="21" t="s">
        <v>155</v>
      </c>
      <c r="Q18" s="8"/>
    </row>
    <row r="19" spans="1:17" ht="62.4" customHeight="1" x14ac:dyDescent="0.25">
      <c r="A19" s="33">
        <v>16</v>
      </c>
      <c r="B19" s="32" t="s">
        <v>101</v>
      </c>
      <c r="C19" s="19" t="s">
        <v>102</v>
      </c>
      <c r="D19" s="19" t="str">
        <f>VLOOKUP(B19,'[1]2021年7-12月'!$C$4:$E$210,3,0)</f>
        <v>02.03.30.188</v>
      </c>
      <c r="E19" s="33" t="s">
        <v>20</v>
      </c>
      <c r="F19" s="20">
        <f>VLOOKUP(B19,'[1]2021年7-12月'!$C$4:$AB$210,26,0)</f>
        <v>4.4560362228250003</v>
      </c>
      <c r="G19" s="20">
        <f>VLOOKUP(B19,'[1]2021年7-12月'!$C$4:$AF$210,30,0)</f>
        <v>4.4560362228250003</v>
      </c>
      <c r="H19" s="7">
        <v>0.13</v>
      </c>
      <c r="I19" s="47">
        <f>VLOOKUP(B19,'[2]2021年7-12月'!$C$4:$AA$210,25,0)</f>
        <v>4.2987086206875</v>
      </c>
      <c r="J19" s="47">
        <f>VLOOKUP(B19,'[2]2021年7-12月'!$C$4:$AE$210,29,0)</f>
        <v>4.2987086206875</v>
      </c>
      <c r="K19" s="20">
        <f t="shared" si="0"/>
        <v>4.4560362228250003</v>
      </c>
      <c r="L19" s="20">
        <f t="shared" si="1"/>
        <v>4.4560362228250003</v>
      </c>
      <c r="M19" s="20">
        <f t="shared" si="2"/>
        <v>4.4560362228250003</v>
      </c>
      <c r="N19" s="20">
        <f t="shared" si="3"/>
        <v>4.4560362228250003</v>
      </c>
      <c r="O19" s="21" t="s">
        <v>142</v>
      </c>
      <c r="P19" s="21" t="s">
        <v>155</v>
      </c>
      <c r="Q19" s="8"/>
    </row>
    <row r="20" spans="1:17" ht="62.4" customHeight="1" x14ac:dyDescent="0.25">
      <c r="A20" s="33">
        <v>17</v>
      </c>
      <c r="B20" s="32" t="s">
        <v>103</v>
      </c>
      <c r="C20" s="19" t="s">
        <v>104</v>
      </c>
      <c r="D20" s="19" t="str">
        <f>VLOOKUP(B20,'[1]2021年7-12月'!$C$4:$E$210,3,0)</f>
        <v>02.03.30.187</v>
      </c>
      <c r="E20" s="33" t="s">
        <v>20</v>
      </c>
      <c r="F20" s="20">
        <f>VLOOKUP(B20,'[1]2021年7-12月'!$C$4:$AB$210,26,0)</f>
        <v>4.3970362228250002</v>
      </c>
      <c r="G20" s="20">
        <f>VLOOKUP(B20,'[1]2021年7-12月'!$C$4:$AF$210,30,0)</f>
        <v>4.3970362228250002</v>
      </c>
      <c r="H20" s="7">
        <v>0.13</v>
      </c>
      <c r="I20" s="47">
        <f>VLOOKUP(B20,'[2]2021年7-12月'!$C$4:$AA$210,25,0)</f>
        <v>4.2412086206874999</v>
      </c>
      <c r="J20" s="47">
        <f>VLOOKUP(B20,'[2]2021年7-12月'!$C$4:$AE$210,29,0)</f>
        <v>4.2412086206874999</v>
      </c>
      <c r="K20" s="20">
        <f t="shared" si="0"/>
        <v>4.3970362228250002</v>
      </c>
      <c r="L20" s="20">
        <f t="shared" si="1"/>
        <v>4.3970362228250002</v>
      </c>
      <c r="M20" s="20">
        <f t="shared" si="2"/>
        <v>4.3970362228250002</v>
      </c>
      <c r="N20" s="20">
        <f t="shared" si="3"/>
        <v>4.3970362228250002</v>
      </c>
      <c r="O20" s="21" t="s">
        <v>142</v>
      </c>
      <c r="P20" s="21" t="s">
        <v>155</v>
      </c>
      <c r="Q20" s="8"/>
    </row>
    <row r="21" spans="1:17" ht="62.4" customHeight="1" x14ac:dyDescent="0.25">
      <c r="A21" s="33">
        <v>18</v>
      </c>
      <c r="B21" s="32" t="s">
        <v>105</v>
      </c>
      <c r="C21" s="19" t="s">
        <v>106</v>
      </c>
      <c r="D21" s="19" t="str">
        <f>VLOOKUP(B21,'[1]2021年7-12月'!$C$4:$E$210,3,0)</f>
        <v>02.03.30.190</v>
      </c>
      <c r="E21" s="33" t="s">
        <v>20</v>
      </c>
      <c r="F21" s="20">
        <f>VLOOKUP(B21,'[1]2021年7-12月'!$C$4:$AB$210,26,0)</f>
        <v>4.9966932861849997</v>
      </c>
      <c r="G21" s="20">
        <f>VLOOKUP(B21,'[1]2021年7-12月'!$C$4:$AF$210,30,0)</f>
        <v>4.9966932861849997</v>
      </c>
      <c r="H21" s="7">
        <v>0.13</v>
      </c>
      <c r="I21" s="47">
        <f>VLOOKUP(B21,'[2]2021年7-12月'!$C$4:$AA$210,25,0)</f>
        <v>4.8240153634874998</v>
      </c>
      <c r="J21" s="47">
        <f>VLOOKUP(B21,'[2]2021年7-12月'!$C$4:$AE$210,29,0)</f>
        <v>4.8240153634874998</v>
      </c>
      <c r="K21" s="20">
        <f t="shared" si="0"/>
        <v>4.9966932861849997</v>
      </c>
      <c r="L21" s="20">
        <f t="shared" si="1"/>
        <v>4.9966932861849997</v>
      </c>
      <c r="M21" s="20">
        <f t="shared" si="2"/>
        <v>4.9966932861849997</v>
      </c>
      <c r="N21" s="20">
        <f t="shared" si="3"/>
        <v>4.9966932861849997</v>
      </c>
      <c r="O21" s="21" t="s">
        <v>142</v>
      </c>
      <c r="P21" s="21" t="s">
        <v>155</v>
      </c>
      <c r="Q21" s="8"/>
    </row>
    <row r="22" spans="1:17" ht="62.4" customHeight="1" x14ac:dyDescent="0.25">
      <c r="A22" s="33">
        <v>19</v>
      </c>
      <c r="B22" s="32" t="s">
        <v>107</v>
      </c>
      <c r="C22" s="19" t="s">
        <v>108</v>
      </c>
      <c r="D22" s="19" t="str">
        <f>VLOOKUP(B22,'[1]2021年7-12月'!$C$4:$E$210,3,0)</f>
        <v>02.03.30.160</v>
      </c>
      <c r="E22" s="33" t="s">
        <v>20</v>
      </c>
      <c r="F22" s="20">
        <f>VLOOKUP(B22,'[1]2021年7-12月'!$C$4:$AB$210,26,0)</f>
        <v>2.5269265391250006</v>
      </c>
      <c r="G22" s="20">
        <f>VLOOKUP(B22,'[1]2021年7-12月'!$C$4:$AF$210,30,0)</f>
        <v>2.5589265391250007</v>
      </c>
      <c r="H22" s="7">
        <v>0.13</v>
      </c>
      <c r="I22" s="47">
        <f>VLOOKUP(B22,'[2]2021年7-12月'!$C$4:$AA$210,25,0)</f>
        <v>2.4302992909375001</v>
      </c>
      <c r="J22" s="47">
        <f>VLOOKUP(B22,'[2]2021年7-12月'!$C$4:$AE$210,29,0)</f>
        <v>2.4622992909375001</v>
      </c>
      <c r="K22" s="20">
        <f t="shared" si="0"/>
        <v>2.5269265391250006</v>
      </c>
      <c r="L22" s="20">
        <f t="shared" si="1"/>
        <v>2.5589265391250007</v>
      </c>
      <c r="M22" s="20">
        <f t="shared" si="2"/>
        <v>2.5269265391250006</v>
      </c>
      <c r="N22" s="20">
        <f t="shared" si="3"/>
        <v>2.5589265391250007</v>
      </c>
      <c r="O22" s="21" t="s">
        <v>142</v>
      </c>
      <c r="P22" s="21" t="s">
        <v>155</v>
      </c>
      <c r="Q22" s="8"/>
    </row>
    <row r="23" spans="1:17" ht="62.4" customHeight="1" x14ac:dyDescent="0.25">
      <c r="A23" s="33">
        <v>20</v>
      </c>
      <c r="B23" s="32" t="s">
        <v>109</v>
      </c>
      <c r="C23" s="19" t="s">
        <v>110</v>
      </c>
      <c r="D23" s="19" t="str">
        <f>VLOOKUP(B23,'[1]2021年7-12月'!$C$4:$E$210,3,0)</f>
        <v>02.03.30.149</v>
      </c>
      <c r="E23" s="33" t="s">
        <v>20</v>
      </c>
      <c r="F23" s="20">
        <f>VLOOKUP(B23,'[1]2021年7-12月'!$C$4:$AB$210,26,0)</f>
        <v>0.27776012245714282</v>
      </c>
      <c r="G23" s="20">
        <f>VLOOKUP(B23,'[1]2021年7-12月'!$C$4:$AF$210,30,0)</f>
        <v>0.27776012245714282</v>
      </c>
      <c r="H23" s="7">
        <v>0.13</v>
      </c>
      <c r="I23" s="47">
        <f>VLOOKUP(B23,'[2]2021年7-12月'!$C$4:$AA$210,25,0)</f>
        <v>0.26602887407142856</v>
      </c>
      <c r="J23" s="47">
        <f>VLOOKUP(B23,'[2]2021年7-12月'!$C$4:$AE$210,29,0)</f>
        <v>0.26602887407142856</v>
      </c>
      <c r="K23" s="20">
        <f t="shared" si="0"/>
        <v>0.27776012245714282</v>
      </c>
      <c r="L23" s="20">
        <f t="shared" si="1"/>
        <v>0.27776012245714282</v>
      </c>
      <c r="M23" s="20">
        <f t="shared" si="2"/>
        <v>0.27776012245714282</v>
      </c>
      <c r="N23" s="20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 x14ac:dyDescent="0.25">
      <c r="A24" s="33">
        <v>21</v>
      </c>
      <c r="B24" s="32" t="s">
        <v>111</v>
      </c>
      <c r="C24" s="19" t="s">
        <v>112</v>
      </c>
      <c r="D24" s="19" t="str">
        <f>VLOOKUP(B24,'[1]2021年7-12月'!$C$4:$E$210,3,0)</f>
        <v>02.03.03.054</v>
      </c>
      <c r="E24" s="33" t="s">
        <v>20</v>
      </c>
      <c r="F24" s="20">
        <f>VLOOKUP(B24,'[1]2021年7-12月'!$C$4:$AB$210,26,0)</f>
        <v>3.2204907678571431</v>
      </c>
      <c r="G24" s="20">
        <f>VLOOKUP(B24,'[1]2021年7-12月'!$C$4:$AF$210,30,0)</f>
        <v>3.2204907678571431</v>
      </c>
      <c r="H24" s="7">
        <v>0.13</v>
      </c>
      <c r="I24" s="47">
        <f>VLOOKUP(B24,'[2]2021年7-12月'!$C$4:$AA$210,25,0)</f>
        <v>3.0813459375000001</v>
      </c>
      <c r="J24" s="47">
        <f>VLOOKUP(B24,'[2]2021年7-12月'!$C$4:$AE$210,29,0)</f>
        <v>3.0813459375000001</v>
      </c>
      <c r="K24" s="20">
        <f t="shared" si="0"/>
        <v>3.2204907678571431</v>
      </c>
      <c r="L24" s="20">
        <f t="shared" si="1"/>
        <v>3.2204907678571431</v>
      </c>
      <c r="M24" s="20">
        <f t="shared" si="2"/>
        <v>3.2204907678571431</v>
      </c>
      <c r="N24" s="20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 x14ac:dyDescent="0.25">
      <c r="A25" s="33">
        <v>22</v>
      </c>
      <c r="B25" s="32" t="s">
        <v>113</v>
      </c>
      <c r="C25" s="19" t="s">
        <v>114</v>
      </c>
      <c r="D25" s="19" t="str">
        <f>VLOOKUP(B25,'[1]2021年7-12月'!$C$4:$E$210,3,0)</f>
        <v>02.03.03.054A</v>
      </c>
      <c r="E25" s="33" t="s">
        <v>20</v>
      </c>
      <c r="F25" s="20">
        <f>VLOOKUP(B25,'[1]2021年7-12月'!$C$4:$AB$210,26,0)</f>
        <v>3.2204907678571431</v>
      </c>
      <c r="G25" s="20">
        <f>VLOOKUP(B25,'[1]2021年7-12月'!$C$4:$AF$210,30,0)</f>
        <v>3.2204907678571431</v>
      </c>
      <c r="H25" s="7">
        <v>0.13</v>
      </c>
      <c r="I25" s="47">
        <f>VLOOKUP(B25,'[2]2021年7-12月'!$C$4:$AA$210,25,0)</f>
        <v>3.0813459375000001</v>
      </c>
      <c r="J25" s="47">
        <f>VLOOKUP(B25,'[2]2021年7-12月'!$C$4:$AE$210,29,0)</f>
        <v>3.0813459375000001</v>
      </c>
      <c r="K25" s="20">
        <f t="shared" si="0"/>
        <v>3.2204907678571431</v>
      </c>
      <c r="L25" s="20">
        <f t="shared" si="1"/>
        <v>3.2204907678571431</v>
      </c>
      <c r="M25" s="20">
        <f t="shared" si="2"/>
        <v>3.2204907678571431</v>
      </c>
      <c r="N25" s="20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 x14ac:dyDescent="0.25">
      <c r="A26" s="33">
        <v>23</v>
      </c>
      <c r="B26" s="32" t="s">
        <v>115</v>
      </c>
      <c r="C26" s="19" t="s">
        <v>116</v>
      </c>
      <c r="D26" s="19" t="str">
        <f>VLOOKUP(B26,'[1]2021年7-12月'!$C$4:$E$210,3,0)</f>
        <v>02.03.03.085</v>
      </c>
      <c r="E26" s="33" t="s">
        <v>20</v>
      </c>
      <c r="F26" s="20">
        <f>VLOOKUP(B26,'[1]2021年7-12月'!$C$4:$AB$210,26,0)</f>
        <v>2.3061764239999998</v>
      </c>
      <c r="G26" s="20">
        <f>VLOOKUP(B26,'[1]2021年7-12月'!$C$4:$AF$210,30,0)</f>
        <v>2.3061764239999998</v>
      </c>
      <c r="H26" s="7">
        <v>0.13</v>
      </c>
      <c r="I26" s="47">
        <f>VLOOKUP(B26,'[2]2021年7-12月'!$C$4:$AA$210,25,0)</f>
        <v>2.1771050199999995</v>
      </c>
      <c r="J26" s="47">
        <f>VLOOKUP(B26,'[2]2021年7-12月'!$C$4:$AE$210,29,0)</f>
        <v>2.1771050199999995</v>
      </c>
      <c r="K26" s="20">
        <f t="shared" si="0"/>
        <v>2.3061764239999998</v>
      </c>
      <c r="L26" s="20">
        <f t="shared" si="1"/>
        <v>2.3061764239999998</v>
      </c>
      <c r="M26" s="20">
        <f t="shared" si="2"/>
        <v>2.3061764239999998</v>
      </c>
      <c r="N26" s="20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 x14ac:dyDescent="0.25">
      <c r="A27" s="33">
        <v>24</v>
      </c>
      <c r="B27" s="32" t="s">
        <v>117</v>
      </c>
      <c r="C27" s="19" t="s">
        <v>118</v>
      </c>
      <c r="D27" s="19" t="str">
        <f>VLOOKUP(B27,'[1]2021年7-12月'!$C$4:$E$210,3,0)</f>
        <v>02.03.03.086</v>
      </c>
      <c r="E27" s="33" t="s">
        <v>20</v>
      </c>
      <c r="F27" s="20">
        <f>VLOOKUP(B27,'[1]2021年7-12月'!$C$4:$AB$210,26,0)</f>
        <v>2.5426470079999999</v>
      </c>
      <c r="G27" s="20">
        <f>VLOOKUP(B27,'[1]2021年7-12月'!$C$4:$AF$210,30,0)</f>
        <v>2.5426470079999999</v>
      </c>
      <c r="H27" s="7">
        <v>0.13</v>
      </c>
      <c r="I27" s="47">
        <f>VLOOKUP(B27,'[2]2021年7-12月'!$C$4:$AA$210,25,0)</f>
        <v>2.3938418399999999</v>
      </c>
      <c r="J27" s="47">
        <f>VLOOKUP(B27,'[2]2021年7-12月'!$C$4:$AE$210,29,0)</f>
        <v>2.3938418399999999</v>
      </c>
      <c r="K27" s="20">
        <f t="shared" si="0"/>
        <v>2.5426470079999999</v>
      </c>
      <c r="L27" s="20">
        <f t="shared" si="1"/>
        <v>2.5426470079999999</v>
      </c>
      <c r="M27" s="20">
        <f t="shared" si="2"/>
        <v>2.5426470079999999</v>
      </c>
      <c r="N27" s="20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 x14ac:dyDescent="0.25">
      <c r="A28" s="33">
        <v>25</v>
      </c>
      <c r="B28" s="32" t="s">
        <v>119</v>
      </c>
      <c r="C28" s="19" t="s">
        <v>120</v>
      </c>
      <c r="D28" s="19" t="str">
        <f>VLOOKUP(B28,'[1]2021年7-12月'!$C$4:$E$210,3,0)</f>
        <v>02.03.03.087</v>
      </c>
      <c r="E28" s="33" t="s">
        <v>20</v>
      </c>
      <c r="F28" s="20">
        <f>VLOOKUP(B28,'[1]2021年7-12月'!$C$4:$AB$210,26,0)</f>
        <v>0.38121876735999999</v>
      </c>
      <c r="G28" s="20">
        <f>VLOOKUP(B28,'[1]2021年7-12月'!$C$4:$AF$210,30,0)</f>
        <v>0.38121876735999999</v>
      </c>
      <c r="H28" s="7">
        <v>0.13</v>
      </c>
      <c r="I28" s="47">
        <f>VLOOKUP(B28,'[2]2021年7-12月'!$C$4:$AA$210,25,0)</f>
        <v>0.36176409279999994</v>
      </c>
      <c r="J28" s="47">
        <f>VLOOKUP(B28,'[2]2021年7-12月'!$C$4:$AE$210,29,0)</f>
        <v>0.36176409279999994</v>
      </c>
      <c r="K28" s="20">
        <f t="shared" si="0"/>
        <v>0.38121876735999999</v>
      </c>
      <c r="L28" s="20">
        <f t="shared" si="1"/>
        <v>0.38121876735999999</v>
      </c>
      <c r="M28" s="20">
        <f t="shared" si="2"/>
        <v>0.38121876735999999</v>
      </c>
      <c r="N28" s="20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 x14ac:dyDescent="0.25">
      <c r="A29" s="33">
        <v>26</v>
      </c>
      <c r="B29" s="32" t="s">
        <v>121</v>
      </c>
      <c r="C29" s="19" t="s">
        <v>122</v>
      </c>
      <c r="D29" s="19" t="str">
        <f>VLOOKUP(B29,'[1]2021年7-12月'!$C$4:$E$210,3,0)</f>
        <v>02.03.03.088</v>
      </c>
      <c r="E29" s="33" t="s">
        <v>20</v>
      </c>
      <c r="F29" s="20">
        <f>VLOOKUP(B29,'[1]2021年7-12月'!$C$4:$AB$210,26,0)</f>
        <v>0.41661876736000003</v>
      </c>
      <c r="G29" s="20">
        <f>VLOOKUP(B29,'[1]2021年7-12月'!$C$4:$AF$210,30,0)</f>
        <v>0.41661876736000003</v>
      </c>
      <c r="H29" s="7">
        <v>0.13</v>
      </c>
      <c r="I29" s="47">
        <f>VLOOKUP(B29,'[2]2021年7-12月'!$C$4:$AA$210,25,0)</f>
        <v>0.39626409279999997</v>
      </c>
      <c r="J29" s="47">
        <f>VLOOKUP(B29,'[2]2021年7-12月'!$C$4:$AE$210,29,0)</f>
        <v>0.39626409279999997</v>
      </c>
      <c r="K29" s="20">
        <f t="shared" si="0"/>
        <v>0.41661876736000003</v>
      </c>
      <c r="L29" s="20">
        <f t="shared" si="1"/>
        <v>0.41661876736000003</v>
      </c>
      <c r="M29" s="20">
        <f t="shared" si="2"/>
        <v>0.41661876736000003</v>
      </c>
      <c r="N29" s="20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 x14ac:dyDescent="0.25">
      <c r="A30" s="33">
        <v>27</v>
      </c>
      <c r="B30" s="32" t="s">
        <v>123</v>
      </c>
      <c r="C30" s="19" t="s">
        <v>124</v>
      </c>
      <c r="D30" s="19" t="str">
        <f>VLOOKUP(B30,'[1]2021年7-12月'!$C$4:$E$210,3,0)</f>
        <v>02.03.03.099</v>
      </c>
      <c r="E30" s="33" t="s">
        <v>20</v>
      </c>
      <c r="F30" s="20">
        <f>VLOOKUP(B30,'[1]2021年7-12月'!$C$4:$AB$210,26,0)</f>
        <v>2.3392164239999995</v>
      </c>
      <c r="G30" s="20">
        <f>VLOOKUP(B30,'[1]2021年7-12月'!$C$4:$AF$210,30,0)</f>
        <v>2.3392164239999995</v>
      </c>
      <c r="H30" s="7">
        <v>0.13</v>
      </c>
      <c r="I30" s="47">
        <f>VLOOKUP(B30,'[2]2021年7-12月'!$C$4:$AA$210,25,0)</f>
        <v>2.2116050199999995</v>
      </c>
      <c r="J30" s="47">
        <f>VLOOKUP(B30,'[2]2021年7-12月'!$C$4:$AE$210,29,0)</f>
        <v>2.2116050199999995</v>
      </c>
      <c r="K30" s="20">
        <f t="shared" si="0"/>
        <v>2.3392164239999995</v>
      </c>
      <c r="L30" s="20">
        <f t="shared" si="1"/>
        <v>2.3392164239999995</v>
      </c>
      <c r="M30" s="20">
        <f t="shared" si="2"/>
        <v>2.3392164239999995</v>
      </c>
      <c r="N30" s="20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 x14ac:dyDescent="0.25">
      <c r="A31" s="33">
        <v>28</v>
      </c>
      <c r="B31" s="32" t="s">
        <v>125</v>
      </c>
      <c r="C31" s="19" t="s">
        <v>126</v>
      </c>
      <c r="D31" s="19" t="str">
        <f>VLOOKUP(B31,'[1]2021年7-12月'!$C$4:$E$210,3,0)</f>
        <v>02.03.03.100</v>
      </c>
      <c r="E31" s="33" t="s">
        <v>20</v>
      </c>
      <c r="F31" s="20">
        <f>VLOOKUP(B31,'[1]2021年7-12月'!$C$4:$AB$210,26,0)</f>
        <v>2.3392164239999995</v>
      </c>
      <c r="G31" s="20">
        <f>VLOOKUP(B31,'[1]2021年7-12月'!$C$4:$AF$210,30,0)</f>
        <v>2.3392164239999995</v>
      </c>
      <c r="H31" s="7">
        <v>0.13</v>
      </c>
      <c r="I31" s="47">
        <f>VLOOKUP(B31,'[2]2021年7-12月'!$C$4:$AA$210,25,0)</f>
        <v>2.2116050199999995</v>
      </c>
      <c r="J31" s="47">
        <f>VLOOKUP(B31,'[2]2021年7-12月'!$C$4:$AE$210,29,0)</f>
        <v>2.2116050199999995</v>
      </c>
      <c r="K31" s="20">
        <f t="shared" si="0"/>
        <v>2.3392164239999995</v>
      </c>
      <c r="L31" s="20">
        <f t="shared" si="1"/>
        <v>2.3392164239999995</v>
      </c>
      <c r="M31" s="20">
        <f t="shared" si="2"/>
        <v>2.3392164239999995</v>
      </c>
      <c r="N31" s="20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 x14ac:dyDescent="0.25">
      <c r="A32" s="33">
        <v>29</v>
      </c>
      <c r="B32" s="32" t="s">
        <v>127</v>
      </c>
      <c r="C32" s="19" t="s">
        <v>128</v>
      </c>
      <c r="D32" s="19" t="str">
        <f>VLOOKUP(B32,'[1]2021年7-12月'!$C$4:$E$210,3,0)</f>
        <v>02.03.03.109</v>
      </c>
      <c r="E32" s="33" t="s">
        <v>20</v>
      </c>
      <c r="F32" s="20">
        <f>VLOOKUP(B32,'[1]2021年7-12月'!$C$4:$AB$210,26,0)</f>
        <v>0.72501560000000009</v>
      </c>
      <c r="G32" s="20">
        <f>VLOOKUP(B32,'[1]2021年7-12月'!$C$4:$AF$210,30,0)</f>
        <v>0.72501560000000009</v>
      </c>
      <c r="H32" s="7">
        <v>0.13</v>
      </c>
      <c r="I32" s="47">
        <f>VLOOKUP(B32,'[2]2021年7-12月'!$C$4:$AA$210,25,0)</f>
        <v>0.6985905</v>
      </c>
      <c r="J32" s="47">
        <f>VLOOKUP(B32,'[2]2021年7-12月'!$C$4:$AE$210,29,0)</f>
        <v>0.6985905</v>
      </c>
      <c r="K32" s="20">
        <f t="shared" si="0"/>
        <v>0.72501560000000009</v>
      </c>
      <c r="L32" s="20">
        <f t="shared" si="1"/>
        <v>0.72501560000000009</v>
      </c>
      <c r="M32" s="20">
        <f t="shared" si="2"/>
        <v>0.72501560000000009</v>
      </c>
      <c r="N32" s="20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 x14ac:dyDescent="0.25">
      <c r="A33" s="33">
        <v>30</v>
      </c>
      <c r="B33" s="32" t="s">
        <v>129</v>
      </c>
      <c r="C33" s="19" t="s">
        <v>130</v>
      </c>
      <c r="D33" s="19" t="str">
        <f>VLOOKUP(B33,'[1]2021年7-12月'!$C$4:$E$210,3,0)</f>
        <v>02.03.09.024</v>
      </c>
      <c r="E33" s="33" t="s">
        <v>20</v>
      </c>
      <c r="F33" s="20">
        <f>VLOOKUP(B33,'[1]2021年7-12月'!$C$4:$AB$210,26,0)</f>
        <v>0.36108807119999997</v>
      </c>
      <c r="G33" s="20">
        <f>VLOOKUP(B33,'[1]2021年7-12月'!$C$4:$AF$210,30,0)</f>
        <v>0.36108807119999997</v>
      </c>
      <c r="H33" s="7">
        <v>0.13</v>
      </c>
      <c r="I33" s="47">
        <f>VLOOKUP(B33,'[2]2021年7-12月'!$C$4:$AA$210,25,0)</f>
        <v>0.34455465100000005</v>
      </c>
      <c r="J33" s="47">
        <f>VLOOKUP(B33,'[2]2021年7-12月'!$C$4:$AE$210,29,0)</f>
        <v>0.34455465100000005</v>
      </c>
      <c r="K33" s="20">
        <f t="shared" si="0"/>
        <v>0.36108807119999997</v>
      </c>
      <c r="L33" s="20">
        <f t="shared" si="1"/>
        <v>0.36108807119999997</v>
      </c>
      <c r="M33" s="20">
        <f t="shared" si="2"/>
        <v>0.36108807119999997</v>
      </c>
      <c r="N33" s="20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 x14ac:dyDescent="0.25">
      <c r="A34" s="33">
        <v>31</v>
      </c>
      <c r="B34" s="32" t="s">
        <v>131</v>
      </c>
      <c r="C34" s="19" t="s">
        <v>132</v>
      </c>
      <c r="D34" s="19" t="str">
        <f>VLOOKUP(B34,'[1]2021年7-12月'!$C$4:$E$210,3,0)</f>
        <v>02.03.30.153A</v>
      </c>
      <c r="E34" s="33" t="s">
        <v>20</v>
      </c>
      <c r="F34" s="20">
        <f>VLOOKUP(B34,'[1]2021年7-12月'!$C$4:$AB$210,26,0)</f>
        <v>5.048174292876106</v>
      </c>
      <c r="G34" s="20">
        <f>VLOOKUP(B34,'[1]2021年7-12月'!$C$4:$AF$210,30,0)</f>
        <v>5.048174292876106</v>
      </c>
      <c r="H34" s="7">
        <v>0.13</v>
      </c>
      <c r="I34" s="47">
        <f>VLOOKUP(B34,'[2]2021年7-12月'!$C$4:$AA$210,25,0)</f>
        <v>4.8115245974004415</v>
      </c>
      <c r="J34" s="47">
        <f>VLOOKUP(B34,'[2]2021年7-12月'!$C$4:$AE$210,29,0)</f>
        <v>4.8115245974004415</v>
      </c>
      <c r="K34" s="20">
        <f t="shared" si="0"/>
        <v>5.048174292876106</v>
      </c>
      <c r="L34" s="20">
        <f t="shared" si="1"/>
        <v>5.048174292876106</v>
      </c>
      <c r="M34" s="20">
        <f t="shared" si="2"/>
        <v>5.048174292876106</v>
      </c>
      <c r="N34" s="20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 x14ac:dyDescent="0.25">
      <c r="A35" s="33">
        <v>32</v>
      </c>
      <c r="B35" s="32" t="s">
        <v>133</v>
      </c>
      <c r="C35" s="19" t="s">
        <v>134</v>
      </c>
      <c r="D35" s="19" t="str">
        <f>VLOOKUP(B35,'[1]2021年7-12月'!$C$4:$E$210,3,0)</f>
        <v>02.03.30.154A</v>
      </c>
      <c r="E35" s="33" t="s">
        <v>20</v>
      </c>
      <c r="F35" s="20">
        <f>VLOOKUP(B35,'[1]2021年7-12月'!$C$4:$AB$210,26,0)</f>
        <v>5.048174292876106</v>
      </c>
      <c r="G35" s="20">
        <f>VLOOKUP(B35,'[1]2021年7-12月'!$C$4:$AF$210,30,0)</f>
        <v>5.048174292876106</v>
      </c>
      <c r="H35" s="7">
        <v>0.13</v>
      </c>
      <c r="I35" s="47">
        <f>VLOOKUP(B35,'[2]2021年7-12月'!$C$4:$AA$210,25,0)</f>
        <v>4.8115245974004415</v>
      </c>
      <c r="J35" s="47">
        <f>VLOOKUP(B35,'[2]2021年7-12月'!$C$4:$AE$210,29,0)</f>
        <v>4.8115245974004415</v>
      </c>
      <c r="K35" s="20">
        <f t="shared" si="0"/>
        <v>5.048174292876106</v>
      </c>
      <c r="L35" s="20">
        <f t="shared" si="1"/>
        <v>5.048174292876106</v>
      </c>
      <c r="M35" s="20">
        <f t="shared" si="2"/>
        <v>5.048174292876106</v>
      </c>
      <c r="N35" s="20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 x14ac:dyDescent="0.25">
      <c r="A36" s="33">
        <v>33</v>
      </c>
      <c r="B36" s="32" t="s">
        <v>135</v>
      </c>
      <c r="C36" s="19" t="s">
        <v>136</v>
      </c>
      <c r="D36" s="19" t="str">
        <f>VLOOKUP(B36,'[1]2021年7-12月'!$C$4:$E$210,3,0)</f>
        <v>02.03.30.156A</v>
      </c>
      <c r="E36" s="33" t="s">
        <v>20</v>
      </c>
      <c r="F36" s="20">
        <f>VLOOKUP(B36,'[1]2021年7-12月'!$C$4:$AB$210,26,0)</f>
        <v>11.928973733368732</v>
      </c>
      <c r="G36" s="20">
        <f>VLOOKUP(B36,'[1]2021年7-12月'!$C$4:$AF$210,30,0)</f>
        <v>11.928973733368732</v>
      </c>
      <c r="H36" s="7">
        <v>0.13</v>
      </c>
      <c r="I36" s="47">
        <f>VLOOKUP(B36,'[2]2021年7-12月'!$C$4:$AA$210,25,0)</f>
        <v>11.412496431814159</v>
      </c>
      <c r="J36" s="47">
        <f>VLOOKUP(B36,'[2]2021年7-12月'!$C$4:$AE$210,29,0)</f>
        <v>11.412496431814159</v>
      </c>
      <c r="K36" s="20">
        <f t="shared" si="0"/>
        <v>11.928973733368732</v>
      </c>
      <c r="L36" s="20">
        <f t="shared" si="1"/>
        <v>11.928973733368732</v>
      </c>
      <c r="M36" s="20">
        <f t="shared" si="2"/>
        <v>11.928973733368732</v>
      </c>
      <c r="N36" s="20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 x14ac:dyDescent="0.25">
      <c r="A37" s="33">
        <v>34</v>
      </c>
      <c r="B37" s="32" t="s">
        <v>137</v>
      </c>
      <c r="C37" s="19" t="s">
        <v>138</v>
      </c>
      <c r="D37" s="19" t="str">
        <f>VLOOKUP(B37,'[1]2021年7-12月'!$C$4:$E$210,3,0)</f>
        <v>02.03.30.157A</v>
      </c>
      <c r="E37" s="33" t="s">
        <v>20</v>
      </c>
      <c r="F37" s="20">
        <f>VLOOKUP(B37,'[1]2021年7-12月'!$C$4:$AB$210,26,0)</f>
        <v>11.987501733368731</v>
      </c>
      <c r="G37" s="20">
        <f>VLOOKUP(B37,'[1]2021年7-12月'!$C$4:$AF$210,30,0)</f>
        <v>12.375401733368731</v>
      </c>
      <c r="H37" s="7">
        <v>0.13</v>
      </c>
      <c r="I37" s="47">
        <f>VLOOKUP(B37,'[2]2021年7-12月'!$C$4:$AA$210,25,0)</f>
        <v>11.453896431814158</v>
      </c>
      <c r="J37" s="47">
        <f>VLOOKUP(B37,'[2]2021年7-12月'!$C$4:$AE$210,29,0)</f>
        <v>11.841796431814158</v>
      </c>
      <c r="K37" s="20">
        <f t="shared" si="0"/>
        <v>11.987501733368731</v>
      </c>
      <c r="L37" s="20">
        <f t="shared" si="1"/>
        <v>12.375401733368731</v>
      </c>
      <c r="M37" s="20">
        <f t="shared" si="2"/>
        <v>11.987501733368731</v>
      </c>
      <c r="N37" s="20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 x14ac:dyDescent="0.25">
      <c r="A38" s="33">
        <v>35</v>
      </c>
      <c r="B38" s="32" t="s">
        <v>139</v>
      </c>
      <c r="C38" s="19" t="s">
        <v>140</v>
      </c>
      <c r="D38" s="19" t="str">
        <f>VLOOKUP(B38,'[1]2021年7-12月'!$C$4:$E$210,3,0)</f>
        <v>02.03.30.158A</v>
      </c>
      <c r="E38" s="33" t="s">
        <v>20</v>
      </c>
      <c r="F38" s="20">
        <f>VLOOKUP(B38,'[1]2021年7-12月'!$C$4:$AB$210,26,0)</f>
        <v>12.261733733368732</v>
      </c>
      <c r="G38" s="20">
        <f>VLOOKUP(B38,'[1]2021年7-12月'!$C$4:$AF$210,30,0)</f>
        <v>12.649633733368733</v>
      </c>
      <c r="H38" s="7">
        <v>0.13</v>
      </c>
      <c r="I38" s="47">
        <f>VLOOKUP(B38,'[2]2021年7-12月'!$C$4:$AA$210,25,0)</f>
        <v>11.740246431814159</v>
      </c>
      <c r="J38" s="47">
        <f>VLOOKUP(B38,'[2]2021年7-12月'!$C$4:$AE$210,29,0)</f>
        <v>12.128146431814159</v>
      </c>
      <c r="K38" s="20">
        <f t="shared" si="0"/>
        <v>12.261733733368732</v>
      </c>
      <c r="L38" s="20">
        <f t="shared" si="1"/>
        <v>12.649633733368733</v>
      </c>
      <c r="M38" s="20">
        <f t="shared" si="2"/>
        <v>12.261733733368732</v>
      </c>
      <c r="N38" s="20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 x14ac:dyDescent="0.25">
      <c r="A39" s="41" t="s">
        <v>143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7" ht="79.2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7" ht="93" customHeight="1" x14ac:dyDescent="0.25">
      <c r="A41" s="42" t="s">
        <v>13</v>
      </c>
      <c r="B41" s="43"/>
      <c r="C41" s="44" t="s">
        <v>14</v>
      </c>
      <c r="D41" s="44"/>
      <c r="E41" s="44"/>
      <c r="F41" s="41" t="s">
        <v>15</v>
      </c>
      <c r="G41" s="41"/>
      <c r="H41" s="41"/>
      <c r="I41" s="41"/>
      <c r="J41" s="48"/>
      <c r="K41" s="41" t="s">
        <v>16</v>
      </c>
      <c r="L41" s="41"/>
      <c r="M41" s="41"/>
      <c r="N41" s="31"/>
      <c r="O41" s="41" t="s">
        <v>17</v>
      </c>
      <c r="P41" s="41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2022-09-05T02:31:12Z</dcterms:modified>
</cp:coreProperties>
</file>