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A51D6DC3-3148-4535-9A25-7A04DE01D5AC}" xr6:coauthVersionLast="47" xr6:coauthVersionMax="47" xr10:uidLastSave="{00000000-0000-0000-0000-000000000000}"/>
  <bookViews>
    <workbookView xWindow="-108" yWindow="-108" windowWidth="23256" windowHeight="12720" firstSheet="7" activeTab="8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Sheet1" sheetId="1" r:id="rId10"/>
  </sheets>
  <externalReferences>
    <externalReference r:id="rId11"/>
    <externalReference r:id="rId12"/>
  </externalReferences>
  <definedNames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11" l="1"/>
  <c r="L15" i="11"/>
  <c r="G5" i="11"/>
  <c r="N5" i="11" s="1"/>
  <c r="G6" i="11"/>
  <c r="N6" i="11" s="1"/>
  <c r="G7" i="11"/>
  <c r="N7" i="11" s="1"/>
  <c r="G8" i="11"/>
  <c r="N8" i="11" s="1"/>
  <c r="G9" i="11"/>
  <c r="L9" i="11" s="1"/>
  <c r="G10" i="11"/>
  <c r="L10" i="11" s="1"/>
  <c r="G11" i="11"/>
  <c r="L11" i="11" s="1"/>
  <c r="G12" i="11"/>
  <c r="L12" i="11" s="1"/>
  <c r="G13" i="11"/>
  <c r="N13" i="11" s="1"/>
  <c r="G14" i="11"/>
  <c r="N14" i="11" s="1"/>
  <c r="G15" i="11"/>
  <c r="N15" i="11" s="1"/>
  <c r="G16" i="11"/>
  <c r="N16" i="11" s="1"/>
  <c r="G17" i="11"/>
  <c r="L17" i="11" s="1"/>
  <c r="G18" i="11"/>
  <c r="L18" i="11" s="1"/>
  <c r="G19" i="11"/>
  <c r="L19" i="11" s="1"/>
  <c r="G20" i="11"/>
  <c r="L20" i="11" s="1"/>
  <c r="G21" i="11"/>
  <c r="N21" i="11" s="1"/>
  <c r="G22" i="11"/>
  <c r="N22" i="11" s="1"/>
  <c r="G23" i="11"/>
  <c r="N23" i="11" s="1"/>
  <c r="G24" i="11"/>
  <c r="N24" i="11" s="1"/>
  <c r="G25" i="11"/>
  <c r="L25" i="11" s="1"/>
  <c r="G26" i="11"/>
  <c r="L26" i="11" s="1"/>
  <c r="G27" i="11"/>
  <c r="L27" i="11" s="1"/>
  <c r="G28" i="11"/>
  <c r="L28" i="11" s="1"/>
  <c r="G29" i="11"/>
  <c r="N29" i="11" s="1"/>
  <c r="G30" i="11"/>
  <c r="N30" i="11" s="1"/>
  <c r="G31" i="11"/>
  <c r="N31" i="11" s="1"/>
  <c r="G32" i="11"/>
  <c r="N32" i="11" s="1"/>
  <c r="G33" i="11"/>
  <c r="L33" i="11" s="1"/>
  <c r="G34" i="11"/>
  <c r="L34" i="11" s="1"/>
  <c r="G35" i="11"/>
  <c r="L35" i="11" s="1"/>
  <c r="G36" i="11"/>
  <c r="L36" i="11" s="1"/>
  <c r="G37" i="11"/>
  <c r="N37" i="11" s="1"/>
  <c r="G38" i="11"/>
  <c r="N38" i="11" s="1"/>
  <c r="G4" i="11"/>
  <c r="F5" i="11"/>
  <c r="M5" i="11" s="1"/>
  <c r="F6" i="11"/>
  <c r="M6" i="11" s="1"/>
  <c r="F7" i="11"/>
  <c r="K7" i="11" s="1"/>
  <c r="F8" i="11"/>
  <c r="K8" i="11" s="1"/>
  <c r="F9" i="11"/>
  <c r="K9" i="11" s="1"/>
  <c r="F10" i="11"/>
  <c r="K10" i="11" s="1"/>
  <c r="F11" i="11"/>
  <c r="M11" i="11" s="1"/>
  <c r="F12" i="11"/>
  <c r="M12" i="11" s="1"/>
  <c r="F13" i="11"/>
  <c r="M13" i="11" s="1"/>
  <c r="F14" i="11"/>
  <c r="M14" i="11" s="1"/>
  <c r="F15" i="11"/>
  <c r="K15" i="11" s="1"/>
  <c r="F16" i="11"/>
  <c r="K16" i="11" s="1"/>
  <c r="F17" i="11"/>
  <c r="K17" i="11" s="1"/>
  <c r="F18" i="11"/>
  <c r="M18" i="11" s="1"/>
  <c r="F19" i="11"/>
  <c r="M19" i="11" s="1"/>
  <c r="F20" i="11"/>
  <c r="M20" i="11" s="1"/>
  <c r="F21" i="11"/>
  <c r="M21" i="11" s="1"/>
  <c r="F22" i="11"/>
  <c r="M22" i="11" s="1"/>
  <c r="F23" i="11"/>
  <c r="K23" i="11" s="1"/>
  <c r="F24" i="11"/>
  <c r="K24" i="11" s="1"/>
  <c r="F25" i="11"/>
  <c r="K25" i="11" s="1"/>
  <c r="F26" i="11"/>
  <c r="M26" i="11" s="1"/>
  <c r="F27" i="11"/>
  <c r="M27" i="11" s="1"/>
  <c r="F28" i="11"/>
  <c r="M28" i="11" s="1"/>
  <c r="F29" i="11"/>
  <c r="M29" i="11" s="1"/>
  <c r="F30" i="11"/>
  <c r="M30" i="11" s="1"/>
  <c r="F31" i="11"/>
  <c r="K31" i="11" s="1"/>
  <c r="F32" i="11"/>
  <c r="K32" i="11" s="1"/>
  <c r="F33" i="11"/>
  <c r="K33" i="11" s="1"/>
  <c r="F34" i="11"/>
  <c r="M34" i="11" s="1"/>
  <c r="F35" i="11"/>
  <c r="M35" i="11" s="1"/>
  <c r="F36" i="11"/>
  <c r="M36" i="11" s="1"/>
  <c r="F37" i="11"/>
  <c r="M37" i="11" s="1"/>
  <c r="F38" i="11"/>
  <c r="M38" i="11" s="1"/>
  <c r="F4" i="11"/>
  <c r="K6" i="11" l="1"/>
  <c r="L8" i="11"/>
  <c r="N35" i="11"/>
  <c r="K38" i="11"/>
  <c r="K5" i="11"/>
  <c r="L7" i="11"/>
  <c r="N28" i="11"/>
  <c r="K30" i="11"/>
  <c r="L32" i="11"/>
  <c r="M33" i="11"/>
  <c r="N27" i="11"/>
  <c r="K29" i="11"/>
  <c r="L31" i="11"/>
  <c r="M25" i="11"/>
  <c r="N20" i="11"/>
  <c r="K22" i="11"/>
  <c r="L24" i="11"/>
  <c r="M17" i="11"/>
  <c r="N19" i="11"/>
  <c r="K13" i="11"/>
  <c r="K21" i="11"/>
  <c r="L23" i="11"/>
  <c r="M10" i="11"/>
  <c r="N12" i="11"/>
  <c r="K14" i="11"/>
  <c r="L16" i="11"/>
  <c r="M9" i="11"/>
  <c r="N11" i="11"/>
  <c r="K37" i="11"/>
  <c r="K36" i="11"/>
  <c r="K28" i="11"/>
  <c r="K20" i="11"/>
  <c r="K12" i="11"/>
  <c r="L38" i="11"/>
  <c r="L30" i="11"/>
  <c r="L22" i="11"/>
  <c r="L14" i="11"/>
  <c r="L6" i="11"/>
  <c r="M32" i="11"/>
  <c r="M24" i="11"/>
  <c r="M16" i="11"/>
  <c r="M8" i="11"/>
  <c r="N34" i="11"/>
  <c r="N26" i="11"/>
  <c r="N18" i="11"/>
  <c r="N10" i="11"/>
  <c r="K35" i="11"/>
  <c r="K27" i="11"/>
  <c r="K19" i="11"/>
  <c r="K11" i="11"/>
  <c r="L37" i="11"/>
  <c r="L29" i="11"/>
  <c r="L21" i="11"/>
  <c r="L13" i="11"/>
  <c r="L5" i="11"/>
  <c r="M31" i="11"/>
  <c r="M23" i="11"/>
  <c r="M15" i="11"/>
  <c r="M7" i="11"/>
  <c r="N33" i="11"/>
  <c r="N25" i="11"/>
  <c r="N17" i="11"/>
  <c r="N9" i="11"/>
  <c r="K34" i="11"/>
  <c r="K26" i="11"/>
  <c r="K18" i="11"/>
  <c r="J5" i="11" l="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G5" i="10"/>
  <c r="L5" i="10" s="1"/>
  <c r="N5" i="10" s="1"/>
  <c r="G6" i="10"/>
  <c r="L6" i="10" s="1"/>
  <c r="N6" i="10" s="1"/>
  <c r="G7" i="10"/>
  <c r="L7" i="10" s="1"/>
  <c r="N7" i="10" s="1"/>
  <c r="G8" i="10"/>
  <c r="L8" i="10" s="1"/>
  <c r="N8" i="10" s="1"/>
  <c r="G9" i="10"/>
  <c r="L9" i="10" s="1"/>
  <c r="N9" i="10" s="1"/>
  <c r="G10" i="10"/>
  <c r="L10" i="10" s="1"/>
  <c r="N10" i="10" s="1"/>
  <c r="G11" i="10"/>
  <c r="L11" i="10" s="1"/>
  <c r="N11" i="10" s="1"/>
  <c r="G12" i="10"/>
  <c r="L12" i="10" s="1"/>
  <c r="N12" i="10" s="1"/>
  <c r="G13" i="10"/>
  <c r="L13" i="10" s="1"/>
  <c r="N13" i="10" s="1"/>
  <c r="G14" i="10"/>
  <c r="L14" i="10" s="1"/>
  <c r="N14" i="10" s="1"/>
  <c r="G15" i="10"/>
  <c r="L15" i="10" s="1"/>
  <c r="N15" i="10" s="1"/>
  <c r="G16" i="10"/>
  <c r="L16" i="10" s="1"/>
  <c r="N16" i="10" s="1"/>
  <c r="G17" i="10"/>
  <c r="L17" i="10" s="1"/>
  <c r="N17" i="10" s="1"/>
  <c r="G18" i="10"/>
  <c r="L18" i="10" s="1"/>
  <c r="N18" i="10" s="1"/>
  <c r="G19" i="10"/>
  <c r="L19" i="10" s="1"/>
  <c r="N19" i="10" s="1"/>
  <c r="G20" i="10"/>
  <c r="L20" i="10" s="1"/>
  <c r="N20" i="10" s="1"/>
  <c r="G21" i="10"/>
  <c r="L21" i="10" s="1"/>
  <c r="N21" i="10" s="1"/>
  <c r="G22" i="10"/>
  <c r="L22" i="10" s="1"/>
  <c r="N22" i="10" s="1"/>
  <c r="G23" i="10"/>
  <c r="L23" i="10" s="1"/>
  <c r="N23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G36" i="10"/>
  <c r="L36" i="10" s="1"/>
  <c r="N36" i="10" s="1"/>
  <c r="G37" i="10"/>
  <c r="L37" i="10" s="1"/>
  <c r="N37" i="10" s="1"/>
  <c r="G38" i="10"/>
  <c r="L38" i="10" s="1"/>
  <c r="N38" i="10" s="1"/>
  <c r="G4" i="10"/>
  <c r="L4" i="10" s="1"/>
  <c r="N4" i="10" s="1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4" i="10"/>
  <c r="L4" i="11" l="1"/>
  <c r="M4" i="11"/>
  <c r="K31" i="10"/>
  <c r="M31" i="10" s="1"/>
  <c r="K23" i="10"/>
  <c r="M23" i="10" s="1"/>
  <c r="K15" i="10"/>
  <c r="M15" i="10" s="1"/>
  <c r="K7" i="10"/>
  <c r="M7" i="10" s="1"/>
  <c r="K4" i="10"/>
  <c r="M4" i="10" s="1"/>
  <c r="K38" i="10"/>
  <c r="M38" i="10" s="1"/>
  <c r="K30" i="10"/>
  <c r="M30" i="10" s="1"/>
  <c r="K22" i="10"/>
  <c r="M22" i="10" s="1"/>
  <c r="K14" i="10"/>
  <c r="M14" i="10" s="1"/>
  <c r="K6" i="10"/>
  <c r="M6" i="10" s="1"/>
  <c r="K16" i="10"/>
  <c r="M16" i="10" s="1"/>
  <c r="K37" i="10"/>
  <c r="M37" i="10" s="1"/>
  <c r="K29" i="10"/>
  <c r="M29" i="10" s="1"/>
  <c r="K21" i="10"/>
  <c r="M21" i="10" s="1"/>
  <c r="K13" i="10"/>
  <c r="M13" i="10" s="1"/>
  <c r="K5" i="10"/>
  <c r="M5" i="10" s="1"/>
  <c r="K24" i="10"/>
  <c r="M24" i="10" s="1"/>
  <c r="K36" i="10"/>
  <c r="M36" i="10" s="1"/>
  <c r="K28" i="10"/>
  <c r="M28" i="10" s="1"/>
  <c r="K20" i="10"/>
  <c r="M20" i="10" s="1"/>
  <c r="K12" i="10"/>
  <c r="M12" i="10" s="1"/>
  <c r="K32" i="10"/>
  <c r="M32" i="10" s="1"/>
  <c r="K8" i="10"/>
  <c r="M8" i="10" s="1"/>
  <c r="K35" i="10"/>
  <c r="M35" i="10" s="1"/>
  <c r="K27" i="10"/>
  <c r="M27" i="10" s="1"/>
  <c r="K19" i="10"/>
  <c r="M19" i="10" s="1"/>
  <c r="K11" i="10"/>
  <c r="M11" i="10" s="1"/>
  <c r="K34" i="10"/>
  <c r="M34" i="10" s="1"/>
  <c r="K26" i="10"/>
  <c r="M26" i="10" s="1"/>
  <c r="K18" i="10"/>
  <c r="M18" i="10" s="1"/>
  <c r="K10" i="10"/>
  <c r="M10" i="10" s="1"/>
  <c r="K33" i="10"/>
  <c r="M33" i="10" s="1"/>
  <c r="K25" i="10"/>
  <c r="M25" i="10" s="1"/>
  <c r="K17" i="10"/>
  <c r="M17" i="10" s="1"/>
  <c r="K9" i="10"/>
  <c r="M9" i="10" s="1"/>
  <c r="K4" i="11"/>
  <c r="N4" i="11"/>
</calcChain>
</file>

<file path=xl/sharedStrings.xml><?xml version="1.0" encoding="utf-8"?>
<sst xmlns="http://schemas.openxmlformats.org/spreadsheetml/2006/main" count="699" uniqueCount="188">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</sst>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</cellXfs>
  <cellStyles count="3">
    <cellStyle name="常规" xfId="0" builtinId="0"/>
    <cellStyle name="常规 2" xfId="1" xr:uid="{40322C7F-D53D-4957-B101-555A75F21702}"/>
    <cellStyle name="样式 1 10 2 2" xfId="2" xr:uid="{81FCC883-7DBC-476F-8DC8-DA9FE628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8&#26376;31&#26085;&#30446;&#26631;&#20215;-&#21547;&#20351;&#29992;&#37327;(1)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5.94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4.4141120800000007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5.6806522544000009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5.6806522544000009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4.4141120800000007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5.94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4.4141120800000007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6.034652254400001</v>
          </cell>
          <cell r="AB20">
            <v>0</v>
          </cell>
          <cell r="AC20">
            <v>0</v>
          </cell>
          <cell r="AD20">
            <v>0</v>
          </cell>
          <cell r="AE20">
            <v>6.034652254400001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4.4141120800000007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5.94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4.3861120800000002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5.6476122544000003</v>
          </cell>
          <cell r="AB25">
            <v>13000</v>
          </cell>
          <cell r="AC25">
            <v>50000</v>
          </cell>
          <cell r="AD25">
            <v>0.26</v>
          </cell>
          <cell r="AE25">
            <v>5.9076122544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4.3861120800000002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5.94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5.8209279699999996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7.1636950045999992</v>
          </cell>
          <cell r="AB29">
            <v>15500</v>
          </cell>
          <cell r="AC29">
            <v>50000</v>
          </cell>
          <cell r="AD29">
            <v>0.31</v>
          </cell>
          <cell r="AE29">
            <v>7.4736950045999988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5.8209279699999996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5.94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5.8209279699999996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7.2226950045999994</v>
          </cell>
          <cell r="AB33">
            <v>21500</v>
          </cell>
          <cell r="AC33">
            <v>50000</v>
          </cell>
          <cell r="AD33">
            <v>0.43</v>
          </cell>
          <cell r="AE33">
            <v>7.6526950045999991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5.8209279699999996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5.94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1.9689680937500003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2.8661823506250004</v>
          </cell>
          <cell r="AE42">
            <v>2.8661823506250004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1.9689680937500003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5.94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1.9689680937500003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2.8661823506250004</v>
          </cell>
          <cell r="AE48">
            <v>2.8661823506250004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1.9689680937500003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5.94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1.219760822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1.6753177699599999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2.1313177699599999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1.219760822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1.6753177699599999</v>
          </cell>
          <cell r="S62">
            <v>1.6753177699599999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2.5668749685527996</v>
          </cell>
          <cell r="AB62">
            <v>0</v>
          </cell>
          <cell r="AC62">
            <v>0</v>
          </cell>
          <cell r="AD62">
            <v>0</v>
          </cell>
          <cell r="AE62">
            <v>2.5668749685527996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1.8753177699599999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5.94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5.469637500000001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7.1385722500000011</v>
          </cell>
          <cell r="AB68">
            <v>36500</v>
          </cell>
          <cell r="AC68">
            <v>50000</v>
          </cell>
          <cell r="AD68">
            <v>0.73</v>
          </cell>
          <cell r="AE68">
            <v>7.8685722500000015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5.469637500000001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5.94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2.8787018837500002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4.9966932861849997</v>
          </cell>
          <cell r="AE73">
            <v>4.9966932861849997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3.2244858357500004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5.94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2.8703018837500003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4.4560362228250003</v>
          </cell>
          <cell r="AE81">
            <v>4.4560362228250003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3.0963018837500003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5.94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2.8703018837500003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4.3970362228250002</v>
          </cell>
          <cell r="AE86">
            <v>4.3970362228250002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3.0963018837500003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5.94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2.8787018837500002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4.9966932861849997</v>
          </cell>
          <cell r="AE91">
            <v>4.9966932861849997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3.2244858357500004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5.94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1.8914631687500003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2.5269265391250006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2.5589265391250007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1.8914631687500003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Sheet1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6.9590704846515479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6.9590704846515479</v>
          </cell>
        </row>
        <row r="5">
          <cell r="E5" t="str">
            <v>M8螺母</v>
          </cell>
          <cell r="G5">
            <v>2</v>
          </cell>
          <cell r="N5">
            <v>4.2000000000000003E-2</v>
          </cell>
          <cell r="Q5">
            <v>0.09</v>
          </cell>
          <cell r="S5">
            <v>8.4000000000000005E-2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4.9313656388274332</v>
          </cell>
          <cell r="Y9">
            <v>1.1200000000000001</v>
          </cell>
        </row>
        <row r="10"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6.9590704846515479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6.9590704846515479</v>
          </cell>
        </row>
        <row r="11">
          <cell r="E11" t="str">
            <v>M8螺母</v>
          </cell>
          <cell r="F11" t="str">
            <v>外协</v>
          </cell>
          <cell r="G11">
            <v>2</v>
          </cell>
          <cell r="N11">
            <v>4.2000000000000003E-2</v>
          </cell>
          <cell r="Q11">
            <v>0.09</v>
          </cell>
          <cell r="S11">
            <v>8.4000000000000005E-2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4.9313656388274332</v>
          </cell>
          <cell r="Y15">
            <v>1.1200000000000001</v>
          </cell>
        </row>
        <row r="16"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3.2209097321428573</v>
          </cell>
          <cell r="AE108">
            <v>3.2209097321428573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3.2209097321428573</v>
          </cell>
          <cell r="AE114">
            <v>3.2209097321428573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2.2726989999999994</v>
          </cell>
          <cell r="AE120">
            <v>2.2726989999999994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2.4908079999999995</v>
          </cell>
          <cell r="AE124">
            <v>2.4908079999999995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0.37564336000000004</v>
          </cell>
          <cell r="AE129">
            <v>0.37564336000000004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0.41014336000000001</v>
          </cell>
          <cell r="AE134">
            <v>0.41014336000000001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2.3094989999999997</v>
          </cell>
          <cell r="AE138">
            <v>2.3094989999999997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2.3094989999999997</v>
          </cell>
          <cell r="AE142">
            <v>2.3094989999999997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6.8103197815265482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6.8103197815265482</v>
          </cell>
        </row>
        <row r="5">
          <cell r="E5" t="str">
            <v>M8螺母</v>
          </cell>
          <cell r="G5">
            <v>2</v>
          </cell>
          <cell r="N5">
            <v>4.2000000000000003E-2</v>
          </cell>
          <cell r="Q5">
            <v>0.09</v>
          </cell>
          <cell r="S5">
            <v>8.4000000000000005E-2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4.8020172013274331</v>
          </cell>
          <cell r="Y9">
            <v>1.1200000000000001</v>
          </cell>
        </row>
        <row r="10"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6.8103197815265482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6.8103197815265482</v>
          </cell>
        </row>
        <row r="11">
          <cell r="E11" t="str">
            <v>M8螺母</v>
          </cell>
          <cell r="F11" t="str">
            <v>外协</v>
          </cell>
          <cell r="G11">
            <v>2</v>
          </cell>
          <cell r="N11">
            <v>4.2000000000000003E-2</v>
          </cell>
          <cell r="Q11">
            <v>0.09</v>
          </cell>
          <cell r="S11">
            <v>8.4000000000000005E-2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4.8020172013274331</v>
          </cell>
          <cell r="Y15">
            <v>1.1200000000000001</v>
          </cell>
        </row>
        <row r="16"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5.94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4.3433176800000002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5.4548153319999999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5.4548153319999999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4.3433176800000002</v>
          </cell>
          <cell r="Y19">
            <v>0.4</v>
          </cell>
        </row>
        <row r="20"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5.94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4.3433176800000002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5.7998153319999997</v>
          </cell>
          <cell r="AB20">
            <v>0</v>
          </cell>
          <cell r="AC20">
            <v>0</v>
          </cell>
          <cell r="AD20">
            <v>0</v>
          </cell>
          <cell r="AE20">
            <v>5.7998153319999997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4.3433176800000002</v>
          </cell>
          <cell r="Y24">
            <v>0.7</v>
          </cell>
        </row>
        <row r="25"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5.94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4.3133176800000008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5.4203153320000013</v>
          </cell>
          <cell r="AB25">
            <v>13000</v>
          </cell>
          <cell r="AC25">
            <v>50000</v>
          </cell>
          <cell r="AD25">
            <v>0.26</v>
          </cell>
          <cell r="AE25">
            <v>5.680315332000001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4.3133176800000008</v>
          </cell>
          <cell r="Y28">
            <v>0.4</v>
          </cell>
        </row>
        <row r="29"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5.94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5.7819758700000001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6.9367722504999998</v>
          </cell>
          <cell r="AB29">
            <v>15500</v>
          </cell>
          <cell r="AC29">
            <v>50000</v>
          </cell>
          <cell r="AD29">
            <v>0.31</v>
          </cell>
          <cell r="AE29">
            <v>7.2467722504999994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5.7819758700000001</v>
          </cell>
          <cell r="Y32">
            <v>0.25</v>
          </cell>
        </row>
        <row r="33"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5.94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5.7819758700000001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6.994272250499999</v>
          </cell>
          <cell r="AB33">
            <v>21500</v>
          </cell>
          <cell r="AC33">
            <v>50000</v>
          </cell>
          <cell r="AD33">
            <v>0.43</v>
          </cell>
          <cell r="AE33">
            <v>7.4242722504999987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5.7819758700000001</v>
          </cell>
          <cell r="Y37">
            <v>0.3</v>
          </cell>
        </row>
        <row r="38"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5.94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1.9252784062500004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2.7430701671875002</v>
          </cell>
          <cell r="AE42">
            <v>2.7430701671875002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1.9252784062500004</v>
          </cell>
          <cell r="Y47">
            <v>0.46</v>
          </cell>
        </row>
        <row r="48"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5.94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1.9252784062500004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2.7430701671875002</v>
          </cell>
          <cell r="AE48">
            <v>2.7430701671875002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1.9252784062500004</v>
          </cell>
          <cell r="Y53">
            <v>0.46</v>
          </cell>
        </row>
        <row r="54"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5.94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1.200712362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1.6108192162999997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2.0668192162999999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1.200712362</v>
          </cell>
          <cell r="Y61">
            <v>0.2</v>
          </cell>
        </row>
        <row r="62"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1.6108192162999997</v>
          </cell>
          <cell r="S62">
            <v>1.6108192162999997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2.4274420987449994</v>
          </cell>
          <cell r="AB62">
            <v>0</v>
          </cell>
          <cell r="AC62">
            <v>0</v>
          </cell>
          <cell r="AD62">
            <v>0</v>
          </cell>
          <cell r="AE62">
            <v>2.4274420987449994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1.8108192162999996</v>
          </cell>
          <cell r="Y67">
            <v>0.3</v>
          </cell>
        </row>
        <row r="68"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5.94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5.4023625000000006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6.8797168750000006</v>
          </cell>
          <cell r="AB68">
            <v>36500</v>
          </cell>
          <cell r="AC68">
            <v>50000</v>
          </cell>
          <cell r="AD68">
            <v>0.73</v>
          </cell>
          <cell r="AE68">
            <v>7.6097168750000002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5.4023625000000006</v>
          </cell>
          <cell r="Y72">
            <v>0.57999999999999996</v>
          </cell>
        </row>
        <row r="73"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5.94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2.8410074962500005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4.8240153634874998</v>
          </cell>
          <cell r="AE73">
            <v>4.8240153634874998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3.1847959682500004</v>
          </cell>
          <cell r="Y80">
            <v>1.0100000000000002</v>
          </cell>
        </row>
        <row r="81"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5.94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2.8320074962500001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4.2987086206875</v>
          </cell>
          <cell r="AE81">
            <v>4.2987086206875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3.0580074962500001</v>
          </cell>
          <cell r="Y85">
            <v>0.68</v>
          </cell>
        </row>
        <row r="86"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5.94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2.8320074962500001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4.2412086206874999</v>
          </cell>
          <cell r="AE86">
            <v>4.2412086206874999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3.0580074962500001</v>
          </cell>
          <cell r="Y90">
            <v>0.63</v>
          </cell>
        </row>
        <row r="91"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5.94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2.8410074962500005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4.8240153634874998</v>
          </cell>
          <cell r="AE91">
            <v>4.8240153634874998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3.1847959682500004</v>
          </cell>
          <cell r="Y98">
            <v>1.0100000000000002</v>
          </cell>
        </row>
        <row r="99"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5.94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1.8633037312500003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2.4302992909375001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2.4622992909375001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1.8633037312500003</v>
          </cell>
          <cell r="Y103">
            <v>0.25</v>
          </cell>
        </row>
        <row r="104"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2.3494312500000003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3.0813459375000001</v>
          </cell>
          <cell r="AE108">
            <v>3.0813459375000001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2.3494312500000003</v>
          </cell>
          <cell r="Y113">
            <v>0.33</v>
          </cell>
        </row>
        <row r="114"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2.3494312500000003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3.0813459375000001</v>
          </cell>
          <cell r="AE114">
            <v>3.0813459375000001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2.3494312500000003</v>
          </cell>
          <cell r="Y119">
            <v>0.33</v>
          </cell>
        </row>
        <row r="120"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1.6931347999999997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2.1771050199999995</v>
          </cell>
          <cell r="AE120">
            <v>2.1771050199999995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1.6931347999999997</v>
          </cell>
          <cell r="Y123">
            <v>0.2</v>
          </cell>
        </row>
        <row r="124"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1.7516015999999999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2.3938418399999999</v>
          </cell>
          <cell r="AE124">
            <v>2.3938418399999999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1.7516015999999999</v>
          </cell>
          <cell r="Y128">
            <v>0.32999999999999996</v>
          </cell>
        </row>
        <row r="129"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0.24457747199999999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0.36176409279999994</v>
          </cell>
          <cell r="AE129">
            <v>0.36176409279999994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0.24457747199999999</v>
          </cell>
          <cell r="Y133">
            <v>7.0000000000000007E-2</v>
          </cell>
        </row>
        <row r="134"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0.24457747199999999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0.39626409279999997</v>
          </cell>
          <cell r="AE134">
            <v>0.39626409279999997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0.24457747199999999</v>
          </cell>
          <cell r="Y137">
            <v>0.1</v>
          </cell>
        </row>
        <row r="138"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1.7231347999999997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2.2116050199999995</v>
          </cell>
          <cell r="AE138">
            <v>2.2116050199999995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1.7231347999999997</v>
          </cell>
          <cell r="Y141">
            <v>0.2</v>
          </cell>
        </row>
        <row r="142"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1.7231347999999997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2.2116050199999995</v>
          </cell>
          <cell r="AE142">
            <v>2.2116050199999995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1.7231347999999997</v>
          </cell>
          <cell r="Y145">
            <v>0.2</v>
          </cell>
        </row>
        <row r="146"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27.75" customHeight="1" x14ac:dyDescent="0.25">
      <c r="I2" s="48" t="s">
        <v>1</v>
      </c>
      <c r="J2" s="48"/>
      <c r="K2" s="48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45">
        <v>1</v>
      </c>
      <c r="B4" s="43" t="s">
        <v>31</v>
      </c>
      <c r="C4" s="43" t="s">
        <v>32</v>
      </c>
      <c r="D4" s="45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 x14ac:dyDescent="0.25">
      <c r="A5" s="46"/>
      <c r="B5" s="44"/>
      <c r="C5" s="44"/>
      <c r="D5" s="46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 x14ac:dyDescent="0.25">
      <c r="A6" s="45">
        <v>2</v>
      </c>
      <c r="B6" s="43" t="s">
        <v>18</v>
      </c>
      <c r="C6" s="43" t="s">
        <v>19</v>
      </c>
      <c r="D6" s="45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 x14ac:dyDescent="0.25">
      <c r="A7" s="46"/>
      <c r="B7" s="44"/>
      <c r="C7" s="44"/>
      <c r="D7" s="46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 x14ac:dyDescent="0.25">
      <c r="A8" s="45">
        <v>3</v>
      </c>
      <c r="B8" s="43" t="s">
        <v>33</v>
      </c>
      <c r="C8" s="43" t="s">
        <v>34</v>
      </c>
      <c r="D8" s="45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 x14ac:dyDescent="0.25">
      <c r="A9" s="46"/>
      <c r="B9" s="44"/>
      <c r="C9" s="44"/>
      <c r="D9" s="46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 x14ac:dyDescent="0.25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2" ht="78.599999999999994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2" ht="93" customHeight="1" x14ac:dyDescent="0.25">
      <c r="A12" s="50" t="s">
        <v>13</v>
      </c>
      <c r="B12" s="51"/>
      <c r="C12" s="52" t="s">
        <v>14</v>
      </c>
      <c r="D12" s="52"/>
      <c r="E12" s="49" t="s">
        <v>15</v>
      </c>
      <c r="F12" s="49"/>
      <c r="G12" s="49"/>
      <c r="H12" s="49" t="s">
        <v>16</v>
      </c>
      <c r="I12" s="49"/>
      <c r="J12" s="49" t="s">
        <v>17</v>
      </c>
      <c r="K12" s="49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27.75" customHeight="1" x14ac:dyDescent="0.25">
      <c r="I2" s="48" t="s">
        <v>1</v>
      </c>
      <c r="J2" s="48"/>
      <c r="K2" s="48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45">
        <v>1</v>
      </c>
      <c r="B4" s="43" t="s">
        <v>27</v>
      </c>
      <c r="C4" s="43" t="s">
        <v>28</v>
      </c>
      <c r="D4" s="45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 x14ac:dyDescent="0.25">
      <c r="A5" s="46"/>
      <c r="B5" s="44"/>
      <c r="C5" s="44"/>
      <c r="D5" s="46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 x14ac:dyDescent="0.25">
      <c r="A6" s="49" t="s">
        <v>30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ht="78.599999999999994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2" ht="93" customHeight="1" x14ac:dyDescent="0.25">
      <c r="A8" s="50" t="s">
        <v>13</v>
      </c>
      <c r="B8" s="51"/>
      <c r="C8" s="52" t="s">
        <v>14</v>
      </c>
      <c r="D8" s="52"/>
      <c r="E8" s="49" t="s">
        <v>15</v>
      </c>
      <c r="F8" s="49"/>
      <c r="G8" s="49"/>
      <c r="H8" s="49" t="s">
        <v>16</v>
      </c>
      <c r="I8" s="49"/>
      <c r="J8" s="49" t="s">
        <v>17</v>
      </c>
      <c r="K8" s="49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27.75" customHeight="1" x14ac:dyDescent="0.25">
      <c r="I2" s="48" t="s">
        <v>1</v>
      </c>
      <c r="J2" s="48"/>
      <c r="K2" s="48"/>
    </row>
    <row r="3" spans="1:12" s="1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 x14ac:dyDescent="0.25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 x14ac:dyDescent="0.25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 x14ac:dyDescent="0.25">
      <c r="A6" s="49" t="s">
        <v>42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ht="152.4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2" ht="93" customHeight="1" x14ac:dyDescent="0.25">
      <c r="A8" s="50" t="s">
        <v>13</v>
      </c>
      <c r="B8" s="51"/>
      <c r="C8" s="52" t="s">
        <v>14</v>
      </c>
      <c r="D8" s="52"/>
      <c r="E8" s="49" t="s">
        <v>15</v>
      </c>
      <c r="F8" s="49"/>
      <c r="G8" s="49"/>
      <c r="H8" s="49" t="s">
        <v>16</v>
      </c>
      <c r="I8" s="49"/>
      <c r="J8" s="49" t="s">
        <v>17</v>
      </c>
      <c r="K8" s="49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27.75" customHeight="1" x14ac:dyDescent="0.25">
      <c r="I2" s="48" t="s">
        <v>1</v>
      </c>
      <c r="J2" s="48"/>
      <c r="K2" s="48"/>
    </row>
    <row r="3" spans="1:12" s="15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16">
        <v>1</v>
      </c>
      <c r="B4" s="17" t="s">
        <v>43</v>
      </c>
      <c r="C4" s="19" t="s">
        <v>44</v>
      </c>
      <c r="D4" s="16" t="s">
        <v>20</v>
      </c>
      <c r="E4" s="20">
        <v>5.5752212389380533</v>
      </c>
      <c r="F4" s="7">
        <v>0.13</v>
      </c>
      <c r="G4" s="9">
        <v>4.2209000000000003</v>
      </c>
      <c r="H4" s="20">
        <v>4.4850000000000003</v>
      </c>
      <c r="I4" s="20">
        <v>4.4850000000000003</v>
      </c>
      <c r="J4" s="21" t="s">
        <v>47</v>
      </c>
      <c r="K4" s="21" t="s">
        <v>48</v>
      </c>
      <c r="L4" s="8"/>
    </row>
    <row r="5" spans="1:12" ht="62.4" customHeight="1" x14ac:dyDescent="0.25">
      <c r="A5" s="16">
        <v>2</v>
      </c>
      <c r="B5" s="17" t="s">
        <v>45</v>
      </c>
      <c r="C5" s="19" t="s">
        <v>46</v>
      </c>
      <c r="D5" s="16" t="s">
        <v>20</v>
      </c>
      <c r="E5" s="20">
        <v>6.4601769911504432</v>
      </c>
      <c r="F5" s="7">
        <v>0.13</v>
      </c>
      <c r="G5" s="9">
        <v>4.5389999999999997</v>
      </c>
      <c r="H5" s="20">
        <v>4.8209999999999997</v>
      </c>
      <c r="I5" s="20">
        <v>4.8209999999999997</v>
      </c>
      <c r="J5" s="21" t="s">
        <v>47</v>
      </c>
      <c r="K5" s="21" t="s">
        <v>48</v>
      </c>
      <c r="L5" s="8"/>
    </row>
    <row r="6" spans="1:12" ht="27.75" customHeight="1" x14ac:dyDescent="0.25">
      <c r="A6" s="49" t="s">
        <v>49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ht="77.400000000000006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2" ht="93" customHeight="1" x14ac:dyDescent="0.25">
      <c r="A8" s="50" t="s">
        <v>13</v>
      </c>
      <c r="B8" s="51"/>
      <c r="C8" s="52" t="s">
        <v>14</v>
      </c>
      <c r="D8" s="52"/>
      <c r="E8" s="49" t="s">
        <v>15</v>
      </c>
      <c r="F8" s="49"/>
      <c r="G8" s="49"/>
      <c r="H8" s="49" t="s">
        <v>16</v>
      </c>
      <c r="I8" s="49"/>
      <c r="J8" s="49" t="s">
        <v>17</v>
      </c>
      <c r="K8" s="49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27.75" customHeight="1" x14ac:dyDescent="0.25">
      <c r="I2" s="48" t="s">
        <v>1</v>
      </c>
      <c r="J2" s="48"/>
      <c r="K2" s="48"/>
    </row>
    <row r="3" spans="1:12" s="22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3">
        <v>1</v>
      </c>
      <c r="B4" s="24" t="s">
        <v>50</v>
      </c>
      <c r="C4" s="19" t="s">
        <v>51</v>
      </c>
      <c r="D4" s="23" t="s">
        <v>20</v>
      </c>
      <c r="E4" s="20">
        <v>1.46</v>
      </c>
      <c r="F4" s="7">
        <v>0.13</v>
      </c>
      <c r="G4" s="9">
        <v>0.98</v>
      </c>
      <c r="H4" s="20">
        <v>1.2</v>
      </c>
      <c r="I4" s="20">
        <v>1.2</v>
      </c>
      <c r="J4" s="21" t="s">
        <v>52</v>
      </c>
      <c r="K4" s="21" t="s">
        <v>53</v>
      </c>
      <c r="L4" s="8"/>
    </row>
    <row r="5" spans="1:12" ht="62.4" customHeight="1" x14ac:dyDescent="0.25">
      <c r="A5" s="23">
        <v>2</v>
      </c>
      <c r="B5" s="24" t="s">
        <v>54</v>
      </c>
      <c r="C5" s="19" t="s">
        <v>55</v>
      </c>
      <c r="D5" s="23" t="s">
        <v>20</v>
      </c>
      <c r="E5" s="20">
        <v>1.6</v>
      </c>
      <c r="F5" s="7">
        <v>0.13</v>
      </c>
      <c r="G5" s="9">
        <v>1.4274</v>
      </c>
      <c r="H5" s="20">
        <v>1.6</v>
      </c>
      <c r="I5" s="20">
        <v>1.6</v>
      </c>
      <c r="J5" s="21" t="s">
        <v>52</v>
      </c>
      <c r="K5" s="21" t="s">
        <v>57</v>
      </c>
      <c r="L5" s="8"/>
    </row>
    <row r="6" spans="1:12" ht="27.75" customHeight="1" x14ac:dyDescent="0.25">
      <c r="A6" s="49" t="s">
        <v>56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ht="58.8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2" ht="93" customHeight="1" x14ac:dyDescent="0.25">
      <c r="A8" s="50" t="s">
        <v>13</v>
      </c>
      <c r="B8" s="51"/>
      <c r="C8" s="52" t="s">
        <v>14</v>
      </c>
      <c r="D8" s="52"/>
      <c r="E8" s="49" t="s">
        <v>15</v>
      </c>
      <c r="F8" s="49"/>
      <c r="G8" s="49"/>
      <c r="H8" s="49" t="s">
        <v>16</v>
      </c>
      <c r="I8" s="49"/>
      <c r="J8" s="49" t="s">
        <v>17</v>
      </c>
      <c r="K8" s="49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27.75" customHeight="1" x14ac:dyDescent="0.25">
      <c r="I2" s="48" t="s">
        <v>1</v>
      </c>
      <c r="J2" s="48"/>
      <c r="K2" s="48"/>
    </row>
    <row r="3" spans="1:12" s="27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6">
        <v>1</v>
      </c>
      <c r="B4" s="25" t="s">
        <v>58</v>
      </c>
      <c r="C4" s="19" t="s">
        <v>59</v>
      </c>
      <c r="D4" s="26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62.4" customHeight="1" x14ac:dyDescent="0.25">
      <c r="A5" s="26"/>
      <c r="B5" s="25" t="s">
        <v>60</v>
      </c>
      <c r="C5" s="19" t="s">
        <v>61</v>
      </c>
      <c r="D5" s="26" t="s">
        <v>20</v>
      </c>
      <c r="E5" s="20">
        <v>13.535699115044249</v>
      </c>
      <c r="F5" s="7">
        <v>0.13</v>
      </c>
      <c r="G5" s="9">
        <v>6.43</v>
      </c>
      <c r="H5" s="20">
        <v>12.93</v>
      </c>
      <c r="I5" s="20">
        <v>12.93</v>
      </c>
      <c r="J5" s="21" t="s">
        <v>40</v>
      </c>
      <c r="K5" s="21"/>
      <c r="L5" s="8"/>
    </row>
    <row r="6" spans="1:12" ht="62.4" customHeight="1" x14ac:dyDescent="0.25">
      <c r="A6" s="26"/>
      <c r="B6" s="25" t="s">
        <v>62</v>
      </c>
      <c r="C6" s="19" t="s">
        <v>63</v>
      </c>
      <c r="D6" s="26" t="s">
        <v>20</v>
      </c>
      <c r="E6" s="20">
        <v>13.535699115044249</v>
      </c>
      <c r="F6" s="7">
        <v>0.13</v>
      </c>
      <c r="G6" s="9">
        <v>6.43</v>
      </c>
      <c r="H6" s="20">
        <v>12.93</v>
      </c>
      <c r="I6" s="20">
        <v>12.93</v>
      </c>
      <c r="J6" s="21" t="s">
        <v>40</v>
      </c>
      <c r="K6" s="21"/>
      <c r="L6" s="8"/>
    </row>
    <row r="7" spans="1:12" ht="62.4" customHeight="1" x14ac:dyDescent="0.25">
      <c r="A7" s="26"/>
      <c r="B7" s="25" t="s">
        <v>64</v>
      </c>
      <c r="C7" s="19" t="s">
        <v>65</v>
      </c>
      <c r="D7" s="26" t="s">
        <v>20</v>
      </c>
      <c r="E7" s="20">
        <v>11.765787610619471</v>
      </c>
      <c r="F7" s="7">
        <v>0.13</v>
      </c>
      <c r="G7" s="9">
        <v>4.99</v>
      </c>
      <c r="H7" s="20">
        <v>11</v>
      </c>
      <c r="I7" s="20">
        <v>11</v>
      </c>
      <c r="J7" s="21" t="s">
        <v>40</v>
      </c>
      <c r="K7" s="21"/>
      <c r="L7" s="8"/>
    </row>
    <row r="8" spans="1:12" ht="62.4" customHeight="1" x14ac:dyDescent="0.25">
      <c r="A8" s="26"/>
      <c r="B8" s="25" t="s">
        <v>66</v>
      </c>
      <c r="C8" s="19" t="s">
        <v>67</v>
      </c>
      <c r="D8" s="26" t="s">
        <v>20</v>
      </c>
      <c r="E8" s="20">
        <v>26.1784</v>
      </c>
      <c r="F8" s="7">
        <v>0.13</v>
      </c>
      <c r="G8" s="9">
        <v>26.1784</v>
      </c>
      <c r="H8" s="20">
        <v>26.1784</v>
      </c>
      <c r="I8" s="20">
        <v>26.1784</v>
      </c>
      <c r="J8" s="21" t="s">
        <v>40</v>
      </c>
      <c r="K8" s="21"/>
      <c r="L8" s="8"/>
    </row>
    <row r="9" spans="1:12" ht="62.4" customHeight="1" x14ac:dyDescent="0.25">
      <c r="A9" s="26"/>
      <c r="B9" s="25" t="s">
        <v>68</v>
      </c>
      <c r="C9" s="19" t="s">
        <v>69</v>
      </c>
      <c r="D9" s="26" t="s">
        <v>20</v>
      </c>
      <c r="E9" s="20">
        <v>40.72</v>
      </c>
      <c r="F9" s="7">
        <v>0.13</v>
      </c>
      <c r="G9" s="9">
        <v>36.340000000000003</v>
      </c>
      <c r="H9" s="20">
        <v>43.63</v>
      </c>
      <c r="I9" s="20">
        <v>43.63</v>
      </c>
      <c r="J9" s="21" t="s">
        <v>40</v>
      </c>
      <c r="K9" s="21"/>
      <c r="L9" s="8"/>
    </row>
    <row r="10" spans="1:12" ht="62.4" customHeight="1" x14ac:dyDescent="0.25">
      <c r="A10" s="26"/>
      <c r="B10" s="25" t="s">
        <v>70</v>
      </c>
      <c r="C10" s="19" t="s">
        <v>71</v>
      </c>
      <c r="D10" s="26" t="s">
        <v>20</v>
      </c>
      <c r="E10" s="20">
        <v>29.589700000000001</v>
      </c>
      <c r="F10" s="7">
        <v>0.13</v>
      </c>
      <c r="G10" s="9">
        <v>15.8</v>
      </c>
      <c r="H10" s="20">
        <v>24.84</v>
      </c>
      <c r="I10" s="20">
        <v>24.84</v>
      </c>
      <c r="J10" s="21" t="s">
        <v>40</v>
      </c>
      <c r="K10" s="21"/>
      <c r="L10" s="8"/>
    </row>
    <row r="11" spans="1:12" ht="62.4" customHeight="1" x14ac:dyDescent="0.25">
      <c r="A11" s="26">
        <v>2</v>
      </c>
      <c r="B11" s="25" t="s">
        <v>72</v>
      </c>
      <c r="C11" s="19" t="s">
        <v>73</v>
      </c>
      <c r="D11" s="26" t="s">
        <v>20</v>
      </c>
      <c r="E11" s="20">
        <v>29.589700000000001</v>
      </c>
      <c r="F11" s="7">
        <v>0.13</v>
      </c>
      <c r="G11" s="9">
        <v>15.8</v>
      </c>
      <c r="H11" s="20">
        <v>1.6</v>
      </c>
      <c r="I11" s="20">
        <v>24.84</v>
      </c>
      <c r="J11" s="21" t="s">
        <v>40</v>
      </c>
      <c r="K11" s="21"/>
      <c r="L11" s="8"/>
    </row>
    <row r="12" spans="1:12" ht="27.75" customHeight="1" x14ac:dyDescent="0.25">
      <c r="A12" s="49" t="s">
        <v>74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2" ht="58.8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2" ht="93" customHeight="1" x14ac:dyDescent="0.25">
      <c r="A14" s="50" t="s">
        <v>13</v>
      </c>
      <c r="B14" s="51"/>
      <c r="C14" s="52" t="s">
        <v>14</v>
      </c>
      <c r="D14" s="52"/>
      <c r="E14" s="49" t="s">
        <v>15</v>
      </c>
      <c r="F14" s="49"/>
      <c r="G14" s="49"/>
      <c r="H14" s="49" t="s">
        <v>16</v>
      </c>
      <c r="I14" s="49"/>
      <c r="J14" s="49" t="s">
        <v>17</v>
      </c>
      <c r="K14" s="49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27.75" customHeight="1" x14ac:dyDescent="0.25">
      <c r="I2" s="48" t="s">
        <v>1</v>
      </c>
      <c r="J2" s="48"/>
      <c r="K2" s="48"/>
    </row>
    <row r="3" spans="1:12" s="30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9">
        <v>1</v>
      </c>
      <c r="B4" s="28" t="s">
        <v>58</v>
      </c>
      <c r="C4" s="19" t="s">
        <v>59</v>
      </c>
      <c r="D4" s="29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27.75" customHeight="1" x14ac:dyDescent="0.25">
      <c r="A5" s="49" t="s">
        <v>75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2" ht="79.2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2" ht="93" customHeight="1" x14ac:dyDescent="0.25">
      <c r="A7" s="50" t="s">
        <v>13</v>
      </c>
      <c r="B7" s="51"/>
      <c r="C7" s="52" t="s">
        <v>14</v>
      </c>
      <c r="D7" s="52"/>
      <c r="E7" s="49" t="s">
        <v>15</v>
      </c>
      <c r="F7" s="49"/>
      <c r="G7" s="49"/>
      <c r="H7" s="49" t="s">
        <v>16</v>
      </c>
      <c r="I7" s="49"/>
      <c r="J7" s="49" t="s">
        <v>17</v>
      </c>
      <c r="K7" s="49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D1" zoomScale="80" zoomScaleNormal="80" zoomScaleSheetLayoutView="80" workbookViewId="0">
      <selection activeCell="N3" sqref="N3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21.332031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ht="27.75" customHeight="1" x14ac:dyDescent="0.25">
      <c r="M2" s="48" t="s">
        <v>1</v>
      </c>
      <c r="N2" s="48"/>
      <c r="O2" s="48"/>
      <c r="P2" s="48"/>
    </row>
    <row r="3" spans="1:17" s="3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144</v>
      </c>
      <c r="G3" s="35" t="s">
        <v>151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 x14ac:dyDescent="0.25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VLOOKUP(B4,'[1]2021年1-6月'!$C$4:$AA$210,25,0)</f>
        <v>7.2302914538163714</v>
      </c>
      <c r="G4" s="36">
        <f>VLOOKUP(B4,'[1]2021年1-6月'!$C$4:$AE$210,29,0)</f>
        <v>7.2302914538163714</v>
      </c>
      <c r="H4" s="7">
        <v>0.13</v>
      </c>
      <c r="I4" s="41">
        <f>VLOOKUP(B4,'[2]2021年1-6月'!$C$4:$AA$210,25,0)</f>
        <v>6.9590704846515479</v>
      </c>
      <c r="J4" s="37">
        <f>VLOOKUP(B4,'[2]2021年1-6月'!$C$4:$AE$210,29,0)</f>
        <v>6.9590704846515479</v>
      </c>
      <c r="K4" s="40">
        <f t="shared" ref="K4:K38" si="0">F4</f>
        <v>7.2302914538163714</v>
      </c>
      <c r="L4" s="36">
        <f t="shared" ref="L4:L38" si="1">G4</f>
        <v>7.2302914538163714</v>
      </c>
      <c r="M4" s="40">
        <f>K4</f>
        <v>7.2302914538163714</v>
      </c>
      <c r="N4" s="36">
        <f>L4</f>
        <v>7.2302914538163714</v>
      </c>
      <c r="O4" s="21" t="s">
        <v>142</v>
      </c>
      <c r="P4" s="21" t="s">
        <v>152</v>
      </c>
      <c r="Q4" s="8"/>
    </row>
    <row r="5" spans="1:17" ht="62.4" customHeight="1" x14ac:dyDescent="0.25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VLOOKUP(B5,'[1]2021年1-6月'!$C$4:$AA$210,25,0)</f>
        <v>7.2302914538163714</v>
      </c>
      <c r="G5" s="36">
        <f>VLOOKUP(B5,'[1]2021年1-6月'!$C$4:$AE$210,29,0)</f>
        <v>7.2302914538163714</v>
      </c>
      <c r="H5" s="7">
        <v>0.13</v>
      </c>
      <c r="I5" s="41">
        <f>VLOOKUP(B5,'[2]2021年1-6月'!$C$4:$AA$210,25,0)</f>
        <v>6.9590704846515479</v>
      </c>
      <c r="J5" s="37">
        <f>VLOOKUP(B5,'[2]2021年1-6月'!$C$4:$AE$210,29,0)</f>
        <v>6.9590704846515479</v>
      </c>
      <c r="K5" s="40">
        <f t="shared" si="0"/>
        <v>7.2302914538163714</v>
      </c>
      <c r="L5" s="36">
        <f t="shared" si="1"/>
        <v>7.2302914538163714</v>
      </c>
      <c r="M5" s="40">
        <f t="shared" ref="M5:M38" si="2">K5</f>
        <v>7.2302914538163714</v>
      </c>
      <c r="N5" s="36">
        <f t="shared" ref="N5:N38" si="3">L5</f>
        <v>7.2302914538163714</v>
      </c>
      <c r="O5" s="21" t="s">
        <v>142</v>
      </c>
      <c r="P5" s="21" t="s">
        <v>152</v>
      </c>
      <c r="Q5" s="8"/>
    </row>
    <row r="6" spans="1:17" ht="62.4" customHeight="1" x14ac:dyDescent="0.25">
      <c r="A6" s="32">
        <v>3</v>
      </c>
      <c r="B6" s="31" t="s">
        <v>80</v>
      </c>
      <c r="C6" s="19" t="s">
        <v>81</v>
      </c>
      <c r="D6" s="19" t="s">
        <v>158</v>
      </c>
      <c r="E6" s="32" t="s">
        <v>20</v>
      </c>
      <c r="F6" s="40">
        <f>VLOOKUP(B6,'[1]2021年1-6月'!$C$4:$AA$210,25,0)</f>
        <v>5.4384137832000006</v>
      </c>
      <c r="G6" s="36">
        <f>VLOOKUP(B6,'[1]2021年1-6月'!$C$4:$AE$210,29,0)</f>
        <v>5.4384137832000006</v>
      </c>
      <c r="H6" s="7">
        <v>0.13</v>
      </c>
      <c r="I6" s="41">
        <f>VLOOKUP(B6,'[2]2021年1-6月'!$C$4:$AA$210,25,0)</f>
        <v>5.3001490260000006</v>
      </c>
      <c r="J6" s="37">
        <f>VLOOKUP(B6,'[2]2021年1-6月'!$C$4:$AE$210,29,0)</f>
        <v>5.3001490260000006</v>
      </c>
      <c r="K6" s="40">
        <f t="shared" si="0"/>
        <v>5.4384137832000006</v>
      </c>
      <c r="L6" s="36">
        <f t="shared" si="1"/>
        <v>5.4384137832000006</v>
      </c>
      <c r="M6" s="40">
        <f t="shared" si="2"/>
        <v>5.4384137832000006</v>
      </c>
      <c r="N6" s="36">
        <f t="shared" si="3"/>
        <v>5.4384137832000006</v>
      </c>
      <c r="O6" s="21" t="s">
        <v>142</v>
      </c>
      <c r="P6" s="21" t="s">
        <v>152</v>
      </c>
      <c r="Q6" s="8"/>
    </row>
    <row r="7" spans="1:17" ht="62.4" customHeight="1" x14ac:dyDescent="0.25">
      <c r="A7" s="32">
        <v>4</v>
      </c>
      <c r="B7" s="31" t="s">
        <v>80</v>
      </c>
      <c r="C7" s="19" t="s">
        <v>81</v>
      </c>
      <c r="D7" s="19" t="s">
        <v>158</v>
      </c>
      <c r="E7" s="32" t="s">
        <v>20</v>
      </c>
      <c r="F7" s="40">
        <f>VLOOKUP(B7,'[1]2021年1-6月'!$C$4:$AA$210,25,0)</f>
        <v>5.4384137832000006</v>
      </c>
      <c r="G7" s="36">
        <f>VLOOKUP(B7,'[1]2021年1-6月'!$C$4:$AE$210,29,0)</f>
        <v>5.4384137832000006</v>
      </c>
      <c r="H7" s="7">
        <v>0.13</v>
      </c>
      <c r="I7" s="41">
        <f>VLOOKUP(B7,'[2]2021年1-6月'!$C$4:$AA$210,25,0)</f>
        <v>5.3001490260000006</v>
      </c>
      <c r="J7" s="37">
        <f>VLOOKUP(B7,'[2]2021年1-6月'!$C$4:$AE$210,29,0)</f>
        <v>5.3001490260000006</v>
      </c>
      <c r="K7" s="40">
        <f t="shared" si="0"/>
        <v>5.4384137832000006</v>
      </c>
      <c r="L7" s="36">
        <f t="shared" si="1"/>
        <v>5.4384137832000006</v>
      </c>
      <c r="M7" s="40">
        <f t="shared" si="2"/>
        <v>5.4384137832000006</v>
      </c>
      <c r="N7" s="36">
        <f t="shared" si="3"/>
        <v>5.4384137832000006</v>
      </c>
      <c r="O7" s="21" t="s">
        <v>142</v>
      </c>
      <c r="P7" s="21" t="s">
        <v>152</v>
      </c>
      <c r="Q7" s="8"/>
    </row>
    <row r="8" spans="1:17" ht="62.4" customHeight="1" x14ac:dyDescent="0.25">
      <c r="A8" s="32">
        <v>5</v>
      </c>
      <c r="B8" s="31" t="s">
        <v>82</v>
      </c>
      <c r="C8" s="19" t="s">
        <v>83</v>
      </c>
      <c r="D8" s="19" t="s">
        <v>159</v>
      </c>
      <c r="E8" s="32" t="s">
        <v>20</v>
      </c>
      <c r="F8" s="40">
        <f>VLOOKUP(B8,'[1]2021年1-6月'!$C$4:$AA$210,25,0)</f>
        <v>5.4006537832000001</v>
      </c>
      <c r="G8" s="36">
        <f>VLOOKUP(B8,'[1]2021年1-6月'!$C$4:$AE$210,29,0)</f>
        <v>5.6606537831999999</v>
      </c>
      <c r="H8" s="7">
        <v>0.13</v>
      </c>
      <c r="I8" s="41">
        <f>VLOOKUP(B8,'[2]2021年1-6月'!$C$4:$AA$210,25,0)</f>
        <v>5.2633490260000002</v>
      </c>
      <c r="J8" s="37">
        <f>VLOOKUP(B8,'[2]2021年1-6月'!$C$4:$AE$210,29,0)</f>
        <v>5.523349026</v>
      </c>
      <c r="K8" s="40">
        <f t="shared" si="0"/>
        <v>5.4006537832000001</v>
      </c>
      <c r="L8" s="36">
        <f t="shared" si="1"/>
        <v>5.6606537831999999</v>
      </c>
      <c r="M8" s="40">
        <f t="shared" si="2"/>
        <v>5.4006537832000001</v>
      </c>
      <c r="N8" s="36">
        <f t="shared" si="3"/>
        <v>5.6606537831999999</v>
      </c>
      <c r="O8" s="21" t="s">
        <v>142</v>
      </c>
      <c r="P8" s="21" t="s">
        <v>152</v>
      </c>
      <c r="Q8" s="8"/>
    </row>
    <row r="9" spans="1:17" ht="62.4" customHeight="1" x14ac:dyDescent="0.25">
      <c r="A9" s="32">
        <v>6</v>
      </c>
      <c r="B9" s="31" t="s">
        <v>84</v>
      </c>
      <c r="C9" s="19" t="s">
        <v>85</v>
      </c>
      <c r="D9" s="19" t="s">
        <v>160</v>
      </c>
      <c r="E9" s="32" t="s">
        <v>20</v>
      </c>
      <c r="F9" s="40">
        <f>VLOOKUP(B9,'[1]2021年1-6月'!$C$4:$AA$210,25,0)</f>
        <v>6.9832406312999993</v>
      </c>
      <c r="G9" s="36">
        <f>VLOOKUP(B9,'[1]2021年1-6月'!$C$4:$AE$210,29,0)</f>
        <v>7.2932406312999989</v>
      </c>
      <c r="H9" s="7">
        <v>0.13</v>
      </c>
      <c r="I9" s="41">
        <f>VLOOKUP(B9,'[2]2021年1-6月'!$C$4:$AA$210,25,0)</f>
        <v>6.8057006152499993</v>
      </c>
      <c r="J9" s="37">
        <f>VLOOKUP(B9,'[2]2021年1-6月'!$C$4:$AE$210,29,0)</f>
        <v>7.1157006152499989</v>
      </c>
      <c r="K9" s="40">
        <f t="shared" si="0"/>
        <v>6.9832406312999993</v>
      </c>
      <c r="L9" s="36">
        <f t="shared" si="1"/>
        <v>7.2932406312999989</v>
      </c>
      <c r="M9" s="40">
        <f t="shared" si="2"/>
        <v>6.9832406312999993</v>
      </c>
      <c r="N9" s="36">
        <f t="shared" si="3"/>
        <v>7.2932406312999989</v>
      </c>
      <c r="O9" s="21" t="s">
        <v>142</v>
      </c>
      <c r="P9" s="21" t="s">
        <v>152</v>
      </c>
      <c r="Q9" s="8"/>
    </row>
    <row r="10" spans="1:17" ht="62.4" customHeight="1" x14ac:dyDescent="0.25">
      <c r="A10" s="32">
        <v>7</v>
      </c>
      <c r="B10" s="31" t="s">
        <v>84</v>
      </c>
      <c r="C10" s="19" t="s">
        <v>85</v>
      </c>
      <c r="D10" s="19" t="s">
        <v>160</v>
      </c>
      <c r="E10" s="32" t="s">
        <v>20</v>
      </c>
      <c r="F10" s="40">
        <f>VLOOKUP(B10,'[1]2021年1-6月'!$C$4:$AA$210,25,0)</f>
        <v>6.9832406312999993</v>
      </c>
      <c r="G10" s="36">
        <f>VLOOKUP(B10,'[1]2021年1-6月'!$C$4:$AE$210,29,0)</f>
        <v>7.2932406312999989</v>
      </c>
      <c r="H10" s="7">
        <v>0.13</v>
      </c>
      <c r="I10" s="41">
        <f>VLOOKUP(B10,'[2]2021年1-6月'!$C$4:$AA$210,25,0)</f>
        <v>6.8057006152499993</v>
      </c>
      <c r="J10" s="37">
        <f>VLOOKUP(B10,'[2]2021年1-6月'!$C$4:$AE$210,29,0)</f>
        <v>7.1157006152499989</v>
      </c>
      <c r="K10" s="40">
        <f t="shared" si="0"/>
        <v>6.9832406312999993</v>
      </c>
      <c r="L10" s="36">
        <f t="shared" si="1"/>
        <v>7.2932406312999989</v>
      </c>
      <c r="M10" s="40">
        <f t="shared" si="2"/>
        <v>6.9832406312999993</v>
      </c>
      <c r="N10" s="36">
        <f t="shared" si="3"/>
        <v>7.2932406312999989</v>
      </c>
      <c r="O10" s="21" t="s">
        <v>142</v>
      </c>
      <c r="P10" s="21" t="s">
        <v>152</v>
      </c>
      <c r="Q10" s="8"/>
    </row>
    <row r="11" spans="1:17" ht="62.4" customHeight="1" x14ac:dyDescent="0.25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VLOOKUP(B11,'[1]2021年1-6月'!$C$4:$AA$210,25,0)</f>
        <v>0.35465169938053098</v>
      </c>
      <c r="G11" s="36">
        <f>VLOOKUP(B11,'[1]2021年1-6月'!$C$4:$AE$210,29,0)</f>
        <v>0.35465169938053098</v>
      </c>
      <c r="H11" s="7">
        <v>0.13</v>
      </c>
      <c r="I11" s="41">
        <f>VLOOKUP(B11,'[2]2021年1-6月'!$C$4:$AA$210,25,0)</f>
        <v>0.34563513075221236</v>
      </c>
      <c r="J11" s="37">
        <f>VLOOKUP(B11,'[2]2021年1-6月'!$C$4:$AE$210,29,0)</f>
        <v>0.34563513075221236</v>
      </c>
      <c r="K11" s="40">
        <f t="shared" si="0"/>
        <v>0.35465169938053098</v>
      </c>
      <c r="L11" s="36">
        <f t="shared" si="1"/>
        <v>0.35465169938053098</v>
      </c>
      <c r="M11" s="40">
        <f t="shared" si="2"/>
        <v>0.35465169938053098</v>
      </c>
      <c r="N11" s="36">
        <f t="shared" si="3"/>
        <v>0.35465169938053098</v>
      </c>
      <c r="O11" s="21" t="s">
        <v>142</v>
      </c>
      <c r="P11" s="21" t="s">
        <v>152</v>
      </c>
      <c r="Q11" s="8"/>
    </row>
    <row r="12" spans="1:17" ht="62.4" customHeight="1" x14ac:dyDescent="0.25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VLOOKUP(B12,'[1]2021年1-6月'!$C$4:$AA$210,25,0)</f>
        <v>2.7271892471874999</v>
      </c>
      <c r="G12" s="36">
        <f>VLOOKUP(B12,'[1]2021年1-6月'!$C$4:$AE$210,29,0)</f>
        <v>2.7271892471874999</v>
      </c>
      <c r="H12" s="7">
        <v>0.13</v>
      </c>
      <c r="I12" s="41">
        <f>VLOOKUP(B12,'[2]2021年1-6月'!$C$4:$AA$210,25,0)</f>
        <v>2.6578539273437496</v>
      </c>
      <c r="J12" s="37">
        <f>VLOOKUP(B12,'[2]2021年1-6月'!$C$4:$AE$210,29,0)</f>
        <v>2.6578539273437496</v>
      </c>
      <c r="K12" s="40">
        <f t="shared" si="0"/>
        <v>2.7271892471874999</v>
      </c>
      <c r="L12" s="36">
        <f t="shared" si="1"/>
        <v>2.7271892471874999</v>
      </c>
      <c r="M12" s="40">
        <f t="shared" si="2"/>
        <v>2.7271892471874999</v>
      </c>
      <c r="N12" s="36">
        <f t="shared" si="3"/>
        <v>2.7271892471874999</v>
      </c>
      <c r="O12" s="21" t="s">
        <v>142</v>
      </c>
      <c r="P12" s="21" t="s">
        <v>152</v>
      </c>
      <c r="Q12" s="8"/>
    </row>
    <row r="13" spans="1:17" ht="62.4" customHeight="1" x14ac:dyDescent="0.25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VLOOKUP(B13,'[1]2021年1-6月'!$C$4:$AA$210,25,0)</f>
        <v>2.7271892471874999</v>
      </c>
      <c r="G13" s="36">
        <f>VLOOKUP(B13,'[1]2021年1-6月'!$C$4:$AE$210,29,0)</f>
        <v>2.7271892471874999</v>
      </c>
      <c r="H13" s="7">
        <v>0.13</v>
      </c>
      <c r="I13" s="41">
        <f>VLOOKUP(B13,'[2]2021年1-6月'!$C$4:$AA$210,25,0)</f>
        <v>2.6578539273437496</v>
      </c>
      <c r="J13" s="37">
        <f>VLOOKUP(B13,'[2]2021年1-6月'!$C$4:$AE$210,29,0)</f>
        <v>2.6578539273437496</v>
      </c>
      <c r="K13" s="40">
        <f t="shared" si="0"/>
        <v>2.7271892471874999</v>
      </c>
      <c r="L13" s="36">
        <f t="shared" si="1"/>
        <v>2.7271892471874999</v>
      </c>
      <c r="M13" s="40">
        <f t="shared" si="2"/>
        <v>2.7271892471874999</v>
      </c>
      <c r="N13" s="36">
        <f t="shared" si="3"/>
        <v>2.7271892471874999</v>
      </c>
      <c r="O13" s="21" t="s">
        <v>142</v>
      </c>
      <c r="P13" s="21" t="s">
        <v>152</v>
      </c>
      <c r="Q13" s="8"/>
    </row>
    <row r="14" spans="1:17" ht="62.4" customHeight="1" x14ac:dyDescent="0.25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VLOOKUP(B14,'[1]2021年1-6月'!$C$4:$AA$210,25,0)</f>
        <v>0.38288512100530975</v>
      </c>
      <c r="G14" s="36">
        <f>VLOOKUP(B14,'[1]2021年1-6月'!$C$4:$AE$210,29,0)</f>
        <v>0.38288512100530975</v>
      </c>
      <c r="H14" s="7">
        <v>0.13</v>
      </c>
      <c r="I14" s="41">
        <f>VLOOKUP(B14,'[2]2021年1-6月'!$C$4:$AA$210,25,0)</f>
        <v>0.3731507535221239</v>
      </c>
      <c r="J14" s="37">
        <f>VLOOKUP(B14,'[2]2021年1-6月'!$C$4:$AE$210,29,0)</f>
        <v>0.3731507535221239</v>
      </c>
      <c r="K14" s="40">
        <f t="shared" si="0"/>
        <v>0.38288512100530975</v>
      </c>
      <c r="L14" s="36">
        <f t="shared" si="1"/>
        <v>0.38288512100530975</v>
      </c>
      <c r="M14" s="40">
        <f t="shared" si="2"/>
        <v>0.38288512100530975</v>
      </c>
      <c r="N14" s="36">
        <f t="shared" si="3"/>
        <v>0.38288512100530975</v>
      </c>
      <c r="O14" s="21" t="s">
        <v>142</v>
      </c>
      <c r="P14" s="21" t="s">
        <v>152</v>
      </c>
      <c r="Q14" s="8"/>
    </row>
    <row r="15" spans="1:17" ht="62.4" customHeight="1" x14ac:dyDescent="0.25">
      <c r="A15" s="32">
        <v>12</v>
      </c>
      <c r="B15" s="31" t="s">
        <v>94</v>
      </c>
      <c r="C15" s="19" t="s">
        <v>95</v>
      </c>
      <c r="D15" s="19" t="s">
        <v>165</v>
      </c>
      <c r="E15" s="32" t="s">
        <v>20</v>
      </c>
      <c r="F15" s="40">
        <f>VLOOKUP(B15,'[1]2021年1-6月'!$C$4:$AA$210,25,0)</f>
        <v>1.6096933903799997</v>
      </c>
      <c r="G15" s="36">
        <f>VLOOKUP(B15,'[1]2021年1-6月'!$C$4:$AE$210,29,0)</f>
        <v>2.0656933903799999</v>
      </c>
      <c r="H15" s="7">
        <v>0.13</v>
      </c>
      <c r="I15" s="41">
        <f>VLOOKUP(B15,'[2]2021年1-6月'!$C$4:$AA$210,25,0)</f>
        <v>1.5687689821499997</v>
      </c>
      <c r="J15" s="37">
        <f>VLOOKUP(B15,'[2]2021年1-6月'!$C$4:$AE$210,29,0)</f>
        <v>2.0247689821499999</v>
      </c>
      <c r="K15" s="40">
        <f t="shared" si="0"/>
        <v>1.6096933903799997</v>
      </c>
      <c r="L15" s="36">
        <f t="shared" si="1"/>
        <v>2.0656933903799999</v>
      </c>
      <c r="M15" s="40">
        <f t="shared" si="2"/>
        <v>1.6096933903799997</v>
      </c>
      <c r="N15" s="36">
        <f t="shared" si="3"/>
        <v>2.0656933903799999</v>
      </c>
      <c r="O15" s="21" t="s">
        <v>142</v>
      </c>
      <c r="P15" s="21" t="s">
        <v>152</v>
      </c>
      <c r="Q15" s="8"/>
    </row>
    <row r="16" spans="1:17" ht="62.4" customHeight="1" x14ac:dyDescent="0.25">
      <c r="A16" s="32">
        <v>13</v>
      </c>
      <c r="B16" s="31" t="s">
        <v>94</v>
      </c>
      <c r="C16" s="19" t="s">
        <v>96</v>
      </c>
      <c r="D16" s="19" t="s">
        <v>165</v>
      </c>
      <c r="E16" s="32" t="s">
        <v>20</v>
      </c>
      <c r="F16" s="40">
        <f>VLOOKUP(B16,'[1]2021年1-6月'!$C$4:$AA$210,25,0)</f>
        <v>1.6096933903799997</v>
      </c>
      <c r="G16" s="36">
        <f>VLOOKUP(B16,'[1]2021年1-6月'!$C$4:$AE$210,29,0)</f>
        <v>2.0656933903799999</v>
      </c>
      <c r="H16" s="7">
        <v>0.13</v>
      </c>
      <c r="I16" s="41">
        <f>VLOOKUP(B16,'[2]2021年1-6月'!$C$4:$AA$210,25,0)</f>
        <v>1.5687689821499997</v>
      </c>
      <c r="J16" s="37">
        <f>VLOOKUP(B16,'[2]2021年1-6月'!$C$4:$AE$210,29,0)</f>
        <v>2.0247689821499999</v>
      </c>
      <c r="K16" s="40">
        <f t="shared" si="0"/>
        <v>1.6096933903799997</v>
      </c>
      <c r="L16" s="36">
        <f t="shared" si="1"/>
        <v>2.0656933903799999</v>
      </c>
      <c r="M16" s="40">
        <f t="shared" si="2"/>
        <v>1.6096933903799997</v>
      </c>
      <c r="N16" s="36">
        <f t="shared" si="3"/>
        <v>2.0656933903799999</v>
      </c>
      <c r="O16" s="21" t="s">
        <v>142</v>
      </c>
      <c r="P16" s="21" t="s">
        <v>152</v>
      </c>
      <c r="Q16" s="8"/>
    </row>
    <row r="17" spans="1:17" ht="62.4" customHeight="1" x14ac:dyDescent="0.25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VLOOKUP(B17,'[1]2021年1-6月'!$C$4:$AA$210,25,0)</f>
        <v>6.8906468749999998</v>
      </c>
      <c r="G17" s="36">
        <f>VLOOKUP(B17,'[1]2021年1-6月'!$C$4:$AE$210,29,0)</f>
        <v>7.6206468750000003</v>
      </c>
      <c r="H17" s="7">
        <v>0.13</v>
      </c>
      <c r="I17" s="41">
        <f>VLOOKUP(B17,'[2]2021年1-6月'!$C$4:$AA$210,25,0)</f>
        <v>6.7154609374999996</v>
      </c>
      <c r="J17" s="37">
        <f>VLOOKUP(B17,'[2]2021年1-6月'!$C$4:$AE$210,29,0)</f>
        <v>7.4454609375</v>
      </c>
      <c r="K17" s="40">
        <f t="shared" si="0"/>
        <v>6.8906468749999998</v>
      </c>
      <c r="L17" s="36">
        <f t="shared" si="1"/>
        <v>7.6206468750000003</v>
      </c>
      <c r="M17" s="40">
        <f t="shared" si="2"/>
        <v>6.8906468749999998</v>
      </c>
      <c r="N17" s="36">
        <f t="shared" si="3"/>
        <v>7.6206468750000003</v>
      </c>
      <c r="O17" s="21" t="s">
        <v>142</v>
      </c>
      <c r="P17" s="21" t="s">
        <v>152</v>
      </c>
      <c r="Q17" s="8"/>
    </row>
    <row r="18" spans="1:17" ht="62.4" customHeight="1" x14ac:dyDescent="0.25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VLOOKUP(B18,'[1]2021年1-6月'!$C$4:$AA$210,25,0)</f>
        <v>4.8625892165674998</v>
      </c>
      <c r="G18" s="36">
        <f>VLOOKUP(B18,'[1]2021年1-6月'!$C$4:$AE$210,29,0)</f>
        <v>4.8625892165674998</v>
      </c>
      <c r="H18" s="7">
        <v>0.13</v>
      </c>
      <c r="I18" s="41">
        <f>VLOOKUP(B18,'[2]2021年1-6月'!$C$4:$AA$210,25,0)</f>
        <v>4.7389640669937503</v>
      </c>
      <c r="J18" s="37">
        <f>VLOOKUP(B18,'[2]2021年1-6月'!$C$4:$AE$210,29,0)</f>
        <v>4.7389640669937503</v>
      </c>
      <c r="K18" s="40">
        <f t="shared" si="0"/>
        <v>4.8625892165674998</v>
      </c>
      <c r="L18" s="36">
        <f t="shared" si="1"/>
        <v>4.8625892165674998</v>
      </c>
      <c r="M18" s="40">
        <f t="shared" si="2"/>
        <v>4.8625892165674998</v>
      </c>
      <c r="N18" s="36">
        <f t="shared" si="3"/>
        <v>4.8625892165674998</v>
      </c>
      <c r="O18" s="21" t="s">
        <v>142</v>
      </c>
      <c r="P18" s="21" t="s">
        <v>152</v>
      </c>
      <c r="Q18" s="8"/>
    </row>
    <row r="19" spans="1:17" ht="62.4" customHeight="1" x14ac:dyDescent="0.25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VLOOKUP(B19,'[1]2021年1-6月'!$C$4:$AA$210,25,0)</f>
        <v>4.3182926862875002</v>
      </c>
      <c r="G19" s="36">
        <f>VLOOKUP(B19,'[1]2021年1-6月'!$C$4:$AE$210,29,0)</f>
        <v>4.3182926862875002</v>
      </c>
      <c r="H19" s="7">
        <v>0.13</v>
      </c>
      <c r="I19" s="41">
        <f>VLOOKUP(B19,'[2]2021年1-6月'!$C$4:$AA$210,25,0)</f>
        <v>4.20850558409375</v>
      </c>
      <c r="J19" s="37">
        <f>VLOOKUP(B19,'[2]2021年1-6月'!$C$4:$AE$210,29,0)</f>
        <v>4.20850558409375</v>
      </c>
      <c r="K19" s="40">
        <f t="shared" si="0"/>
        <v>4.3182926862875002</v>
      </c>
      <c r="L19" s="36">
        <f t="shared" si="1"/>
        <v>4.3182926862875002</v>
      </c>
      <c r="M19" s="40">
        <f t="shared" si="2"/>
        <v>4.3182926862875002</v>
      </c>
      <c r="N19" s="36">
        <f t="shared" si="3"/>
        <v>4.3182926862875002</v>
      </c>
      <c r="O19" s="21" t="s">
        <v>142</v>
      </c>
      <c r="P19" s="21" t="s">
        <v>152</v>
      </c>
      <c r="Q19" s="8"/>
    </row>
    <row r="20" spans="1:17" ht="62.4" customHeight="1" x14ac:dyDescent="0.25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VLOOKUP(B20,'[1]2021年1-6月'!$C$4:$AA$210,25,0)</f>
        <v>4.2592926862875</v>
      </c>
      <c r="G20" s="36">
        <f>VLOOKUP(B20,'[1]2021年1-6月'!$C$4:$AE$210,29,0)</f>
        <v>4.2592926862875</v>
      </c>
      <c r="H20" s="7">
        <v>0.13</v>
      </c>
      <c r="I20" s="41">
        <f>VLOOKUP(B20,'[2]2021年1-6月'!$C$4:$AA$210,25,0)</f>
        <v>4.1510055840937499</v>
      </c>
      <c r="J20" s="37">
        <f>VLOOKUP(B20,'[2]2021年1-6月'!$C$4:$AE$210,29,0)</f>
        <v>4.1510055840937499</v>
      </c>
      <c r="K20" s="40">
        <f t="shared" si="0"/>
        <v>4.2592926862875</v>
      </c>
      <c r="L20" s="36">
        <f t="shared" si="1"/>
        <v>4.2592926862875</v>
      </c>
      <c r="M20" s="40">
        <f t="shared" si="2"/>
        <v>4.2592926862875</v>
      </c>
      <c r="N20" s="36">
        <f t="shared" si="3"/>
        <v>4.2592926862875</v>
      </c>
      <c r="O20" s="21" t="s">
        <v>142</v>
      </c>
      <c r="P20" s="21" t="s">
        <v>152</v>
      </c>
      <c r="Q20" s="8"/>
    </row>
    <row r="21" spans="1:17" ht="62.4" customHeight="1" x14ac:dyDescent="0.25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VLOOKUP(B21,'[1]2021年1-6月'!$C$4:$AA$210,25,0)</f>
        <v>4.8625892165674998</v>
      </c>
      <c r="G21" s="36">
        <f>VLOOKUP(B21,'[1]2021年1-6月'!$C$4:$AE$210,29,0)</f>
        <v>4.8625892165674998</v>
      </c>
      <c r="H21" s="7">
        <v>0.13</v>
      </c>
      <c r="I21" s="41">
        <f>VLOOKUP(B21,'[2]2021年1-6月'!$C$4:$AA$210,25,0)</f>
        <v>4.7389640669937503</v>
      </c>
      <c r="J21" s="37">
        <f>VLOOKUP(B21,'[2]2021年1-6月'!$C$4:$AE$210,29,0)</f>
        <v>4.7389640669937503</v>
      </c>
      <c r="K21" s="40">
        <f t="shared" si="0"/>
        <v>4.8625892165674998</v>
      </c>
      <c r="L21" s="36">
        <f t="shared" si="1"/>
        <v>4.8625892165674998</v>
      </c>
      <c r="M21" s="40">
        <f t="shared" si="2"/>
        <v>4.8625892165674998</v>
      </c>
      <c r="N21" s="36">
        <f t="shared" si="3"/>
        <v>4.8625892165674998</v>
      </c>
      <c r="O21" s="21" t="s">
        <v>142</v>
      </c>
      <c r="P21" s="21" t="s">
        <v>152</v>
      </c>
      <c r="Q21" s="8"/>
    </row>
    <row r="22" spans="1:17" ht="62.4" customHeight="1" x14ac:dyDescent="0.25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VLOOKUP(B22,'[1]2021年1-6月'!$C$4:$AA$210,25,0)</f>
        <v>2.4286860189374995</v>
      </c>
      <c r="G22" s="36">
        <f>VLOOKUP(B22,'[1]2021年1-6月'!$C$4:$AE$210,29,0)</f>
        <v>2.4606860189374995</v>
      </c>
      <c r="H22" s="7">
        <v>0.13</v>
      </c>
      <c r="I22" s="41">
        <f>VLOOKUP(B22,'[2]2021年1-6月'!$C$4:$AA$210,25,0)</f>
        <v>2.3669397642187495</v>
      </c>
      <c r="J22" s="37">
        <f>VLOOKUP(B22,'[2]2021年1-6月'!$C$4:$AE$210,29,0)</f>
        <v>2.3989397642187495</v>
      </c>
      <c r="K22" s="40">
        <f t="shared" si="0"/>
        <v>2.4286860189374995</v>
      </c>
      <c r="L22" s="36">
        <f t="shared" si="1"/>
        <v>2.4606860189374995</v>
      </c>
      <c r="M22" s="40">
        <f t="shared" si="2"/>
        <v>2.4286860189374995</v>
      </c>
      <c r="N22" s="36">
        <f t="shared" si="3"/>
        <v>2.4606860189374995</v>
      </c>
      <c r="O22" s="21" t="s">
        <v>142</v>
      </c>
      <c r="P22" s="21" t="s">
        <v>152</v>
      </c>
      <c r="Q22" s="8"/>
    </row>
    <row r="23" spans="1:17" ht="62.4" customHeight="1" x14ac:dyDescent="0.25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VLOOKUP(B23,'[1]2021年1-6月'!$C$4:$AA$210,25,0)</f>
        <v>0.2776687259785714</v>
      </c>
      <c r="G23" s="36">
        <f>VLOOKUP(B23,'[1]2021年1-6月'!$C$4:$AE$210,29,0)</f>
        <v>0.2776687259785714</v>
      </c>
      <c r="H23" s="7">
        <v>0.13</v>
      </c>
      <c r="I23" s="41">
        <f>VLOOKUP(B23,'[2]2021年1-6月'!$C$4:$AA$210,25,0)</f>
        <v>0.27060935158928567</v>
      </c>
      <c r="J23" s="37">
        <f>VLOOKUP(B23,'[2]2021年1-6月'!$C$4:$AE$210,29,0)</f>
        <v>0.27060935158928567</v>
      </c>
      <c r="K23" s="40">
        <f t="shared" si="0"/>
        <v>0.2776687259785714</v>
      </c>
      <c r="L23" s="36">
        <f t="shared" si="1"/>
        <v>0.2776687259785714</v>
      </c>
      <c r="M23" s="40">
        <f t="shared" si="2"/>
        <v>0.2776687259785714</v>
      </c>
      <c r="N23" s="36">
        <f t="shared" si="3"/>
        <v>0.2776687259785714</v>
      </c>
      <c r="O23" s="21" t="s">
        <v>142</v>
      </c>
      <c r="P23" s="21" t="s">
        <v>152</v>
      </c>
      <c r="Q23" s="8"/>
    </row>
    <row r="24" spans="1:17" ht="62.4" customHeight="1" x14ac:dyDescent="0.25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VLOOKUP(B24,'[1]2021年1-6月'!$C$4:$AA$210,25,0)</f>
        <v>3.3049334642857144</v>
      </c>
      <c r="G24" s="36">
        <f>VLOOKUP(B24,'[1]2021年1-6月'!$C$4:$AE$210,29,0)</f>
        <v>3.3049334642857144</v>
      </c>
      <c r="H24" s="7">
        <v>0.13</v>
      </c>
      <c r="I24" s="41">
        <f>VLOOKUP(B24,'[2]2021年1-6月'!$C$4:$AA$210,25,0)</f>
        <v>3.2209097321428573</v>
      </c>
      <c r="J24" s="37">
        <f>VLOOKUP(B24,'[2]2021年1-6月'!$C$4:$AE$210,29,0)</f>
        <v>3.2209097321428573</v>
      </c>
      <c r="K24" s="40">
        <f t="shared" si="0"/>
        <v>3.3049334642857144</v>
      </c>
      <c r="L24" s="36">
        <f t="shared" si="1"/>
        <v>3.3049334642857144</v>
      </c>
      <c r="M24" s="40">
        <f t="shared" si="2"/>
        <v>3.3049334642857144</v>
      </c>
      <c r="N24" s="36">
        <f t="shared" si="3"/>
        <v>3.3049334642857144</v>
      </c>
      <c r="O24" s="21" t="s">
        <v>142</v>
      </c>
      <c r="P24" s="21" t="s">
        <v>152</v>
      </c>
      <c r="Q24" s="8"/>
    </row>
    <row r="25" spans="1:17" ht="62.4" customHeight="1" x14ac:dyDescent="0.25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VLOOKUP(B25,'[1]2021年1-6月'!$C$4:$AA$210,25,0)</f>
        <v>3.3049334642857144</v>
      </c>
      <c r="G25" s="36">
        <f>VLOOKUP(B25,'[1]2021年1-6月'!$C$4:$AE$210,29,0)</f>
        <v>3.3049334642857144</v>
      </c>
      <c r="H25" s="7">
        <v>0.13</v>
      </c>
      <c r="I25" s="41">
        <f>VLOOKUP(B25,'[2]2021年1-6月'!$C$4:$AA$210,25,0)</f>
        <v>3.2209097321428573</v>
      </c>
      <c r="J25" s="37">
        <f>VLOOKUP(B25,'[2]2021年1-6月'!$C$4:$AE$210,29,0)</f>
        <v>3.2209097321428573</v>
      </c>
      <c r="K25" s="40">
        <f t="shared" si="0"/>
        <v>3.3049334642857144</v>
      </c>
      <c r="L25" s="36">
        <f t="shared" si="1"/>
        <v>3.3049334642857144</v>
      </c>
      <c r="M25" s="40">
        <f t="shared" si="2"/>
        <v>3.3049334642857144</v>
      </c>
      <c r="N25" s="36">
        <f t="shared" si="3"/>
        <v>3.3049334642857144</v>
      </c>
      <c r="O25" s="21" t="s">
        <v>142</v>
      </c>
      <c r="P25" s="21" t="s">
        <v>152</v>
      </c>
      <c r="Q25" s="8"/>
    </row>
    <row r="26" spans="1:17" ht="62.4" customHeight="1" x14ac:dyDescent="0.25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VLOOKUP(B26,'[1]2021年1-6月'!$C$4:$AA$210,25,0)</f>
        <v>2.3319867999999997</v>
      </c>
      <c r="G26" s="36">
        <f>VLOOKUP(B26,'[1]2021年1-6月'!$C$4:$AE$210,29,0)</f>
        <v>2.3319867999999997</v>
      </c>
      <c r="H26" s="7">
        <v>0.13</v>
      </c>
      <c r="I26" s="41">
        <f>VLOOKUP(B26,'[2]2021年1-6月'!$C$4:$AA$210,25,0)</f>
        <v>2.2726989999999994</v>
      </c>
      <c r="J26" s="37">
        <f>VLOOKUP(B26,'[2]2021年1-6月'!$C$4:$AE$210,29,0)</f>
        <v>2.2726989999999994</v>
      </c>
      <c r="K26" s="40">
        <f t="shared" si="0"/>
        <v>2.3319867999999997</v>
      </c>
      <c r="L26" s="36">
        <f t="shared" si="1"/>
        <v>2.3319867999999997</v>
      </c>
      <c r="M26" s="40">
        <f t="shared" si="2"/>
        <v>2.3319867999999997</v>
      </c>
      <c r="N26" s="36">
        <f t="shared" si="3"/>
        <v>2.3319867999999997</v>
      </c>
      <c r="O26" s="21" t="s">
        <v>142</v>
      </c>
      <c r="P26" s="21" t="s">
        <v>152</v>
      </c>
      <c r="Q26" s="8"/>
    </row>
    <row r="27" spans="1:17" ht="62.4" customHeight="1" x14ac:dyDescent="0.25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VLOOKUP(B27,'[1]2021年1-6月'!$C$4:$AA$210,25,0)</f>
        <v>2.5557855999999997</v>
      </c>
      <c r="G27" s="36">
        <f>VLOOKUP(B27,'[1]2021年1-6月'!$C$4:$AE$210,29,0)</f>
        <v>2.5557855999999997</v>
      </c>
      <c r="H27" s="7">
        <v>0.13</v>
      </c>
      <c r="I27" s="41">
        <f>VLOOKUP(B27,'[2]2021年1-6月'!$C$4:$AA$210,25,0)</f>
        <v>2.4908079999999995</v>
      </c>
      <c r="J27" s="37">
        <f>VLOOKUP(B27,'[2]2021年1-6月'!$C$4:$AE$210,29,0)</f>
        <v>2.4908079999999995</v>
      </c>
      <c r="K27" s="40">
        <f t="shared" si="0"/>
        <v>2.5557855999999997</v>
      </c>
      <c r="L27" s="36">
        <f t="shared" si="1"/>
        <v>2.5557855999999997</v>
      </c>
      <c r="M27" s="40">
        <f t="shared" si="2"/>
        <v>2.5557855999999997</v>
      </c>
      <c r="N27" s="36">
        <f t="shared" si="3"/>
        <v>2.5557855999999997</v>
      </c>
      <c r="O27" s="21" t="s">
        <v>142</v>
      </c>
      <c r="P27" s="21" t="s">
        <v>152</v>
      </c>
      <c r="Q27" s="8"/>
    </row>
    <row r="28" spans="1:17" ht="62.4" customHeight="1" x14ac:dyDescent="0.25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VLOOKUP(B28,'[1]2021年1-6月'!$C$4:$AA$210,25,0)</f>
        <v>0.38544275200000006</v>
      </c>
      <c r="G28" s="36">
        <f>VLOOKUP(B28,'[1]2021年1-6月'!$C$4:$AE$210,29,0)</f>
        <v>0.38544275200000006</v>
      </c>
      <c r="H28" s="7">
        <v>0.13</v>
      </c>
      <c r="I28" s="41">
        <f>VLOOKUP(B28,'[2]2021年1-6月'!$C$4:$AA$210,25,0)</f>
        <v>0.37564336000000004</v>
      </c>
      <c r="J28" s="37">
        <f>VLOOKUP(B28,'[2]2021年1-6月'!$C$4:$AE$210,29,0)</f>
        <v>0.37564336000000004</v>
      </c>
      <c r="K28" s="40">
        <f t="shared" si="0"/>
        <v>0.38544275200000006</v>
      </c>
      <c r="L28" s="36">
        <f t="shared" si="1"/>
        <v>0.38544275200000006</v>
      </c>
      <c r="M28" s="40">
        <f t="shared" si="2"/>
        <v>0.38544275200000006</v>
      </c>
      <c r="N28" s="36">
        <f t="shared" si="3"/>
        <v>0.38544275200000006</v>
      </c>
      <c r="O28" s="21" t="s">
        <v>142</v>
      </c>
      <c r="P28" s="21" t="s">
        <v>152</v>
      </c>
      <c r="Q28" s="8"/>
    </row>
    <row r="29" spans="1:17" ht="62.4" customHeight="1" x14ac:dyDescent="0.25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VLOOKUP(B29,'[1]2021年1-6月'!$C$4:$AA$210,25,0)</f>
        <v>0.42084275199999999</v>
      </c>
      <c r="G29" s="36">
        <f>VLOOKUP(B29,'[1]2021年1-6月'!$C$4:$AE$210,29,0)</f>
        <v>0.42084275199999999</v>
      </c>
      <c r="H29" s="7">
        <v>0.13</v>
      </c>
      <c r="I29" s="41">
        <f>VLOOKUP(B29,'[2]2021年1-6月'!$C$4:$AA$210,25,0)</f>
        <v>0.41014336000000001</v>
      </c>
      <c r="J29" s="37">
        <f>VLOOKUP(B29,'[2]2021年1-6月'!$C$4:$AE$210,29,0)</f>
        <v>0.41014336000000001</v>
      </c>
      <c r="K29" s="40">
        <f t="shared" si="0"/>
        <v>0.42084275199999999</v>
      </c>
      <c r="L29" s="36">
        <f t="shared" si="1"/>
        <v>0.42084275199999999</v>
      </c>
      <c r="M29" s="40">
        <f t="shared" si="2"/>
        <v>0.42084275199999999</v>
      </c>
      <c r="N29" s="36">
        <f t="shared" si="3"/>
        <v>0.42084275199999999</v>
      </c>
      <c r="O29" s="21" t="s">
        <v>142</v>
      </c>
      <c r="P29" s="21" t="s">
        <v>152</v>
      </c>
      <c r="Q29" s="8"/>
    </row>
    <row r="30" spans="1:17" ht="62.4" customHeight="1" x14ac:dyDescent="0.25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VLOOKUP(B30,'[1]2021年1-6月'!$C$4:$AA$210,25,0)</f>
        <v>2.3697467999999997</v>
      </c>
      <c r="G30" s="36">
        <f>VLOOKUP(B30,'[1]2021年1-6月'!$C$4:$AE$210,29,0)</f>
        <v>2.3697467999999997</v>
      </c>
      <c r="H30" s="7">
        <v>0.13</v>
      </c>
      <c r="I30" s="41">
        <f>VLOOKUP(B30,'[2]2021年1-6月'!$C$4:$AA$210,25,0)</f>
        <v>2.3094989999999997</v>
      </c>
      <c r="J30" s="37">
        <f>VLOOKUP(B30,'[2]2021年1-6月'!$C$4:$AE$210,29,0)</f>
        <v>2.3094989999999997</v>
      </c>
      <c r="K30" s="40">
        <f t="shared" si="0"/>
        <v>2.3697467999999997</v>
      </c>
      <c r="L30" s="36">
        <f t="shared" si="1"/>
        <v>2.3697467999999997</v>
      </c>
      <c r="M30" s="40">
        <f t="shared" si="2"/>
        <v>2.3697467999999997</v>
      </c>
      <c r="N30" s="36">
        <f t="shared" si="3"/>
        <v>2.3697467999999997</v>
      </c>
      <c r="O30" s="21" t="s">
        <v>142</v>
      </c>
      <c r="P30" s="21" t="s">
        <v>152</v>
      </c>
      <c r="Q30" s="8"/>
    </row>
    <row r="31" spans="1:17" ht="62.4" customHeight="1" x14ac:dyDescent="0.25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VLOOKUP(B31,'[1]2021年1-6月'!$C$4:$AA$210,25,0)</f>
        <v>2.3697467999999997</v>
      </c>
      <c r="G31" s="36">
        <f>VLOOKUP(B31,'[1]2021年1-6月'!$C$4:$AE$210,29,0)</f>
        <v>2.3697467999999997</v>
      </c>
      <c r="H31" s="7">
        <v>0.13</v>
      </c>
      <c r="I31" s="41">
        <f>VLOOKUP(B31,'[2]2021年1-6月'!$C$4:$AA$210,25,0)</f>
        <v>2.3094989999999997</v>
      </c>
      <c r="J31" s="37">
        <f>VLOOKUP(B31,'[2]2021年1-6月'!$C$4:$AE$210,29,0)</f>
        <v>2.3094989999999997</v>
      </c>
      <c r="K31" s="40">
        <f t="shared" si="0"/>
        <v>2.3697467999999997</v>
      </c>
      <c r="L31" s="36">
        <f t="shared" si="1"/>
        <v>2.3697467999999997</v>
      </c>
      <c r="M31" s="40">
        <f t="shared" si="2"/>
        <v>2.3697467999999997</v>
      </c>
      <c r="N31" s="36">
        <f t="shared" si="3"/>
        <v>2.3697467999999997</v>
      </c>
      <c r="O31" s="21" t="s">
        <v>142</v>
      </c>
      <c r="P31" s="21" t="s">
        <v>152</v>
      </c>
      <c r="Q31" s="8"/>
    </row>
    <row r="32" spans="1:17" ht="62.4" customHeight="1" x14ac:dyDescent="0.25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VLOOKUP(B32,'[1]2021年1-6月'!$C$4:$AA$210,25,0)</f>
        <v>0.73779204999999992</v>
      </c>
      <c r="G32" s="36">
        <f>VLOOKUP(B32,'[1]2021年1-6月'!$C$4:$AE$210,29,0)</f>
        <v>0.73779204999999992</v>
      </c>
      <c r="H32" s="7">
        <v>0.13</v>
      </c>
      <c r="I32" s="41">
        <f>VLOOKUP(B32,'[2]2021年1-6月'!$C$4:$AA$210,25,0)</f>
        <v>0.71903462499999993</v>
      </c>
      <c r="J32" s="37">
        <f>VLOOKUP(B32,'[2]2021年1-6月'!$C$4:$AE$210,29,0)</f>
        <v>0.71903462499999993</v>
      </c>
      <c r="K32" s="40">
        <f t="shared" si="0"/>
        <v>0.73779204999999992</v>
      </c>
      <c r="L32" s="36">
        <f t="shared" si="1"/>
        <v>0.73779204999999992</v>
      </c>
      <c r="M32" s="40">
        <f t="shared" si="2"/>
        <v>0.73779204999999992</v>
      </c>
      <c r="N32" s="36">
        <f t="shared" si="3"/>
        <v>0.73779204999999992</v>
      </c>
      <c r="O32" s="21" t="s">
        <v>142</v>
      </c>
      <c r="P32" s="21" t="s">
        <v>152</v>
      </c>
      <c r="Q32" s="8"/>
    </row>
    <row r="33" spans="1:17" ht="62.4" customHeight="1" x14ac:dyDescent="0.25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VLOOKUP(B33,'[1]2021年1-6月'!$C$4:$AA$210,25,0)</f>
        <v>0.35986748510000005</v>
      </c>
      <c r="G33" s="36">
        <f>VLOOKUP(B33,'[1]2021年1-6月'!$C$4:$AE$210,29,0)</f>
        <v>0.35986748510000005</v>
      </c>
      <c r="H33" s="7">
        <v>0.13</v>
      </c>
      <c r="I33" s="41">
        <f>VLOOKUP(B33,'[2]2021年1-6月'!$C$4:$AA$210,25,0)</f>
        <v>0.35071831175000001</v>
      </c>
      <c r="J33" s="37">
        <f>VLOOKUP(B33,'[2]2021年1-6月'!$C$4:$AE$210,29,0)</f>
        <v>0.35071831175000001</v>
      </c>
      <c r="K33" s="40">
        <f t="shared" si="0"/>
        <v>0.35986748510000005</v>
      </c>
      <c r="L33" s="36">
        <f t="shared" si="1"/>
        <v>0.35986748510000005</v>
      </c>
      <c r="M33" s="40">
        <f t="shared" si="2"/>
        <v>0.35986748510000005</v>
      </c>
      <c r="N33" s="36">
        <f t="shared" si="3"/>
        <v>0.35986748510000005</v>
      </c>
      <c r="O33" s="21" t="s">
        <v>142</v>
      </c>
      <c r="P33" s="21" t="s">
        <v>152</v>
      </c>
      <c r="Q33" s="8"/>
    </row>
    <row r="34" spans="1:17" ht="62.4" customHeight="1" x14ac:dyDescent="0.25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VLOOKUP(B34,'[1]2021年1-6月'!$C$4:$AA$210,25,0)</f>
        <v>5.0412236135011064</v>
      </c>
      <c r="G34" s="36">
        <f>VLOOKUP(B34,'[1]2021年1-6月'!$C$4:$AE$210,29,0)</f>
        <v>5.0412236135011064</v>
      </c>
      <c r="H34" s="7">
        <v>0.13</v>
      </c>
      <c r="I34" s="41">
        <f>VLOOKUP(B34,'[2]2021年1-6月'!$C$4:$AA$210,25,0)</f>
        <v>4.9130569114629425</v>
      </c>
      <c r="J34" s="37">
        <f>VLOOKUP(B34,'[2]2021年1-6月'!$C$4:$AE$210,29,0)</f>
        <v>4.9130569114629425</v>
      </c>
      <c r="K34" s="40">
        <f t="shared" si="0"/>
        <v>5.0412236135011064</v>
      </c>
      <c r="L34" s="36">
        <f t="shared" si="1"/>
        <v>5.0412236135011064</v>
      </c>
      <c r="M34" s="40">
        <f t="shared" si="2"/>
        <v>5.0412236135011064</v>
      </c>
      <c r="N34" s="36">
        <f t="shared" si="3"/>
        <v>5.0412236135011064</v>
      </c>
      <c r="O34" s="21" t="s">
        <v>142</v>
      </c>
      <c r="P34" s="21" t="s">
        <v>152</v>
      </c>
      <c r="Q34" s="8"/>
    </row>
    <row r="35" spans="1:17" ht="62.4" customHeight="1" x14ac:dyDescent="0.25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VLOOKUP(B35,'[1]2021年1-6月'!$C$4:$AA$210,25,0)</f>
        <v>5.0412236135011064</v>
      </c>
      <c r="G35" s="36">
        <f>VLOOKUP(B35,'[1]2021年1-6月'!$C$4:$AE$210,29,0)</f>
        <v>5.0412236135011064</v>
      </c>
      <c r="H35" s="7">
        <v>0.13</v>
      </c>
      <c r="I35" s="41">
        <f>VLOOKUP(B35,'[2]2021年1-6月'!$C$4:$AA$210,25,0)</f>
        <v>4.9130569114629425</v>
      </c>
      <c r="J35" s="37">
        <f>VLOOKUP(B35,'[2]2021年1-6月'!$C$4:$AE$210,29,0)</f>
        <v>4.9130569114629425</v>
      </c>
      <c r="K35" s="40">
        <f t="shared" si="0"/>
        <v>5.0412236135011064</v>
      </c>
      <c r="L35" s="36">
        <f t="shared" si="1"/>
        <v>5.0412236135011064</v>
      </c>
      <c r="M35" s="40">
        <f t="shared" si="2"/>
        <v>5.0412236135011064</v>
      </c>
      <c r="N35" s="36">
        <f t="shared" si="3"/>
        <v>5.0412236135011064</v>
      </c>
      <c r="O35" s="21" t="s">
        <v>142</v>
      </c>
      <c r="P35" s="21" t="s">
        <v>152</v>
      </c>
      <c r="Q35" s="8"/>
    </row>
    <row r="36" spans="1:17" ht="62.4" customHeight="1" x14ac:dyDescent="0.25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VLOOKUP(B36,'[1]2021年1-6月'!$C$4:$AA$210,25,0)</f>
        <v>11.975394530202065</v>
      </c>
      <c r="G36" s="36">
        <f>VLOOKUP(B36,'[1]2021年1-6月'!$C$4:$AE$210,29,0)</f>
        <v>11.975394530202065</v>
      </c>
      <c r="H36" s="7">
        <v>0.13</v>
      </c>
      <c r="I36" s="41">
        <f>VLOOKUP(B36,'[2]2021年1-6月'!$C$4:$AA$210,25,0)</f>
        <v>11.670935347230825</v>
      </c>
      <c r="J36" s="37">
        <f>VLOOKUP(B36,'[2]2021年1-6月'!$C$4:$AE$210,29,0)</f>
        <v>11.670935347230825</v>
      </c>
      <c r="K36" s="40">
        <f t="shared" si="0"/>
        <v>11.975394530202065</v>
      </c>
      <c r="L36" s="36">
        <f t="shared" si="1"/>
        <v>11.975394530202065</v>
      </c>
      <c r="M36" s="40">
        <f t="shared" si="2"/>
        <v>11.975394530202065</v>
      </c>
      <c r="N36" s="36">
        <f t="shared" si="3"/>
        <v>11.975394530202065</v>
      </c>
      <c r="O36" s="21" t="s">
        <v>142</v>
      </c>
      <c r="P36" s="21" t="s">
        <v>152</v>
      </c>
      <c r="Q36" s="8"/>
    </row>
    <row r="37" spans="1:17" ht="62.4" customHeight="1" x14ac:dyDescent="0.25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VLOOKUP(B37,'[1]2021年1-6月'!$C$4:$AA$210,25,0)</f>
        <v>12.001826530202067</v>
      </c>
      <c r="G37" s="36">
        <f>VLOOKUP(B37,'[1]2021年1-6月'!$C$4:$AE$210,29,0)</f>
        <v>12.389726530202067</v>
      </c>
      <c r="H37" s="7">
        <v>0.13</v>
      </c>
      <c r="I37" s="41">
        <f>VLOOKUP(B37,'[2]2021年1-6月'!$C$4:$AA$210,25,0)</f>
        <v>11.696695347230827</v>
      </c>
      <c r="J37" s="37">
        <f>VLOOKUP(B37,'[2]2021年1-6月'!$C$4:$AE$210,29,0)</f>
        <v>12.084595347230827</v>
      </c>
      <c r="K37" s="40">
        <f t="shared" si="0"/>
        <v>12.001826530202067</v>
      </c>
      <c r="L37" s="36">
        <f t="shared" si="1"/>
        <v>12.389726530202067</v>
      </c>
      <c r="M37" s="40">
        <f t="shared" si="2"/>
        <v>12.001826530202067</v>
      </c>
      <c r="N37" s="36">
        <f t="shared" si="3"/>
        <v>12.389726530202067</v>
      </c>
      <c r="O37" s="21" t="s">
        <v>142</v>
      </c>
      <c r="P37" s="21" t="s">
        <v>152</v>
      </c>
      <c r="Q37" s="8"/>
    </row>
    <row r="38" spans="1:17" ht="62.4" customHeight="1" x14ac:dyDescent="0.25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VLOOKUP(B38,'[1]2021年1-6月'!$C$4:$AA$210,25,0)</f>
        <v>12.315234530202064</v>
      </c>
      <c r="G38" s="36">
        <f>VLOOKUP(B38,'[1]2021年1-6月'!$C$4:$AE$210,29,0)</f>
        <v>12.703134530202064</v>
      </c>
      <c r="H38" s="7">
        <v>0.13</v>
      </c>
      <c r="I38" s="41">
        <f>VLOOKUP(B38,'[2]2021年1-6月'!$C$4:$AA$210,25,0)</f>
        <v>12.002135347230826</v>
      </c>
      <c r="J38" s="37">
        <f>VLOOKUP(B38,'[2]2021年1-6月'!$C$4:$AE$210,29,0)</f>
        <v>12.390035347230826</v>
      </c>
      <c r="K38" s="40">
        <f t="shared" si="0"/>
        <v>12.315234530202064</v>
      </c>
      <c r="L38" s="36">
        <f t="shared" si="1"/>
        <v>12.703134530202064</v>
      </c>
      <c r="M38" s="40">
        <f t="shared" si="2"/>
        <v>12.315234530202064</v>
      </c>
      <c r="N38" s="36">
        <f t="shared" si="3"/>
        <v>12.703134530202064</v>
      </c>
      <c r="O38" s="21" t="s">
        <v>142</v>
      </c>
      <c r="P38" s="21" t="s">
        <v>152</v>
      </c>
      <c r="Q38" s="8"/>
    </row>
    <row r="39" spans="1:17" ht="27.75" customHeight="1" x14ac:dyDescent="0.25">
      <c r="A39" s="49" t="s">
        <v>143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spans="1:17" ht="79.2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7" ht="93" customHeight="1" x14ac:dyDescent="0.25">
      <c r="A41" s="50" t="s">
        <v>13</v>
      </c>
      <c r="B41" s="51"/>
      <c r="C41" s="52" t="s">
        <v>14</v>
      </c>
      <c r="D41" s="52"/>
      <c r="E41" s="52"/>
      <c r="F41" s="49" t="s">
        <v>15</v>
      </c>
      <c r="G41" s="49"/>
      <c r="H41" s="49"/>
      <c r="I41" s="49"/>
      <c r="J41" s="42"/>
      <c r="K41" s="49" t="s">
        <v>16</v>
      </c>
      <c r="L41" s="49"/>
      <c r="M41" s="49"/>
      <c r="N41" s="42"/>
      <c r="O41" s="49" t="s">
        <v>17</v>
      </c>
      <c r="P41" s="49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6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abSelected="1" zoomScale="80" zoomScaleNormal="80" workbookViewId="0">
      <selection activeCell="O34" sqref="O1:O1048576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21.332031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7" ht="27.75" customHeight="1" x14ac:dyDescent="0.25">
      <c r="M2" s="48" t="s">
        <v>1</v>
      </c>
      <c r="N2" s="48"/>
      <c r="O2" s="48"/>
      <c r="P2" s="48"/>
    </row>
    <row r="3" spans="1:17" s="3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153</v>
      </c>
      <c r="G3" s="35" t="s">
        <v>154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 x14ac:dyDescent="0.25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VLOOKUP(D4,'[1]2021年7-12月'!$B$4:$AA$210,26,0)</f>
        <v>7.1864194225663711</v>
      </c>
      <c r="G4" s="36">
        <f>VLOOKUP(D4,'[1]2021年7-12月'!$B$4:$AE$210,30,0)</f>
        <v>7.1864194225663711</v>
      </c>
      <c r="H4" s="7">
        <v>0.13</v>
      </c>
      <c r="I4" s="41">
        <f>VLOOKUP(B4,'[2]2021年7-12月'!$C$4:$AA$210,25,0)</f>
        <v>6.8103197815265482</v>
      </c>
      <c r="J4" s="37">
        <f>VLOOKUP(B4,'[2]2021年7-12月'!$C$4:$AE$210,29,0)</f>
        <v>6.8103197815265482</v>
      </c>
      <c r="K4" s="40">
        <f>F4</f>
        <v>7.1864194225663711</v>
      </c>
      <c r="L4" s="36">
        <f>G4</f>
        <v>7.1864194225663711</v>
      </c>
      <c r="M4" s="40">
        <f>F4</f>
        <v>7.1864194225663711</v>
      </c>
      <c r="N4" s="36">
        <f>G4</f>
        <v>7.1864194225663711</v>
      </c>
      <c r="O4" s="21" t="s">
        <v>142</v>
      </c>
      <c r="P4" s="21" t="s">
        <v>155</v>
      </c>
      <c r="Q4" s="8"/>
    </row>
    <row r="5" spans="1:17" ht="62.4" customHeight="1" x14ac:dyDescent="0.25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VLOOKUP(D5,'[1]2021年7-12月'!$B$4:$AA$210,26,0)</f>
        <v>7.1864194225663711</v>
      </c>
      <c r="G5" s="36">
        <f>VLOOKUP(D5,'[1]2021年7-12月'!$B$4:$AE$210,30,0)</f>
        <v>7.1864194225663711</v>
      </c>
      <c r="H5" s="7">
        <v>0.13</v>
      </c>
      <c r="I5" s="41">
        <f>VLOOKUP(B5,'[2]2021年7-12月'!$C$4:$AA$210,25,0)</f>
        <v>6.8103197815265482</v>
      </c>
      <c r="J5" s="37">
        <f>VLOOKUP(B5,'[2]2021年7-12月'!$C$4:$AE$210,29,0)</f>
        <v>6.8103197815265482</v>
      </c>
      <c r="K5" s="40">
        <f t="shared" ref="K5:K38" si="0">F5</f>
        <v>7.1864194225663711</v>
      </c>
      <c r="L5" s="36">
        <f t="shared" ref="L5:L38" si="1">G5</f>
        <v>7.1864194225663711</v>
      </c>
      <c r="M5" s="40">
        <f t="shared" ref="M5:M38" si="2">F5</f>
        <v>7.1864194225663711</v>
      </c>
      <c r="N5" s="36">
        <f t="shared" ref="N5:N38" si="3">G5</f>
        <v>7.1864194225663711</v>
      </c>
      <c r="O5" s="21" t="s">
        <v>142</v>
      </c>
      <c r="P5" s="21" t="s">
        <v>155</v>
      </c>
      <c r="Q5" s="8"/>
    </row>
    <row r="6" spans="1:17" ht="62.4" customHeight="1" x14ac:dyDescent="0.25">
      <c r="A6" s="32">
        <v>3</v>
      </c>
      <c r="B6" s="31" t="s">
        <v>80</v>
      </c>
      <c r="C6" s="19" t="s">
        <v>81</v>
      </c>
      <c r="D6" s="19" t="s">
        <v>158</v>
      </c>
      <c r="E6" s="32" t="s">
        <v>20</v>
      </c>
      <c r="F6" s="40">
        <f>VLOOKUP(D6,'[1]2021年7-12月'!$B$4:$AA$210,26,0)</f>
        <v>5.6806522544000009</v>
      </c>
      <c r="G6" s="36">
        <f>VLOOKUP(D6,'[1]2021年7-12月'!$B$4:$AE$210,30,0)</f>
        <v>5.6806522544000009</v>
      </c>
      <c r="H6" s="7">
        <v>0.13</v>
      </c>
      <c r="I6" s="41">
        <f>VLOOKUP(B6,'[2]2021年7-12月'!$C$4:$AA$210,25,0)</f>
        <v>5.4548153319999999</v>
      </c>
      <c r="J6" s="37">
        <f>VLOOKUP(B6,'[2]2021年7-12月'!$C$4:$AE$210,29,0)</f>
        <v>5.4548153319999999</v>
      </c>
      <c r="K6" s="40">
        <f t="shared" si="0"/>
        <v>5.6806522544000009</v>
      </c>
      <c r="L6" s="36">
        <f t="shared" si="1"/>
        <v>5.6806522544000009</v>
      </c>
      <c r="M6" s="40">
        <f t="shared" si="2"/>
        <v>5.6806522544000009</v>
      </c>
      <c r="N6" s="36">
        <f t="shared" si="3"/>
        <v>5.6806522544000009</v>
      </c>
      <c r="O6" s="21" t="s">
        <v>142</v>
      </c>
      <c r="P6" s="21" t="s">
        <v>155</v>
      </c>
      <c r="Q6" s="8"/>
    </row>
    <row r="7" spans="1:17" ht="62.4" customHeight="1" x14ac:dyDescent="0.25">
      <c r="A7" s="32">
        <v>4</v>
      </c>
      <c r="B7" s="31" t="s">
        <v>80</v>
      </c>
      <c r="C7" s="19" t="s">
        <v>81</v>
      </c>
      <c r="D7" s="19" t="s">
        <v>158</v>
      </c>
      <c r="E7" s="32" t="s">
        <v>20</v>
      </c>
      <c r="F7" s="40">
        <f>VLOOKUP(D7,'[1]2021年7-12月'!$B$4:$AA$210,26,0)</f>
        <v>5.6806522544000009</v>
      </c>
      <c r="G7" s="36">
        <f>VLOOKUP(D7,'[1]2021年7-12月'!$B$4:$AE$210,30,0)</f>
        <v>5.6806522544000009</v>
      </c>
      <c r="H7" s="7">
        <v>0.13</v>
      </c>
      <c r="I7" s="41">
        <f>VLOOKUP(B7,'[2]2021年7-12月'!$C$4:$AA$210,25,0)</f>
        <v>5.4548153319999999</v>
      </c>
      <c r="J7" s="37">
        <f>VLOOKUP(B7,'[2]2021年7-12月'!$C$4:$AE$210,29,0)</f>
        <v>5.4548153319999999</v>
      </c>
      <c r="K7" s="40">
        <f t="shared" si="0"/>
        <v>5.6806522544000009</v>
      </c>
      <c r="L7" s="36">
        <f t="shared" si="1"/>
        <v>5.6806522544000009</v>
      </c>
      <c r="M7" s="40">
        <f t="shared" si="2"/>
        <v>5.6806522544000009</v>
      </c>
      <c r="N7" s="36">
        <f t="shared" si="3"/>
        <v>5.6806522544000009</v>
      </c>
      <c r="O7" s="21" t="s">
        <v>142</v>
      </c>
      <c r="P7" s="21" t="s">
        <v>155</v>
      </c>
      <c r="Q7" s="8"/>
    </row>
    <row r="8" spans="1:17" ht="62.4" customHeight="1" x14ac:dyDescent="0.25">
      <c r="A8" s="32">
        <v>5</v>
      </c>
      <c r="B8" s="31" t="s">
        <v>82</v>
      </c>
      <c r="C8" s="19" t="s">
        <v>83</v>
      </c>
      <c r="D8" s="19" t="s">
        <v>159</v>
      </c>
      <c r="E8" s="32" t="s">
        <v>20</v>
      </c>
      <c r="F8" s="40">
        <f>VLOOKUP(D8,'[1]2021年7-12月'!$B$4:$AA$210,26,0)</f>
        <v>5.6476122544000003</v>
      </c>
      <c r="G8" s="36">
        <f>VLOOKUP(D8,'[1]2021年7-12月'!$B$4:$AE$210,30,0)</f>
        <v>5.9076122544</v>
      </c>
      <c r="H8" s="7">
        <v>0.13</v>
      </c>
      <c r="I8" s="41">
        <f>VLOOKUP(B8,'[2]2021年7-12月'!$C$4:$AA$210,25,0)</f>
        <v>5.4203153320000013</v>
      </c>
      <c r="J8" s="37">
        <f>VLOOKUP(B8,'[2]2021年7-12月'!$C$4:$AE$210,29,0)</f>
        <v>5.680315332000001</v>
      </c>
      <c r="K8" s="40">
        <f t="shared" si="0"/>
        <v>5.6476122544000003</v>
      </c>
      <c r="L8" s="36">
        <f t="shared" si="1"/>
        <v>5.9076122544</v>
      </c>
      <c r="M8" s="40">
        <f t="shared" si="2"/>
        <v>5.6476122544000003</v>
      </c>
      <c r="N8" s="36">
        <f t="shared" si="3"/>
        <v>5.9076122544</v>
      </c>
      <c r="O8" s="21" t="s">
        <v>142</v>
      </c>
      <c r="P8" s="21" t="s">
        <v>155</v>
      </c>
      <c r="Q8" s="8"/>
    </row>
    <row r="9" spans="1:17" ht="62.4" customHeight="1" x14ac:dyDescent="0.25">
      <c r="A9" s="32">
        <v>6</v>
      </c>
      <c r="B9" s="31" t="s">
        <v>84</v>
      </c>
      <c r="C9" s="19" t="s">
        <v>85</v>
      </c>
      <c r="D9" s="19" t="s">
        <v>160</v>
      </c>
      <c r="E9" s="32" t="s">
        <v>20</v>
      </c>
      <c r="F9" s="40">
        <f>VLOOKUP(D9,'[1]2021年7-12月'!$B$4:$AA$210,26,0)</f>
        <v>7.1636950045999992</v>
      </c>
      <c r="G9" s="36">
        <f>VLOOKUP(D9,'[1]2021年7-12月'!$B$4:$AE$210,30,0)</f>
        <v>7.4736950045999988</v>
      </c>
      <c r="H9" s="7">
        <v>0.13</v>
      </c>
      <c r="I9" s="41">
        <f>VLOOKUP(B9,'[2]2021年7-12月'!$C$4:$AA$210,25,0)</f>
        <v>6.9367722504999998</v>
      </c>
      <c r="J9" s="37">
        <f>VLOOKUP(B9,'[2]2021年7-12月'!$C$4:$AE$210,29,0)</f>
        <v>7.2467722504999994</v>
      </c>
      <c r="K9" s="40">
        <f t="shared" si="0"/>
        <v>7.1636950045999992</v>
      </c>
      <c r="L9" s="36">
        <f t="shared" si="1"/>
        <v>7.4736950045999988</v>
      </c>
      <c r="M9" s="40">
        <f t="shared" si="2"/>
        <v>7.1636950045999992</v>
      </c>
      <c r="N9" s="36">
        <f t="shared" si="3"/>
        <v>7.4736950045999988</v>
      </c>
      <c r="O9" s="21" t="s">
        <v>142</v>
      </c>
      <c r="P9" s="21" t="s">
        <v>155</v>
      </c>
      <c r="Q9" s="8"/>
    </row>
    <row r="10" spans="1:17" ht="62.4" customHeight="1" x14ac:dyDescent="0.25">
      <c r="A10" s="32">
        <v>7</v>
      </c>
      <c r="B10" s="31" t="s">
        <v>84</v>
      </c>
      <c r="C10" s="19" t="s">
        <v>85</v>
      </c>
      <c r="D10" s="19" t="s">
        <v>160</v>
      </c>
      <c r="E10" s="32" t="s">
        <v>20</v>
      </c>
      <c r="F10" s="40">
        <f>VLOOKUP(D10,'[1]2021年7-12月'!$B$4:$AA$210,26,0)</f>
        <v>7.1636950045999992</v>
      </c>
      <c r="G10" s="36">
        <f>VLOOKUP(D10,'[1]2021年7-12月'!$B$4:$AE$210,30,0)</f>
        <v>7.4736950045999988</v>
      </c>
      <c r="H10" s="7">
        <v>0.13</v>
      </c>
      <c r="I10" s="41">
        <f>VLOOKUP(B10,'[2]2021年7-12月'!$C$4:$AA$210,25,0)</f>
        <v>6.9367722504999998</v>
      </c>
      <c r="J10" s="37">
        <f>VLOOKUP(B10,'[2]2021年7-12月'!$C$4:$AE$210,29,0)</f>
        <v>7.2467722504999994</v>
      </c>
      <c r="K10" s="40">
        <f t="shared" si="0"/>
        <v>7.1636950045999992</v>
      </c>
      <c r="L10" s="36">
        <f t="shared" si="1"/>
        <v>7.4736950045999988</v>
      </c>
      <c r="M10" s="40">
        <f t="shared" si="2"/>
        <v>7.1636950045999992</v>
      </c>
      <c r="N10" s="36">
        <f t="shared" si="3"/>
        <v>7.4736950045999988</v>
      </c>
      <c r="O10" s="21" t="s">
        <v>142</v>
      </c>
      <c r="P10" s="21" t="s">
        <v>155</v>
      </c>
      <c r="Q10" s="8"/>
    </row>
    <row r="11" spans="1:17" ht="62.4" customHeight="1" x14ac:dyDescent="0.25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VLOOKUP(D11,'[1]2021年7-12月'!$B$4:$AA$210,26,0)</f>
        <v>0.36799867938053099</v>
      </c>
      <c r="G11" s="36">
        <f>VLOOKUP(D11,'[1]2021年7-12月'!$B$4:$AE$210,30,0)</f>
        <v>0.36799867938053099</v>
      </c>
      <c r="H11" s="7">
        <v>0.13</v>
      </c>
      <c r="I11" s="41">
        <f>VLOOKUP(B11,'[2]2021年7-12月'!$C$4:$AA$210,25,0)</f>
        <v>0.35213895575221243</v>
      </c>
      <c r="J11" s="37">
        <f>VLOOKUP(B11,'[2]2021年7-12月'!$C$4:$AE$210,29,0)</f>
        <v>0.35213895575221243</v>
      </c>
      <c r="K11" s="40">
        <f t="shared" si="0"/>
        <v>0.36799867938053099</v>
      </c>
      <c r="L11" s="36">
        <f t="shared" si="1"/>
        <v>0.36799867938053099</v>
      </c>
      <c r="M11" s="40">
        <f t="shared" si="2"/>
        <v>0.36799867938053099</v>
      </c>
      <c r="N11" s="36">
        <f t="shared" si="3"/>
        <v>0.36799867938053099</v>
      </c>
      <c r="O11" s="21" t="s">
        <v>142</v>
      </c>
      <c r="P11" s="21" t="s">
        <v>155</v>
      </c>
      <c r="Q11" s="8"/>
    </row>
    <row r="12" spans="1:17" ht="62.4" customHeight="1" x14ac:dyDescent="0.25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VLOOKUP(D12,'[1]2021年7-12月'!$B$4:$AA$210,26,0)</f>
        <v>2.8661823506250004</v>
      </c>
      <c r="G12" s="36">
        <f>VLOOKUP(D12,'[1]2021年7-12月'!$B$4:$AE$210,30,0)</f>
        <v>2.8661823506250004</v>
      </c>
      <c r="H12" s="7">
        <v>0.13</v>
      </c>
      <c r="I12" s="41">
        <f>VLOOKUP(B12,'[2]2021年7-12月'!$C$4:$AA$210,25,0)</f>
        <v>2.7430701671875002</v>
      </c>
      <c r="J12" s="37">
        <f>VLOOKUP(B12,'[2]2021年7-12月'!$C$4:$AE$210,29,0)</f>
        <v>2.7430701671875002</v>
      </c>
      <c r="K12" s="40">
        <f t="shared" si="0"/>
        <v>2.8661823506250004</v>
      </c>
      <c r="L12" s="36">
        <f t="shared" si="1"/>
        <v>2.8661823506250004</v>
      </c>
      <c r="M12" s="40">
        <f t="shared" si="2"/>
        <v>2.8661823506250004</v>
      </c>
      <c r="N12" s="36">
        <f t="shared" si="3"/>
        <v>2.8661823506250004</v>
      </c>
      <c r="O12" s="21" t="s">
        <v>142</v>
      </c>
      <c r="P12" s="21" t="s">
        <v>155</v>
      </c>
      <c r="Q12" s="8"/>
    </row>
    <row r="13" spans="1:17" ht="62.4" customHeight="1" x14ac:dyDescent="0.25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VLOOKUP(D13,'[1]2021年7-12月'!$B$4:$AA$210,26,0)</f>
        <v>2.8661823506250004</v>
      </c>
      <c r="G13" s="36">
        <f>VLOOKUP(D13,'[1]2021年7-12月'!$B$4:$AE$210,30,0)</f>
        <v>2.8661823506250004</v>
      </c>
      <c r="H13" s="7">
        <v>0.13</v>
      </c>
      <c r="I13" s="41">
        <f>VLOOKUP(B13,'[2]2021年7-12月'!$C$4:$AA$210,25,0)</f>
        <v>2.7430701671875002</v>
      </c>
      <c r="J13" s="37">
        <f>VLOOKUP(B13,'[2]2021年7-12月'!$C$4:$AE$210,29,0)</f>
        <v>2.7430701671875002</v>
      </c>
      <c r="K13" s="40">
        <f t="shared" si="0"/>
        <v>2.8661823506250004</v>
      </c>
      <c r="L13" s="36">
        <f t="shared" si="1"/>
        <v>2.8661823506250004</v>
      </c>
      <c r="M13" s="40">
        <f t="shared" si="2"/>
        <v>2.8661823506250004</v>
      </c>
      <c r="N13" s="36">
        <f t="shared" si="3"/>
        <v>2.8661823506250004</v>
      </c>
      <c r="O13" s="21" t="s">
        <v>142</v>
      </c>
      <c r="P13" s="21" t="s">
        <v>155</v>
      </c>
      <c r="Q13" s="8"/>
    </row>
    <row r="14" spans="1:17" ht="62.4" customHeight="1" x14ac:dyDescent="0.25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VLOOKUP(D14,'[1]2021年7-12月'!$B$4:$AA$210,26,0)</f>
        <v>0.38266262020530978</v>
      </c>
      <c r="G14" s="36">
        <f>VLOOKUP(D14,'[1]2021年7-12月'!$B$4:$AE$210,30,0)</f>
        <v>0.38266262020530978</v>
      </c>
      <c r="H14" s="7">
        <v>0.13</v>
      </c>
      <c r="I14" s="41">
        <f>VLOOKUP(B14,'[2]2021年7-12月'!$C$4:$AA$210,25,0)</f>
        <v>0.36985742952212386</v>
      </c>
      <c r="J14" s="37">
        <f>VLOOKUP(B14,'[2]2021年7-12月'!$C$4:$AE$210,29,0)</f>
        <v>0.36985742952212386</v>
      </c>
      <c r="K14" s="40">
        <f t="shared" si="0"/>
        <v>0.38266262020530978</v>
      </c>
      <c r="L14" s="36">
        <f t="shared" si="1"/>
        <v>0.38266262020530978</v>
      </c>
      <c r="M14" s="40">
        <f t="shared" si="2"/>
        <v>0.38266262020530978</v>
      </c>
      <c r="N14" s="36">
        <f t="shared" si="3"/>
        <v>0.38266262020530978</v>
      </c>
      <c r="O14" s="21" t="s">
        <v>142</v>
      </c>
      <c r="P14" s="21" t="s">
        <v>155</v>
      </c>
      <c r="Q14" s="8"/>
    </row>
    <row r="15" spans="1:17" ht="62.4" customHeight="1" x14ac:dyDescent="0.25">
      <c r="A15" s="32">
        <v>12</v>
      </c>
      <c r="B15" s="31" t="s">
        <v>94</v>
      </c>
      <c r="C15" s="19" t="s">
        <v>95</v>
      </c>
      <c r="D15" s="19" t="s">
        <v>165</v>
      </c>
      <c r="E15" s="32" t="s">
        <v>20</v>
      </c>
      <c r="F15" s="40">
        <f>VLOOKUP(D15,'[1]2021年7-12月'!$B$4:$AA$210,26,0)</f>
        <v>1.6753177699599999</v>
      </c>
      <c r="G15" s="36">
        <f>VLOOKUP(D15,'[1]2021年7-12月'!$B$4:$AE$210,30,0)</f>
        <v>2.1313177699599999</v>
      </c>
      <c r="H15" s="7">
        <v>0.13</v>
      </c>
      <c r="I15" s="41">
        <f>VLOOKUP(B15,'[2]2021年7-12月'!$C$4:$AA$210,25,0)</f>
        <v>1.6108192162999997</v>
      </c>
      <c r="J15" s="37">
        <f>VLOOKUP(B15,'[2]2021年7-12月'!$C$4:$AE$210,29,0)</f>
        <v>2.0668192162999999</v>
      </c>
      <c r="K15" s="40">
        <f t="shared" si="0"/>
        <v>1.6753177699599999</v>
      </c>
      <c r="L15" s="36">
        <f t="shared" si="1"/>
        <v>2.1313177699599999</v>
      </c>
      <c r="M15" s="40">
        <f t="shared" si="2"/>
        <v>1.6753177699599999</v>
      </c>
      <c r="N15" s="36">
        <f t="shared" si="3"/>
        <v>2.1313177699599999</v>
      </c>
      <c r="O15" s="21" t="s">
        <v>142</v>
      </c>
      <c r="P15" s="21" t="s">
        <v>155</v>
      </c>
      <c r="Q15" s="8"/>
    </row>
    <row r="16" spans="1:17" ht="62.4" customHeight="1" x14ac:dyDescent="0.25">
      <c r="A16" s="32">
        <v>13</v>
      </c>
      <c r="B16" s="31" t="s">
        <v>94</v>
      </c>
      <c r="C16" s="19" t="s">
        <v>96</v>
      </c>
      <c r="D16" s="19" t="s">
        <v>165</v>
      </c>
      <c r="E16" s="32" t="s">
        <v>20</v>
      </c>
      <c r="F16" s="40">
        <f>VLOOKUP(D16,'[1]2021年7-12月'!$B$4:$AA$210,26,0)</f>
        <v>1.6753177699599999</v>
      </c>
      <c r="G16" s="36">
        <f>VLOOKUP(D16,'[1]2021年7-12月'!$B$4:$AE$210,30,0)</f>
        <v>2.1313177699599999</v>
      </c>
      <c r="H16" s="7">
        <v>0.13</v>
      </c>
      <c r="I16" s="41">
        <f>VLOOKUP(B16,'[2]2021年7-12月'!$C$4:$AA$210,25,0)</f>
        <v>1.6108192162999997</v>
      </c>
      <c r="J16" s="37">
        <f>VLOOKUP(B16,'[2]2021年7-12月'!$C$4:$AE$210,29,0)</f>
        <v>2.0668192162999999</v>
      </c>
      <c r="K16" s="40">
        <f t="shared" si="0"/>
        <v>1.6753177699599999</v>
      </c>
      <c r="L16" s="36">
        <f t="shared" si="1"/>
        <v>2.1313177699599999</v>
      </c>
      <c r="M16" s="40">
        <f t="shared" si="2"/>
        <v>1.6753177699599999</v>
      </c>
      <c r="N16" s="36">
        <f t="shared" si="3"/>
        <v>2.1313177699599999</v>
      </c>
      <c r="O16" s="21" t="s">
        <v>142</v>
      </c>
      <c r="P16" s="21" t="s">
        <v>155</v>
      </c>
      <c r="Q16" s="8"/>
    </row>
    <row r="17" spans="1:17" ht="62.4" customHeight="1" x14ac:dyDescent="0.25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VLOOKUP(D17,'[1]2021年7-12月'!$B$4:$AA$210,26,0)</f>
        <v>7.1385722500000011</v>
      </c>
      <c r="G17" s="36">
        <f>VLOOKUP(D17,'[1]2021年7-12月'!$B$4:$AE$210,30,0)</f>
        <v>7.8685722500000015</v>
      </c>
      <c r="H17" s="7">
        <v>0.13</v>
      </c>
      <c r="I17" s="41">
        <f>VLOOKUP(B17,'[2]2021年7-12月'!$C$4:$AA$210,25,0)</f>
        <v>6.8797168750000006</v>
      </c>
      <c r="J17" s="37">
        <f>VLOOKUP(B17,'[2]2021年7-12月'!$C$4:$AE$210,29,0)</f>
        <v>7.6097168750000002</v>
      </c>
      <c r="K17" s="40">
        <f t="shared" si="0"/>
        <v>7.1385722500000011</v>
      </c>
      <c r="L17" s="36">
        <f t="shared" si="1"/>
        <v>7.8685722500000015</v>
      </c>
      <c r="M17" s="40">
        <f t="shared" si="2"/>
        <v>7.1385722500000011</v>
      </c>
      <c r="N17" s="36">
        <f t="shared" si="3"/>
        <v>7.8685722500000015</v>
      </c>
      <c r="O17" s="21" t="s">
        <v>142</v>
      </c>
      <c r="P17" s="21" t="s">
        <v>155</v>
      </c>
      <c r="Q17" s="8"/>
    </row>
    <row r="18" spans="1:17" ht="62.4" customHeight="1" x14ac:dyDescent="0.25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VLOOKUP(D18,'[1]2021年7-12月'!$B$4:$AA$210,26,0)</f>
        <v>4.9966932861849997</v>
      </c>
      <c r="G18" s="36">
        <f>VLOOKUP(D18,'[1]2021年7-12月'!$B$4:$AE$210,30,0)</f>
        <v>4.9966932861849997</v>
      </c>
      <c r="H18" s="7">
        <v>0.13</v>
      </c>
      <c r="I18" s="41">
        <f>VLOOKUP(B18,'[2]2021年7-12月'!$C$4:$AA$210,25,0)</f>
        <v>4.8240153634874998</v>
      </c>
      <c r="J18" s="37">
        <f>VLOOKUP(B18,'[2]2021年7-12月'!$C$4:$AE$210,29,0)</f>
        <v>4.8240153634874998</v>
      </c>
      <c r="K18" s="40">
        <f t="shared" si="0"/>
        <v>4.9966932861849997</v>
      </c>
      <c r="L18" s="36">
        <f t="shared" si="1"/>
        <v>4.9966932861849997</v>
      </c>
      <c r="M18" s="40">
        <f t="shared" si="2"/>
        <v>4.9966932861849997</v>
      </c>
      <c r="N18" s="36">
        <f t="shared" si="3"/>
        <v>4.9966932861849997</v>
      </c>
      <c r="O18" s="21" t="s">
        <v>142</v>
      </c>
      <c r="P18" s="21" t="s">
        <v>155</v>
      </c>
      <c r="Q18" s="8"/>
    </row>
    <row r="19" spans="1:17" ht="62.4" customHeight="1" x14ac:dyDescent="0.25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VLOOKUP(D19,'[1]2021年7-12月'!$B$4:$AA$210,26,0)</f>
        <v>4.4560362228250003</v>
      </c>
      <c r="G19" s="36">
        <f>VLOOKUP(D19,'[1]2021年7-12月'!$B$4:$AE$210,30,0)</f>
        <v>4.4560362228250003</v>
      </c>
      <c r="H19" s="7">
        <v>0.13</v>
      </c>
      <c r="I19" s="41">
        <f>VLOOKUP(B19,'[2]2021年7-12月'!$C$4:$AA$210,25,0)</f>
        <v>4.2987086206875</v>
      </c>
      <c r="J19" s="37">
        <f>VLOOKUP(B19,'[2]2021年7-12月'!$C$4:$AE$210,29,0)</f>
        <v>4.2987086206875</v>
      </c>
      <c r="K19" s="40">
        <f t="shared" si="0"/>
        <v>4.4560362228250003</v>
      </c>
      <c r="L19" s="36">
        <f t="shared" si="1"/>
        <v>4.4560362228250003</v>
      </c>
      <c r="M19" s="40">
        <f t="shared" si="2"/>
        <v>4.4560362228250003</v>
      </c>
      <c r="N19" s="36">
        <f t="shared" si="3"/>
        <v>4.4560362228250003</v>
      </c>
      <c r="O19" s="21" t="s">
        <v>142</v>
      </c>
      <c r="P19" s="21" t="s">
        <v>155</v>
      </c>
      <c r="Q19" s="8"/>
    </row>
    <row r="20" spans="1:17" ht="62.4" customHeight="1" x14ac:dyDescent="0.25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VLOOKUP(D20,'[1]2021年7-12月'!$B$4:$AA$210,26,0)</f>
        <v>4.3970362228250002</v>
      </c>
      <c r="G20" s="36">
        <f>VLOOKUP(D20,'[1]2021年7-12月'!$B$4:$AE$210,30,0)</f>
        <v>4.3970362228250002</v>
      </c>
      <c r="H20" s="7">
        <v>0.13</v>
      </c>
      <c r="I20" s="41">
        <f>VLOOKUP(B20,'[2]2021年7-12月'!$C$4:$AA$210,25,0)</f>
        <v>4.2412086206874999</v>
      </c>
      <c r="J20" s="37">
        <f>VLOOKUP(B20,'[2]2021年7-12月'!$C$4:$AE$210,29,0)</f>
        <v>4.2412086206874999</v>
      </c>
      <c r="K20" s="40">
        <f t="shared" si="0"/>
        <v>4.3970362228250002</v>
      </c>
      <c r="L20" s="36">
        <f t="shared" si="1"/>
        <v>4.3970362228250002</v>
      </c>
      <c r="M20" s="40">
        <f t="shared" si="2"/>
        <v>4.3970362228250002</v>
      </c>
      <c r="N20" s="36">
        <f t="shared" si="3"/>
        <v>4.3970362228250002</v>
      </c>
      <c r="O20" s="21" t="s">
        <v>142</v>
      </c>
      <c r="P20" s="21" t="s">
        <v>155</v>
      </c>
      <c r="Q20" s="8"/>
    </row>
    <row r="21" spans="1:17" ht="62.4" customHeight="1" x14ac:dyDescent="0.25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VLOOKUP(D21,'[1]2021年7-12月'!$B$4:$AA$210,26,0)</f>
        <v>4.9966932861849997</v>
      </c>
      <c r="G21" s="36">
        <f>VLOOKUP(D21,'[1]2021年7-12月'!$B$4:$AE$210,30,0)</f>
        <v>4.9966932861849997</v>
      </c>
      <c r="H21" s="7">
        <v>0.13</v>
      </c>
      <c r="I21" s="41">
        <f>VLOOKUP(B21,'[2]2021年7-12月'!$C$4:$AA$210,25,0)</f>
        <v>4.8240153634874998</v>
      </c>
      <c r="J21" s="37">
        <f>VLOOKUP(B21,'[2]2021年7-12月'!$C$4:$AE$210,29,0)</f>
        <v>4.8240153634874998</v>
      </c>
      <c r="K21" s="40">
        <f t="shared" si="0"/>
        <v>4.9966932861849997</v>
      </c>
      <c r="L21" s="36">
        <f t="shared" si="1"/>
        <v>4.9966932861849997</v>
      </c>
      <c r="M21" s="40">
        <f t="shared" si="2"/>
        <v>4.9966932861849997</v>
      </c>
      <c r="N21" s="36">
        <f t="shared" si="3"/>
        <v>4.9966932861849997</v>
      </c>
      <c r="O21" s="21" t="s">
        <v>142</v>
      </c>
      <c r="P21" s="21" t="s">
        <v>155</v>
      </c>
      <c r="Q21" s="8"/>
    </row>
    <row r="22" spans="1:17" ht="62.4" customHeight="1" x14ac:dyDescent="0.25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VLOOKUP(D22,'[1]2021年7-12月'!$B$4:$AA$210,26,0)</f>
        <v>2.5269265391250006</v>
      </c>
      <c r="G22" s="36">
        <f>VLOOKUP(D22,'[1]2021年7-12月'!$B$4:$AE$210,30,0)</f>
        <v>2.5589265391250007</v>
      </c>
      <c r="H22" s="7">
        <v>0.13</v>
      </c>
      <c r="I22" s="41">
        <f>VLOOKUP(B22,'[2]2021年7-12月'!$C$4:$AA$210,25,0)</f>
        <v>2.4302992909375001</v>
      </c>
      <c r="J22" s="37">
        <f>VLOOKUP(B22,'[2]2021年7-12月'!$C$4:$AE$210,29,0)</f>
        <v>2.4622992909375001</v>
      </c>
      <c r="K22" s="40">
        <f t="shared" si="0"/>
        <v>2.5269265391250006</v>
      </c>
      <c r="L22" s="36">
        <f t="shared" si="1"/>
        <v>2.5589265391250007</v>
      </c>
      <c r="M22" s="40">
        <f t="shared" si="2"/>
        <v>2.5269265391250006</v>
      </c>
      <c r="N22" s="36">
        <f t="shared" si="3"/>
        <v>2.5589265391250007</v>
      </c>
      <c r="O22" s="21" t="s">
        <v>142</v>
      </c>
      <c r="P22" s="21" t="s">
        <v>155</v>
      </c>
      <c r="Q22" s="8"/>
    </row>
    <row r="23" spans="1:17" ht="62.4" customHeight="1" x14ac:dyDescent="0.25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VLOOKUP(D23,'[1]2021年7-12月'!$B$4:$AA$210,26,0)</f>
        <v>0.27776012245714282</v>
      </c>
      <c r="G23" s="36">
        <f>VLOOKUP(D23,'[1]2021年7-12月'!$B$4:$AE$210,30,0)</f>
        <v>0.27776012245714282</v>
      </c>
      <c r="H23" s="7">
        <v>0.13</v>
      </c>
      <c r="I23" s="41">
        <f>VLOOKUP(B23,'[2]2021年7-12月'!$C$4:$AA$210,25,0)</f>
        <v>0.26602887407142856</v>
      </c>
      <c r="J23" s="37">
        <f>VLOOKUP(B23,'[2]2021年7-12月'!$C$4:$AE$210,29,0)</f>
        <v>0.26602887407142856</v>
      </c>
      <c r="K23" s="40">
        <f t="shared" si="0"/>
        <v>0.27776012245714282</v>
      </c>
      <c r="L23" s="36">
        <f t="shared" si="1"/>
        <v>0.27776012245714282</v>
      </c>
      <c r="M23" s="40">
        <f t="shared" si="2"/>
        <v>0.27776012245714282</v>
      </c>
      <c r="N23" s="36">
        <f t="shared" si="3"/>
        <v>0.27776012245714282</v>
      </c>
      <c r="O23" s="21" t="s">
        <v>142</v>
      </c>
      <c r="P23" s="21" t="s">
        <v>155</v>
      </c>
      <c r="Q23" s="8"/>
    </row>
    <row r="24" spans="1:17" ht="62.4" customHeight="1" x14ac:dyDescent="0.25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VLOOKUP(D24,'[1]2021年7-12月'!$B$4:$AA$210,26,0)</f>
        <v>3.2204907678571431</v>
      </c>
      <c r="G24" s="36">
        <f>VLOOKUP(D24,'[1]2021年7-12月'!$B$4:$AE$210,30,0)</f>
        <v>3.2204907678571431</v>
      </c>
      <c r="H24" s="7">
        <v>0.13</v>
      </c>
      <c r="I24" s="41">
        <f>VLOOKUP(B24,'[2]2021年7-12月'!$C$4:$AA$210,25,0)</f>
        <v>3.0813459375000001</v>
      </c>
      <c r="J24" s="37">
        <f>VLOOKUP(B24,'[2]2021年7-12月'!$C$4:$AE$210,29,0)</f>
        <v>3.0813459375000001</v>
      </c>
      <c r="K24" s="40">
        <f t="shared" si="0"/>
        <v>3.2204907678571431</v>
      </c>
      <c r="L24" s="36">
        <f t="shared" si="1"/>
        <v>3.2204907678571431</v>
      </c>
      <c r="M24" s="40">
        <f t="shared" si="2"/>
        <v>3.2204907678571431</v>
      </c>
      <c r="N24" s="36">
        <f t="shared" si="3"/>
        <v>3.2204907678571431</v>
      </c>
      <c r="O24" s="21" t="s">
        <v>142</v>
      </c>
      <c r="P24" s="21" t="s">
        <v>155</v>
      </c>
      <c r="Q24" s="8"/>
    </row>
    <row r="25" spans="1:17" ht="62.4" customHeight="1" x14ac:dyDescent="0.25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VLOOKUP(D25,'[1]2021年7-12月'!$B$4:$AA$210,26,0)</f>
        <v>3.2204907678571431</v>
      </c>
      <c r="G25" s="36">
        <f>VLOOKUP(D25,'[1]2021年7-12月'!$B$4:$AE$210,30,0)</f>
        <v>3.2204907678571431</v>
      </c>
      <c r="H25" s="7">
        <v>0.13</v>
      </c>
      <c r="I25" s="41">
        <f>VLOOKUP(B25,'[2]2021年7-12月'!$C$4:$AA$210,25,0)</f>
        <v>3.0813459375000001</v>
      </c>
      <c r="J25" s="37">
        <f>VLOOKUP(B25,'[2]2021年7-12月'!$C$4:$AE$210,29,0)</f>
        <v>3.0813459375000001</v>
      </c>
      <c r="K25" s="40">
        <f t="shared" si="0"/>
        <v>3.2204907678571431</v>
      </c>
      <c r="L25" s="36">
        <f t="shared" si="1"/>
        <v>3.2204907678571431</v>
      </c>
      <c r="M25" s="40">
        <f t="shared" si="2"/>
        <v>3.2204907678571431</v>
      </c>
      <c r="N25" s="36">
        <f t="shared" si="3"/>
        <v>3.2204907678571431</v>
      </c>
      <c r="O25" s="21" t="s">
        <v>142</v>
      </c>
      <c r="P25" s="21" t="s">
        <v>155</v>
      </c>
      <c r="Q25" s="8"/>
    </row>
    <row r="26" spans="1:17" ht="62.4" customHeight="1" x14ac:dyDescent="0.25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VLOOKUP(D26,'[1]2021年7-12月'!$B$4:$AA$210,26,0)</f>
        <v>2.3061764239999998</v>
      </c>
      <c r="G26" s="36">
        <f>VLOOKUP(D26,'[1]2021年7-12月'!$B$4:$AE$210,30,0)</f>
        <v>2.3061764239999998</v>
      </c>
      <c r="H26" s="7">
        <v>0.13</v>
      </c>
      <c r="I26" s="41">
        <f>VLOOKUP(B26,'[2]2021年7-12月'!$C$4:$AA$210,25,0)</f>
        <v>2.1771050199999995</v>
      </c>
      <c r="J26" s="37">
        <f>VLOOKUP(B26,'[2]2021年7-12月'!$C$4:$AE$210,29,0)</f>
        <v>2.1771050199999995</v>
      </c>
      <c r="K26" s="40">
        <f t="shared" si="0"/>
        <v>2.3061764239999998</v>
      </c>
      <c r="L26" s="36">
        <f t="shared" si="1"/>
        <v>2.3061764239999998</v>
      </c>
      <c r="M26" s="40">
        <f t="shared" si="2"/>
        <v>2.3061764239999998</v>
      </c>
      <c r="N26" s="36">
        <f t="shared" si="3"/>
        <v>2.3061764239999998</v>
      </c>
      <c r="O26" s="21" t="s">
        <v>142</v>
      </c>
      <c r="P26" s="21" t="s">
        <v>155</v>
      </c>
      <c r="Q26" s="8"/>
    </row>
    <row r="27" spans="1:17" ht="62.4" customHeight="1" x14ac:dyDescent="0.25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VLOOKUP(D27,'[1]2021年7-12月'!$B$4:$AA$210,26,0)</f>
        <v>2.5426470079999999</v>
      </c>
      <c r="G27" s="36">
        <f>VLOOKUP(D27,'[1]2021年7-12月'!$B$4:$AE$210,30,0)</f>
        <v>2.5426470079999999</v>
      </c>
      <c r="H27" s="7">
        <v>0.13</v>
      </c>
      <c r="I27" s="41">
        <f>VLOOKUP(B27,'[2]2021年7-12月'!$C$4:$AA$210,25,0)</f>
        <v>2.3938418399999999</v>
      </c>
      <c r="J27" s="37">
        <f>VLOOKUP(B27,'[2]2021年7-12月'!$C$4:$AE$210,29,0)</f>
        <v>2.3938418399999999</v>
      </c>
      <c r="K27" s="40">
        <f t="shared" si="0"/>
        <v>2.5426470079999999</v>
      </c>
      <c r="L27" s="36">
        <f t="shared" si="1"/>
        <v>2.5426470079999999</v>
      </c>
      <c r="M27" s="40">
        <f t="shared" si="2"/>
        <v>2.5426470079999999</v>
      </c>
      <c r="N27" s="36">
        <f t="shared" si="3"/>
        <v>2.5426470079999999</v>
      </c>
      <c r="O27" s="21" t="s">
        <v>142</v>
      </c>
      <c r="P27" s="21" t="s">
        <v>155</v>
      </c>
      <c r="Q27" s="8"/>
    </row>
    <row r="28" spans="1:17" ht="62.4" customHeight="1" x14ac:dyDescent="0.25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VLOOKUP(D28,'[1]2021年7-12月'!$B$4:$AA$210,26,0)</f>
        <v>0.38121876735999999</v>
      </c>
      <c r="G28" s="36">
        <f>VLOOKUP(D28,'[1]2021年7-12月'!$B$4:$AE$210,30,0)</f>
        <v>0.38121876735999999</v>
      </c>
      <c r="H28" s="7">
        <v>0.13</v>
      </c>
      <c r="I28" s="41">
        <f>VLOOKUP(B28,'[2]2021年7-12月'!$C$4:$AA$210,25,0)</f>
        <v>0.36176409279999994</v>
      </c>
      <c r="J28" s="37">
        <f>VLOOKUP(B28,'[2]2021年7-12月'!$C$4:$AE$210,29,0)</f>
        <v>0.36176409279999994</v>
      </c>
      <c r="K28" s="40">
        <f t="shared" si="0"/>
        <v>0.38121876735999999</v>
      </c>
      <c r="L28" s="36">
        <f t="shared" si="1"/>
        <v>0.38121876735999999</v>
      </c>
      <c r="M28" s="40">
        <f t="shared" si="2"/>
        <v>0.38121876735999999</v>
      </c>
      <c r="N28" s="36">
        <f t="shared" si="3"/>
        <v>0.38121876735999999</v>
      </c>
      <c r="O28" s="21" t="s">
        <v>142</v>
      </c>
      <c r="P28" s="21" t="s">
        <v>155</v>
      </c>
      <c r="Q28" s="8"/>
    </row>
    <row r="29" spans="1:17" ht="62.4" customHeight="1" x14ac:dyDescent="0.25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VLOOKUP(D29,'[1]2021年7-12月'!$B$4:$AA$210,26,0)</f>
        <v>0.41661876736000003</v>
      </c>
      <c r="G29" s="36">
        <f>VLOOKUP(D29,'[1]2021年7-12月'!$B$4:$AE$210,30,0)</f>
        <v>0.41661876736000003</v>
      </c>
      <c r="H29" s="7">
        <v>0.13</v>
      </c>
      <c r="I29" s="41">
        <f>VLOOKUP(B29,'[2]2021年7-12月'!$C$4:$AA$210,25,0)</f>
        <v>0.39626409279999997</v>
      </c>
      <c r="J29" s="37">
        <f>VLOOKUP(B29,'[2]2021年7-12月'!$C$4:$AE$210,29,0)</f>
        <v>0.39626409279999997</v>
      </c>
      <c r="K29" s="40">
        <f t="shared" si="0"/>
        <v>0.41661876736000003</v>
      </c>
      <c r="L29" s="36">
        <f t="shared" si="1"/>
        <v>0.41661876736000003</v>
      </c>
      <c r="M29" s="40">
        <f t="shared" si="2"/>
        <v>0.41661876736000003</v>
      </c>
      <c r="N29" s="36">
        <f t="shared" si="3"/>
        <v>0.41661876736000003</v>
      </c>
      <c r="O29" s="21" t="s">
        <v>142</v>
      </c>
      <c r="P29" s="21" t="s">
        <v>155</v>
      </c>
      <c r="Q29" s="8"/>
    </row>
    <row r="30" spans="1:17" ht="62.4" customHeight="1" x14ac:dyDescent="0.25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VLOOKUP(D30,'[1]2021年7-12月'!$B$4:$AA$210,26,0)</f>
        <v>2.3392164239999995</v>
      </c>
      <c r="G30" s="36">
        <f>VLOOKUP(D30,'[1]2021年7-12月'!$B$4:$AE$210,30,0)</f>
        <v>2.3392164239999995</v>
      </c>
      <c r="H30" s="7">
        <v>0.13</v>
      </c>
      <c r="I30" s="41">
        <f>VLOOKUP(B30,'[2]2021年7-12月'!$C$4:$AA$210,25,0)</f>
        <v>2.2116050199999995</v>
      </c>
      <c r="J30" s="37">
        <f>VLOOKUP(B30,'[2]2021年7-12月'!$C$4:$AE$210,29,0)</f>
        <v>2.2116050199999995</v>
      </c>
      <c r="K30" s="40">
        <f t="shared" si="0"/>
        <v>2.3392164239999995</v>
      </c>
      <c r="L30" s="36">
        <f t="shared" si="1"/>
        <v>2.3392164239999995</v>
      </c>
      <c r="M30" s="40">
        <f t="shared" si="2"/>
        <v>2.3392164239999995</v>
      </c>
      <c r="N30" s="36">
        <f t="shared" si="3"/>
        <v>2.3392164239999995</v>
      </c>
      <c r="O30" s="21" t="s">
        <v>142</v>
      </c>
      <c r="P30" s="21" t="s">
        <v>155</v>
      </c>
      <c r="Q30" s="8"/>
    </row>
    <row r="31" spans="1:17" ht="62.4" customHeight="1" x14ac:dyDescent="0.25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VLOOKUP(D31,'[1]2021年7-12月'!$B$4:$AA$210,26,0)</f>
        <v>2.3392164239999995</v>
      </c>
      <c r="G31" s="36">
        <f>VLOOKUP(D31,'[1]2021年7-12月'!$B$4:$AE$210,30,0)</f>
        <v>2.3392164239999995</v>
      </c>
      <c r="H31" s="7">
        <v>0.13</v>
      </c>
      <c r="I31" s="41">
        <f>VLOOKUP(B31,'[2]2021年7-12月'!$C$4:$AA$210,25,0)</f>
        <v>2.2116050199999995</v>
      </c>
      <c r="J31" s="37">
        <f>VLOOKUP(B31,'[2]2021年7-12月'!$C$4:$AE$210,29,0)</f>
        <v>2.2116050199999995</v>
      </c>
      <c r="K31" s="40">
        <f t="shared" si="0"/>
        <v>2.3392164239999995</v>
      </c>
      <c r="L31" s="36">
        <f t="shared" si="1"/>
        <v>2.3392164239999995</v>
      </c>
      <c r="M31" s="40">
        <f t="shared" si="2"/>
        <v>2.3392164239999995</v>
      </c>
      <c r="N31" s="36">
        <f t="shared" si="3"/>
        <v>2.3392164239999995</v>
      </c>
      <c r="O31" s="21" t="s">
        <v>142</v>
      </c>
      <c r="P31" s="21" t="s">
        <v>155</v>
      </c>
      <c r="Q31" s="8"/>
    </row>
    <row r="32" spans="1:17" ht="62.4" customHeight="1" x14ac:dyDescent="0.25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VLOOKUP(D32,'[1]2021年7-12月'!$B$4:$AA$210,26,0)</f>
        <v>0.72501560000000009</v>
      </c>
      <c r="G32" s="36">
        <f>VLOOKUP(D32,'[1]2021年7-12月'!$B$4:$AE$210,30,0)</f>
        <v>0.72501560000000009</v>
      </c>
      <c r="H32" s="7">
        <v>0.13</v>
      </c>
      <c r="I32" s="41">
        <f>VLOOKUP(B32,'[2]2021年7-12月'!$C$4:$AA$210,25,0)</f>
        <v>0.6985905</v>
      </c>
      <c r="J32" s="37">
        <f>VLOOKUP(B32,'[2]2021年7-12月'!$C$4:$AE$210,29,0)</f>
        <v>0.6985905</v>
      </c>
      <c r="K32" s="40">
        <f t="shared" si="0"/>
        <v>0.72501560000000009</v>
      </c>
      <c r="L32" s="36">
        <f t="shared" si="1"/>
        <v>0.72501560000000009</v>
      </c>
      <c r="M32" s="40">
        <f t="shared" si="2"/>
        <v>0.72501560000000009</v>
      </c>
      <c r="N32" s="36">
        <f t="shared" si="3"/>
        <v>0.72501560000000009</v>
      </c>
      <c r="O32" s="21" t="s">
        <v>142</v>
      </c>
      <c r="P32" s="21" t="s">
        <v>155</v>
      </c>
      <c r="Q32" s="8"/>
    </row>
    <row r="33" spans="1:17" ht="62.4" customHeight="1" x14ac:dyDescent="0.25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VLOOKUP(D33,'[1]2021年7-12月'!$B$4:$AA$210,26,0)</f>
        <v>0.36108807119999997</v>
      </c>
      <c r="G33" s="36">
        <f>VLOOKUP(D33,'[1]2021年7-12月'!$B$4:$AE$210,30,0)</f>
        <v>0.36108807119999997</v>
      </c>
      <c r="H33" s="7">
        <v>0.13</v>
      </c>
      <c r="I33" s="41">
        <f>VLOOKUP(B33,'[2]2021年7-12月'!$C$4:$AA$210,25,0)</f>
        <v>0.34455465100000005</v>
      </c>
      <c r="J33" s="37">
        <f>VLOOKUP(B33,'[2]2021年7-12月'!$C$4:$AE$210,29,0)</f>
        <v>0.34455465100000005</v>
      </c>
      <c r="K33" s="40">
        <f t="shared" si="0"/>
        <v>0.36108807119999997</v>
      </c>
      <c r="L33" s="36">
        <f t="shared" si="1"/>
        <v>0.36108807119999997</v>
      </c>
      <c r="M33" s="40">
        <f t="shared" si="2"/>
        <v>0.36108807119999997</v>
      </c>
      <c r="N33" s="36">
        <f t="shared" si="3"/>
        <v>0.36108807119999997</v>
      </c>
      <c r="O33" s="21" t="s">
        <v>142</v>
      </c>
      <c r="P33" s="21" t="s">
        <v>155</v>
      </c>
      <c r="Q33" s="8"/>
    </row>
    <row r="34" spans="1:17" ht="62.4" customHeight="1" x14ac:dyDescent="0.25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VLOOKUP(D34,'[1]2021年7-12月'!$B$4:$AA$210,26,0)</f>
        <v>5.048174292876106</v>
      </c>
      <c r="G34" s="36">
        <f>VLOOKUP(D34,'[1]2021年7-12月'!$B$4:$AE$210,30,0)</f>
        <v>5.048174292876106</v>
      </c>
      <c r="H34" s="7">
        <v>0.13</v>
      </c>
      <c r="I34" s="41">
        <f>VLOOKUP(B34,'[2]2021年7-12月'!$C$4:$AA$210,25,0)</f>
        <v>4.8115245974004415</v>
      </c>
      <c r="J34" s="37">
        <f>VLOOKUP(B34,'[2]2021年7-12月'!$C$4:$AE$210,29,0)</f>
        <v>4.8115245974004415</v>
      </c>
      <c r="K34" s="40">
        <f t="shared" si="0"/>
        <v>5.048174292876106</v>
      </c>
      <c r="L34" s="36">
        <f t="shared" si="1"/>
        <v>5.048174292876106</v>
      </c>
      <c r="M34" s="40">
        <f t="shared" si="2"/>
        <v>5.048174292876106</v>
      </c>
      <c r="N34" s="36">
        <f t="shared" si="3"/>
        <v>5.048174292876106</v>
      </c>
      <c r="O34" s="21" t="s">
        <v>142</v>
      </c>
      <c r="P34" s="21" t="s">
        <v>155</v>
      </c>
      <c r="Q34" s="8"/>
    </row>
    <row r="35" spans="1:17" ht="62.4" customHeight="1" x14ac:dyDescent="0.25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VLOOKUP(D35,'[1]2021年7-12月'!$B$4:$AA$210,26,0)</f>
        <v>5.048174292876106</v>
      </c>
      <c r="G35" s="36">
        <f>VLOOKUP(D35,'[1]2021年7-12月'!$B$4:$AE$210,30,0)</f>
        <v>5.048174292876106</v>
      </c>
      <c r="H35" s="7">
        <v>0.13</v>
      </c>
      <c r="I35" s="41">
        <f>VLOOKUP(B35,'[2]2021年7-12月'!$C$4:$AA$210,25,0)</f>
        <v>4.8115245974004415</v>
      </c>
      <c r="J35" s="37">
        <f>VLOOKUP(B35,'[2]2021年7-12月'!$C$4:$AE$210,29,0)</f>
        <v>4.8115245974004415</v>
      </c>
      <c r="K35" s="40">
        <f t="shared" si="0"/>
        <v>5.048174292876106</v>
      </c>
      <c r="L35" s="36">
        <f t="shared" si="1"/>
        <v>5.048174292876106</v>
      </c>
      <c r="M35" s="40">
        <f t="shared" si="2"/>
        <v>5.048174292876106</v>
      </c>
      <c r="N35" s="36">
        <f t="shared" si="3"/>
        <v>5.048174292876106</v>
      </c>
      <c r="O35" s="21" t="s">
        <v>142</v>
      </c>
      <c r="P35" s="21" t="s">
        <v>155</v>
      </c>
      <c r="Q35" s="8"/>
    </row>
    <row r="36" spans="1:17" ht="62.4" customHeight="1" x14ac:dyDescent="0.25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VLOOKUP(D36,'[1]2021年7-12月'!$B$4:$AA$210,26,0)</f>
        <v>11.928973733368732</v>
      </c>
      <c r="G36" s="36">
        <f>VLOOKUP(D36,'[1]2021年7-12月'!$B$4:$AE$210,30,0)</f>
        <v>11.928973733368732</v>
      </c>
      <c r="H36" s="7">
        <v>0.13</v>
      </c>
      <c r="I36" s="41">
        <f>VLOOKUP(B36,'[2]2021年7-12月'!$C$4:$AA$210,25,0)</f>
        <v>11.412496431814159</v>
      </c>
      <c r="J36" s="37">
        <f>VLOOKUP(B36,'[2]2021年7-12月'!$C$4:$AE$210,29,0)</f>
        <v>11.412496431814159</v>
      </c>
      <c r="K36" s="40">
        <f t="shared" si="0"/>
        <v>11.928973733368732</v>
      </c>
      <c r="L36" s="36">
        <f t="shared" si="1"/>
        <v>11.928973733368732</v>
      </c>
      <c r="M36" s="40">
        <f t="shared" si="2"/>
        <v>11.928973733368732</v>
      </c>
      <c r="N36" s="36">
        <f t="shared" si="3"/>
        <v>11.928973733368732</v>
      </c>
      <c r="O36" s="21" t="s">
        <v>142</v>
      </c>
      <c r="P36" s="21" t="s">
        <v>155</v>
      </c>
      <c r="Q36" s="8"/>
    </row>
    <row r="37" spans="1:17" ht="62.4" customHeight="1" x14ac:dyDescent="0.25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VLOOKUP(D37,'[1]2021年7-12月'!$B$4:$AA$210,26,0)</f>
        <v>11.987501733368731</v>
      </c>
      <c r="G37" s="36">
        <f>VLOOKUP(D37,'[1]2021年7-12月'!$B$4:$AE$210,30,0)</f>
        <v>12.375401733368731</v>
      </c>
      <c r="H37" s="7">
        <v>0.13</v>
      </c>
      <c r="I37" s="41">
        <f>VLOOKUP(B37,'[2]2021年7-12月'!$C$4:$AA$210,25,0)</f>
        <v>11.453896431814158</v>
      </c>
      <c r="J37" s="37">
        <f>VLOOKUP(B37,'[2]2021年7-12月'!$C$4:$AE$210,29,0)</f>
        <v>11.841796431814158</v>
      </c>
      <c r="K37" s="40">
        <f t="shared" si="0"/>
        <v>11.987501733368731</v>
      </c>
      <c r="L37" s="36">
        <f t="shared" si="1"/>
        <v>12.375401733368731</v>
      </c>
      <c r="M37" s="40">
        <f t="shared" si="2"/>
        <v>11.987501733368731</v>
      </c>
      <c r="N37" s="36">
        <f t="shared" si="3"/>
        <v>12.375401733368731</v>
      </c>
      <c r="O37" s="21" t="s">
        <v>142</v>
      </c>
      <c r="P37" s="21" t="s">
        <v>155</v>
      </c>
      <c r="Q37" s="8"/>
    </row>
    <row r="38" spans="1:17" ht="62.4" customHeight="1" x14ac:dyDescent="0.25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VLOOKUP(D38,'[1]2021年7-12月'!$B$4:$AA$210,26,0)</f>
        <v>12.261733733368732</v>
      </c>
      <c r="G38" s="36">
        <f>VLOOKUP(D38,'[1]2021年7-12月'!$B$4:$AE$210,30,0)</f>
        <v>12.649633733368733</v>
      </c>
      <c r="H38" s="7">
        <v>0.13</v>
      </c>
      <c r="I38" s="41">
        <f>VLOOKUP(B38,'[2]2021年7-12月'!$C$4:$AA$210,25,0)</f>
        <v>11.740246431814159</v>
      </c>
      <c r="J38" s="37">
        <f>VLOOKUP(B38,'[2]2021年7-12月'!$C$4:$AE$210,29,0)</f>
        <v>12.128146431814159</v>
      </c>
      <c r="K38" s="40">
        <f t="shared" si="0"/>
        <v>12.261733733368732</v>
      </c>
      <c r="L38" s="36">
        <f t="shared" si="1"/>
        <v>12.649633733368733</v>
      </c>
      <c r="M38" s="40">
        <f t="shared" si="2"/>
        <v>12.261733733368732</v>
      </c>
      <c r="N38" s="36">
        <f t="shared" si="3"/>
        <v>12.649633733368733</v>
      </c>
      <c r="O38" s="21" t="s">
        <v>142</v>
      </c>
      <c r="P38" s="21" t="s">
        <v>155</v>
      </c>
      <c r="Q38" s="8"/>
    </row>
    <row r="39" spans="1:17" ht="27.75" customHeight="1" x14ac:dyDescent="0.25">
      <c r="A39" s="49" t="s">
        <v>143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spans="1:17" ht="79.2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7" ht="93" customHeight="1" x14ac:dyDescent="0.25">
      <c r="A41" s="50" t="s">
        <v>13</v>
      </c>
      <c r="B41" s="51"/>
      <c r="C41" s="52" t="s">
        <v>14</v>
      </c>
      <c r="D41" s="52"/>
      <c r="E41" s="52"/>
      <c r="F41" s="49" t="s">
        <v>15</v>
      </c>
      <c r="G41" s="49"/>
      <c r="H41" s="49"/>
      <c r="I41" s="49"/>
      <c r="J41" s="42"/>
      <c r="K41" s="49" t="s">
        <v>16</v>
      </c>
      <c r="L41" s="49"/>
      <c r="M41" s="49"/>
      <c r="N41" s="42"/>
      <c r="O41" s="49" t="s">
        <v>17</v>
      </c>
      <c r="P41" s="49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Sheet1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2022-09-06T10:48:28Z</dcterms:modified>
</cp:coreProperties>
</file>