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uwenzheng\Desktop\"/>
    </mc:Choice>
  </mc:AlternateContent>
  <bookViews>
    <workbookView xWindow="-105" yWindow="-105" windowWidth="23250" windowHeight="12720"/>
  </bookViews>
  <sheets>
    <sheet name="Sheet1 (2)" sheetId="2" r:id="rId1"/>
  </sheets>
  <externalReferences>
    <externalReference r:id="rId2"/>
  </externalReferences>
  <definedNames>
    <definedName name="_xlnm._FilterDatabase" localSheetId="0" hidden="1">'Sheet1 (2)'!$A$6:$AN$95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6" i="2" l="1"/>
  <c r="AL17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78" i="2"/>
  <c r="AL9" i="2" l="1"/>
  <c r="AL10" i="2"/>
  <c r="AL11" i="2"/>
  <c r="AL12" i="2"/>
  <c r="AL13" i="2"/>
  <c r="AL14" i="2"/>
  <c r="AL15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N77" i="2" s="1"/>
  <c r="AL78" i="2"/>
  <c r="AN78" i="2" s="1"/>
  <c r="AL79" i="2"/>
  <c r="AN79" i="2" s="1"/>
  <c r="AL80" i="2"/>
  <c r="AN80" i="2" s="1"/>
  <c r="AL82" i="2"/>
  <c r="AN82" i="2" s="1"/>
  <c r="AL83" i="2"/>
  <c r="AN83" i="2" s="1"/>
  <c r="AL84" i="2"/>
  <c r="AN84" i="2" s="1"/>
  <c r="AL85" i="2"/>
  <c r="AN85" i="2" s="1"/>
  <c r="AL86" i="2"/>
  <c r="AN86" i="2" s="1"/>
  <c r="AL87" i="2"/>
  <c r="AN87" i="2" s="1"/>
  <c r="AL88" i="2"/>
  <c r="AN88" i="2" s="1"/>
  <c r="AL89" i="2"/>
  <c r="AN89" i="2" s="1"/>
  <c r="AL90" i="2"/>
  <c r="AN90" i="2" s="1"/>
  <c r="AL91" i="2"/>
  <c r="AN91" i="2" s="1"/>
  <c r="AL92" i="2"/>
  <c r="AN92" i="2" s="1"/>
  <c r="AL93" i="2"/>
  <c r="AN93" i="2" s="1"/>
  <c r="AL94" i="2"/>
  <c r="AN94" i="2" s="1"/>
  <c r="AL95" i="2"/>
  <c r="AN95" i="2" s="1"/>
  <c r="AL8" i="2"/>
  <c r="AL7" i="2"/>
  <c r="U81" i="2" l="1"/>
  <c r="AL81" i="2" s="1"/>
  <c r="AN81" i="2" s="1"/>
  <c r="AN75" i="2" l="1"/>
  <c r="AN76" i="2"/>
  <c r="AN71" i="2"/>
  <c r="AN72" i="2"/>
  <c r="AN73" i="2"/>
  <c r="AN74" i="2"/>
  <c r="AN61" i="2" l="1"/>
  <c r="AN62" i="2"/>
  <c r="AN63" i="2"/>
  <c r="AN64" i="2"/>
  <c r="AN65" i="2"/>
  <c r="AN66" i="2"/>
  <c r="AN67" i="2"/>
  <c r="AN68" i="2"/>
  <c r="AN69" i="2"/>
  <c r="AN70" i="2"/>
  <c r="AN60" i="2"/>
  <c r="AN13" i="2" l="1"/>
  <c r="AN16" i="2"/>
  <c r="AN17" i="2"/>
  <c r="AN32" i="2"/>
  <c r="AN38" i="2"/>
  <c r="AN58" i="2"/>
  <c r="AN59" i="2"/>
  <c r="AN7" i="2" l="1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7" i="2"/>
  <c r="AN36" i="2"/>
  <c r="AN35" i="2"/>
  <c r="AN34" i="2"/>
  <c r="AN33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5" i="2"/>
  <c r="AN14" i="2"/>
  <c r="AN12" i="2"/>
  <c r="AN11" i="2"/>
  <c r="AN10" i="2"/>
  <c r="AN9" i="2"/>
  <c r="AN8" i="2"/>
  <c r="AN98" i="2" l="1"/>
</calcChain>
</file>

<file path=xl/sharedStrings.xml><?xml version="1.0" encoding="utf-8"?>
<sst xmlns="http://schemas.openxmlformats.org/spreadsheetml/2006/main" count="569" uniqueCount="352">
  <si>
    <t>企业名称</t>
  </si>
  <si>
    <t>联系人</t>
  </si>
  <si>
    <t>电话</t>
  </si>
  <si>
    <t>1/25交付问题点</t>
  </si>
  <si>
    <t>交付周期（1000台）</t>
  </si>
  <si>
    <t>2/10交付问题点（300套）</t>
  </si>
  <si>
    <t>2/15交付确认（300套）</t>
  </si>
  <si>
    <t>2/28交付问题点（600套）</t>
  </si>
  <si>
    <t>安路普（北京）汽车技术有限公司昌平分公司</t>
  </si>
  <si>
    <t>贾会涛</t>
  </si>
  <si>
    <t xml:space="preserve">    目前轻卡气囊技术状态未锁定，相关性能耐久试验是否做过？为了小批量供货产品稳定性，需项目组织开会锁定技术状态后在进行采购零部件，否则存在质量隐患，谢谢！</t>
  </si>
  <si>
    <t>7天</t>
  </si>
  <si>
    <t>2/11气阀:50.气囊:49
河北库存:气阀:140.气囊:40</t>
  </si>
  <si>
    <t>2/11  气囊49
2/18 气阀:600.气囊:500</t>
  </si>
  <si>
    <t>交付没问题
预计2/25</t>
  </si>
  <si>
    <t>北京美好生活家居用品有限公司</t>
  </si>
  <si>
    <t>袁晨曦</t>
  </si>
  <si>
    <t>2/15号到货200件
2/18左右到货100件
2/28号前到货600件</t>
  </si>
  <si>
    <t>14-21天</t>
  </si>
  <si>
    <t>已发货
订单号：SF1143485111225</t>
  </si>
  <si>
    <t>交付没问题
预计2/23</t>
  </si>
  <si>
    <t>北京瑞隆祥模具有限公司</t>
  </si>
  <si>
    <t>王晓华</t>
  </si>
  <si>
    <t>没问题（需要签合同）</t>
  </si>
  <si>
    <t>-</t>
  </si>
  <si>
    <t>2/11号</t>
  </si>
  <si>
    <t>已发货
DPK210034672210</t>
  </si>
  <si>
    <t>北京三浦</t>
  </si>
  <si>
    <t>杨楠</t>
  </si>
  <si>
    <t>公司现已经放假，2月10日根据实际情况发货。</t>
  </si>
  <si>
    <t>2/12号盘点库存，根据库存发货
目前冬奥会原因没有上班</t>
  </si>
  <si>
    <t>2/14已发货（1000）</t>
  </si>
  <si>
    <t>维克多</t>
  </si>
  <si>
    <t>陈建峰</t>
  </si>
  <si>
    <t>没问题</t>
  </si>
  <si>
    <t>已发货
订单号：DPK210406091427</t>
  </si>
  <si>
    <t>杭州阳晨聚氨酯制品有限公司</t>
  </si>
  <si>
    <t>杨一炯</t>
  </si>
  <si>
    <t>2.8号上班生产+15天，最快2.23号左右发货</t>
  </si>
  <si>
    <t>20天</t>
  </si>
  <si>
    <t>盘点库存，根据库存发货</t>
  </si>
  <si>
    <t>已发货:180
2/17:120
订单号:70041348635</t>
  </si>
  <si>
    <t>黄骅市汇铭汽车部件有限公司</t>
  </si>
  <si>
    <t>王飞</t>
  </si>
  <si>
    <t xml:space="preserve">2天 </t>
  </si>
  <si>
    <t>2/13发货
（SHT0001187尼龙滚轮）此产品库存2400，模具已无法使用</t>
  </si>
  <si>
    <t>2/15发货</t>
  </si>
  <si>
    <t>黄骅市雍丰塑料制品有限公司</t>
  </si>
  <si>
    <t>赵远宁</t>
  </si>
  <si>
    <t>我公司现在已无原材料、现因材料款问题厂家不发货</t>
  </si>
  <si>
    <t>吉林省德邦汽车电子有限公司</t>
  </si>
  <si>
    <t>王雷</t>
  </si>
  <si>
    <t xml:space="preserve">7-15天 </t>
  </si>
  <si>
    <t>2/15号空运2/16号到达</t>
  </si>
  <si>
    <t>2022/2/14已发
订单号:</t>
  </si>
  <si>
    <t>艾文德  悦达</t>
  </si>
  <si>
    <t>张旭芳</t>
  </si>
  <si>
    <t>1.主料：2/15到货620片，剩余数量预计3/4到货
  2.辅料：2/21到货550米，剩余数量预计3/4到货。</t>
  </si>
  <si>
    <t>1个月工艺繁琐（印花）</t>
  </si>
  <si>
    <t>1.主料：2/15到货620片，剩余数量预计3/4到货
2.辅料：河北工厂库存大约几千米，剩余预计3/4到货。</t>
  </si>
  <si>
    <t>主料：2/11已到达900
辅料：河北工厂库存大约几千米，剩余预计3/4到货</t>
  </si>
  <si>
    <t>1.主料：3/4到货920片，剩余数量预计3/4到货
2.辅料：河北工厂库存大约几千米，剩余预计3/4到货。</t>
  </si>
  <si>
    <t>江苏力乐汽车部件股份有限公司</t>
  </si>
  <si>
    <t>达光荣</t>
  </si>
  <si>
    <t>达光荣邮件未看，任海峰要开会排产，具体交付日期定不下来</t>
  </si>
  <si>
    <t>2/11组织评审会议，结果需评审完确定</t>
  </si>
  <si>
    <t>出差中无人回复</t>
  </si>
  <si>
    <t>曲阜陆航</t>
  </si>
  <si>
    <t>筎辉</t>
  </si>
  <si>
    <t>已发货
订单号：SF1145880074537</t>
  </si>
  <si>
    <t>日照浩利橡塑有限公司</t>
  </si>
  <si>
    <t>冯建</t>
  </si>
  <si>
    <t>2/9已发，德邦物流（全数）</t>
  </si>
  <si>
    <t>2/9已发，德邦物流（全数）
订单号:461619916</t>
  </si>
  <si>
    <t>日照联成工程机械有限公司</t>
  </si>
  <si>
    <t>王磊</t>
  </si>
  <si>
    <t>2/9已发，2/10到达</t>
  </si>
  <si>
    <t>2/9已发616个，2/10到达</t>
  </si>
  <si>
    <t>交付没问题
预计2/21</t>
  </si>
  <si>
    <t>上海绽奇工贸有限公司</t>
  </si>
  <si>
    <t>王兴龙</t>
  </si>
  <si>
    <t>2/10上班，2/15发货预计2/19号到达黄骅工厂</t>
  </si>
  <si>
    <t xml:space="preserve">12天 </t>
  </si>
  <si>
    <t>2/11号盘点库存，根据库存发货</t>
  </si>
  <si>
    <t>2/12已发（全数）</t>
  </si>
  <si>
    <t>天津琪安科技有限公司</t>
  </si>
  <si>
    <t>施岩</t>
  </si>
  <si>
    <t>2/25号</t>
  </si>
  <si>
    <t>浙江路得坦摩汽车部件股份有限公司</t>
  </si>
  <si>
    <t>余婷</t>
  </si>
  <si>
    <t>2/13活塞杆供应商上班，2/25左右可以交付1000台</t>
  </si>
  <si>
    <t>无零部件：2个月
有零部件且与其他企业不冲突：15天</t>
  </si>
  <si>
    <t>2/11上班再确认</t>
  </si>
  <si>
    <t>2/16再确认</t>
  </si>
  <si>
    <t>浙江万里</t>
  </si>
  <si>
    <t>陈蒙蒙</t>
  </si>
  <si>
    <t>已发货
订单号：壹米滴答104934477675</t>
  </si>
  <si>
    <t>已发货
订单号：1348155772444</t>
  </si>
  <si>
    <t>交付没问题
预计2/21,壹米滴答700590052627</t>
  </si>
  <si>
    <r>
      <rPr>
        <b/>
        <sz val="24"/>
        <color rgb="FFFF0000"/>
        <rFont val="等线"/>
        <family val="3"/>
        <charset val="134"/>
        <scheme val="minor"/>
      </rPr>
      <t>数量绿色字体是完全对的上的，黑色是对上一部分的，红色是对方说已经发的，我们这没单据的，需重点核实是否有此批货物。（</t>
    </r>
    <r>
      <rPr>
        <b/>
        <u/>
        <sz val="24"/>
        <color rgb="FFFF0000"/>
        <rFont val="等线"/>
        <family val="3"/>
        <charset val="134"/>
        <scheme val="minor"/>
      </rPr>
      <t>核实红色字体数量</t>
    </r>
    <r>
      <rPr>
        <b/>
        <sz val="24"/>
        <color rgb="FFFF0000"/>
        <rFont val="等线"/>
        <family val="3"/>
        <charset val="134"/>
        <scheme val="minor"/>
      </rPr>
      <t>）</t>
    </r>
  </si>
  <si>
    <t>交付风险大</t>
  </si>
  <si>
    <t>交付风险小</t>
  </si>
  <si>
    <t>无交付风险</t>
  </si>
  <si>
    <t>零件号</t>
  </si>
  <si>
    <t>名称</t>
  </si>
  <si>
    <t>最小产能（日）</t>
  </si>
  <si>
    <t>最大产能（日）</t>
  </si>
  <si>
    <t>日期</t>
  </si>
  <si>
    <t>数量</t>
  </si>
  <si>
    <t>合计</t>
  </si>
  <si>
    <t>BPC0010161</t>
  </si>
  <si>
    <t>轻卡座椅悬浮阀总成</t>
  </si>
  <si>
    <t xml:space="preserve">SLT0010277 </t>
  </si>
  <si>
    <t>轻卡座椅气囊总成</t>
  </si>
  <si>
    <t>BPC0000063</t>
  </si>
  <si>
    <t>驾驶员靠背腰托总成</t>
  </si>
  <si>
    <t>气管卡扣</t>
  </si>
  <si>
    <t>BPC0010100</t>
  </si>
  <si>
    <t>φ6卡箍</t>
  </si>
  <si>
    <t>SHT0001187</t>
  </si>
  <si>
    <t>尼龙滚轮</t>
  </si>
  <si>
    <t>BFA0010072</t>
  </si>
  <si>
    <t>开口挡圈（Φ22）</t>
  </si>
  <si>
    <t>3.10</t>
  </si>
  <si>
    <t>交付没问题
预计2/18</t>
  </si>
  <si>
    <t>BPC0000065</t>
  </si>
  <si>
    <t>驾驶员腰托开关</t>
  </si>
  <si>
    <t>SLT0010347</t>
  </si>
  <si>
    <t>扶手总成</t>
  </si>
  <si>
    <t>SLT0010423</t>
  </si>
  <si>
    <t>扶手固定螺栓</t>
  </si>
  <si>
    <t>SLT0010427</t>
  </si>
  <si>
    <t>扶手堵盖C</t>
  </si>
  <si>
    <t>驾驶员调角器手柄</t>
  </si>
  <si>
    <t>尼龙骨套</t>
  </si>
  <si>
    <t>头枕主插管</t>
  </si>
  <si>
    <t>SCS0004036</t>
  </si>
  <si>
    <t>头枕副插管</t>
  </si>
  <si>
    <t>驾驶员左侧护板-加热+通风+空气腰托</t>
  </si>
  <si>
    <t>驾驶员右侧护板</t>
  </si>
  <si>
    <t>SHT0010958</t>
  </si>
  <si>
    <t>风扇</t>
  </si>
  <si>
    <t>SHT0010959</t>
  </si>
  <si>
    <t>减震钉</t>
  </si>
  <si>
    <t>SLT0002421</t>
  </si>
  <si>
    <t>靠背通风袋体</t>
  </si>
  <si>
    <t>BEC0010135</t>
  </si>
  <si>
    <t>靠背加热垫总成</t>
  </si>
  <si>
    <t>BEC0010136</t>
  </si>
  <si>
    <t>坐垫加热垫总成</t>
  </si>
  <si>
    <t>BEC0010141</t>
  </si>
  <si>
    <t>ECU及通风线束总成</t>
  </si>
  <si>
    <t>SHT0010954</t>
  </si>
  <si>
    <t>通风开关总成</t>
  </si>
  <si>
    <t>BEC0010142</t>
  </si>
  <si>
    <t>加热开关总成</t>
  </si>
  <si>
    <t>TSY0000701</t>
  </si>
  <si>
    <t>通风主料</t>
  </si>
  <si>
    <t>60套</t>
  </si>
  <si>
    <t>辅料</t>
  </si>
  <si>
    <t>2000m</t>
  </si>
  <si>
    <t>4000m</t>
  </si>
  <si>
    <t>SLT0010296</t>
  </si>
  <si>
    <t>驾驶员左侧滑轨总成</t>
  </si>
  <si>
    <t>SLT0002123</t>
  </si>
  <si>
    <t>驾驶员右侧滑轨总成</t>
  </si>
  <si>
    <t>SLT0010297</t>
  </si>
  <si>
    <t>驾驶员滑轨U型把手</t>
  </si>
  <si>
    <t>SLT0002545</t>
  </si>
  <si>
    <t>左侧手动调角器总成</t>
  </si>
  <si>
    <t>TSY0000426</t>
  </si>
  <si>
    <t>毛毡</t>
  </si>
  <si>
    <t>150米</t>
  </si>
  <si>
    <t>500米</t>
  </si>
  <si>
    <t>SLT0010533</t>
  </si>
  <si>
    <t>上限位块</t>
  </si>
  <si>
    <t>SLT0010534</t>
  </si>
  <si>
    <t>下限位块</t>
  </si>
  <si>
    <t>SLT0002115</t>
  </si>
  <si>
    <t>驾驶员头枕骨架泡沫总成</t>
  </si>
  <si>
    <t>TSY0010347吊紧带</t>
  </si>
  <si>
    <t>270mm*27mm</t>
  </si>
  <si>
    <t>5000m</t>
  </si>
  <si>
    <t>20000m</t>
  </si>
  <si>
    <t>TSY0010348吊紧带</t>
  </si>
  <si>
    <t>400mm*27mm</t>
  </si>
  <si>
    <t>TSY0010349吊紧带</t>
  </si>
  <si>
    <t>820mm*27mm</t>
  </si>
  <si>
    <t>SLT0010094吊紧带</t>
  </si>
  <si>
    <t>360mm*25mm</t>
  </si>
  <si>
    <t>SLT0010095吊紧带</t>
  </si>
  <si>
    <t>290mm*25mm</t>
  </si>
  <si>
    <t>SLT0010096吊紧带</t>
  </si>
  <si>
    <t>430mm*25mm</t>
  </si>
  <si>
    <t>SLT0010097吊紧带</t>
  </si>
  <si>
    <t>380mm*25mm</t>
  </si>
  <si>
    <t>KT-17</t>
  </si>
  <si>
    <t>120mm*25mm</t>
  </si>
  <si>
    <t>30mm*25mm</t>
  </si>
  <si>
    <t>KT-16</t>
  </si>
  <si>
    <t>180mm*25mm</t>
  </si>
  <si>
    <t>黑色拉链</t>
  </si>
  <si>
    <t>5#</t>
  </si>
  <si>
    <t>SLT0010734</t>
  </si>
  <si>
    <t>靠背海绵1</t>
  </si>
  <si>
    <t>1.5</t>
  </si>
  <si>
    <t>2.11</t>
  </si>
  <si>
    <t>2.25</t>
  </si>
  <si>
    <t>SLT0010735</t>
  </si>
  <si>
    <t>靠背海绵2</t>
  </si>
  <si>
    <t>SLT0010736</t>
  </si>
  <si>
    <t>坐垫海绵1</t>
  </si>
  <si>
    <t>SLT0010737</t>
  </si>
  <si>
    <t>坐垫海绵2</t>
  </si>
  <si>
    <t>SLT0010563</t>
  </si>
  <si>
    <t>阻尼器</t>
  </si>
  <si>
    <t>SLT0010315</t>
  </si>
  <si>
    <t>安全带插锁总成</t>
  </si>
  <si>
    <t>BFA0010021</t>
    <phoneticPr fontId="15" type="noConversion"/>
  </si>
  <si>
    <t>内六角花型盘头螺钉</t>
    <phoneticPr fontId="15" type="noConversion"/>
  </si>
  <si>
    <t>上锐（常州）供应链管理有限公司</t>
    <phoneticPr fontId="15" type="noConversion"/>
  </si>
  <si>
    <t>张池</t>
    <phoneticPr fontId="15" type="noConversion"/>
  </si>
  <si>
    <t>1.10</t>
    <phoneticPr fontId="15" type="noConversion"/>
  </si>
  <si>
    <t>和其他货物发到 @刘广通库房 待确认？</t>
    <phoneticPr fontId="15" type="noConversion"/>
  </si>
  <si>
    <t>和其他货物发到 @刘广通库房 待确认？</t>
    <phoneticPr fontId="15" type="noConversion"/>
  </si>
  <si>
    <t>单价/未税</t>
    <phoneticPr fontId="15" type="noConversion"/>
  </si>
  <si>
    <t>4.10</t>
    <phoneticPr fontId="15" type="noConversion"/>
  </si>
  <si>
    <t>SLT0010345</t>
    <phoneticPr fontId="15" type="noConversion"/>
  </si>
  <si>
    <t>SCS0004029</t>
    <phoneticPr fontId="15" type="noConversion"/>
  </si>
  <si>
    <t>SLT0010733</t>
    <phoneticPr fontId="15" type="noConversion"/>
  </si>
  <si>
    <t>SLT0010632</t>
    <phoneticPr fontId="15" type="noConversion"/>
  </si>
  <si>
    <t>TSY0000692</t>
    <phoneticPr fontId="15" type="noConversion"/>
  </si>
  <si>
    <t>BCL0010006</t>
    <phoneticPr fontId="15" type="noConversion"/>
  </si>
  <si>
    <t>SHT0001187</t>
    <phoneticPr fontId="15" type="noConversion"/>
  </si>
  <si>
    <t>轻卡减震前期调货需入库结账细表</t>
    <phoneticPr fontId="15" type="noConversion"/>
  </si>
  <si>
    <t>文安县恒德汽车座椅制造有限公司</t>
  </si>
  <si>
    <t>黄骅创合五金制品有限公司</t>
    <phoneticPr fontId="15" type="noConversion"/>
  </si>
  <si>
    <t>王恩旺</t>
    <phoneticPr fontId="15" type="noConversion"/>
  </si>
  <si>
    <t>SLT0010529</t>
  </si>
  <si>
    <t>绞架连杆3</t>
  </si>
  <si>
    <t>SLT0010528</t>
  </si>
  <si>
    <t>直线阀固定轴</t>
  </si>
  <si>
    <t>SLT0010521</t>
  </si>
  <si>
    <t>阻尼连接轴</t>
  </si>
  <si>
    <t>SLT0010532</t>
  </si>
  <si>
    <t>直线阀连接轴</t>
  </si>
  <si>
    <t>SLT0010527</t>
  </si>
  <si>
    <t>后轴连接轴</t>
  </si>
  <si>
    <t>SBS0010115</t>
  </si>
  <si>
    <t>支腿上固定轴套</t>
  </si>
  <si>
    <t>SBS0010116</t>
  </si>
  <si>
    <t>主驾左支腿前轴套</t>
  </si>
  <si>
    <t>SBS0010134</t>
  </si>
  <si>
    <t>主驾右支腿前轴套</t>
  </si>
  <si>
    <t>SBS0010133</t>
  </si>
  <si>
    <t>主驾支腿后轴套</t>
  </si>
  <si>
    <t>2021.10.18
2021.10.27</t>
  </si>
  <si>
    <t>2021.10.18</t>
  </si>
  <si>
    <t>2021.11.25</t>
  </si>
  <si>
    <t>2021.12.4</t>
  </si>
  <si>
    <t>2021.12.15</t>
  </si>
  <si>
    <t>2022.1.6</t>
  </si>
  <si>
    <t>黄骅市兴岳金属制品有限公司</t>
    <phoneticPr fontId="15" type="noConversion"/>
  </si>
  <si>
    <t>李强</t>
    <phoneticPr fontId="15" type="noConversion"/>
  </si>
  <si>
    <t>SLT0010531</t>
  </si>
  <si>
    <t>绞架连杆2</t>
  </si>
  <si>
    <t>SLT0010530</t>
  </si>
  <si>
    <t>绞架连杆1</t>
  </si>
  <si>
    <t>SLT0010525</t>
  </si>
  <si>
    <t>内外绞架连接螺栓</t>
  </si>
  <si>
    <t>SLT0010680</t>
  </si>
  <si>
    <t>减震器右侧支撑轴套</t>
  </si>
  <si>
    <t>2022.2.19</t>
  </si>
  <si>
    <t>2022.3.8</t>
  </si>
  <si>
    <t>吕鹏飞</t>
  </si>
  <si>
    <t>SLT0010230</t>
  </si>
  <si>
    <t>SLT0010222</t>
  </si>
  <si>
    <t>驾驶员座垫右侧安装板总成</t>
  </si>
  <si>
    <t>驾驶员左侧调角器下连接板焊接总成</t>
  </si>
  <si>
    <t>2022.2.24</t>
  </si>
  <si>
    <t>2022.3.17</t>
  </si>
  <si>
    <t>2022.2.17</t>
  </si>
  <si>
    <t>未税金额</t>
    <phoneticPr fontId="15" type="noConversion"/>
  </si>
  <si>
    <t>滑轨右连接板2</t>
  </si>
  <si>
    <t>阻尼器支架</t>
  </si>
  <si>
    <t>SLT0010546</t>
  </si>
  <si>
    <t>直线阀下支架</t>
  </si>
  <si>
    <t>SLT0010549</t>
  </si>
  <si>
    <t>外绞架加强板</t>
  </si>
  <si>
    <t>SLT0010559</t>
  </si>
  <si>
    <t>外绞架加强片</t>
  </si>
  <si>
    <t>SLT0010565</t>
  </si>
  <si>
    <t>内绞架加强片</t>
  </si>
  <si>
    <t>SLT0010679</t>
  </si>
  <si>
    <t>左侧护板固定钣金</t>
  </si>
  <si>
    <t>SLT0010553</t>
  </si>
  <si>
    <t>上盖板加强件</t>
  </si>
  <si>
    <t>沧州智凯金属制品有限公司</t>
  </si>
  <si>
    <t>王君</t>
  </si>
  <si>
    <t>2021.10.21</t>
  </si>
  <si>
    <t>2021.11.22</t>
  </si>
  <si>
    <t>SLT0010642</t>
    <phoneticPr fontId="15" type="noConversion"/>
  </si>
  <si>
    <t>SLT0010541</t>
    <phoneticPr fontId="15" type="noConversion"/>
  </si>
  <si>
    <t>SLT0010630</t>
  </si>
  <si>
    <t>SLT0010674</t>
  </si>
  <si>
    <t>SLT0010678</t>
  </si>
  <si>
    <t>驾驶员右侧侧翼支撑钢丝</t>
  </si>
  <si>
    <t>座框钢丝支撑焊接总成</t>
  </si>
  <si>
    <t>左侧护板固定钢丝焊接总成</t>
  </si>
  <si>
    <t>左侧护板下固定钢丝</t>
  </si>
  <si>
    <t>2021.10.24</t>
  </si>
  <si>
    <t>2021.11.29</t>
  </si>
  <si>
    <t>2022.1.10</t>
  </si>
  <si>
    <t>2022.1.11</t>
  </si>
  <si>
    <t>海兴中盛弹簧有限公司</t>
  </si>
  <si>
    <t>吕大庆</t>
  </si>
  <si>
    <t>SLT0010242</t>
    <phoneticPr fontId="15" type="noConversion"/>
  </si>
  <si>
    <t>SLT0010540</t>
  </si>
  <si>
    <t>滚轮下滑槽</t>
  </si>
  <si>
    <t>SLT0010564</t>
  </si>
  <si>
    <t>滚轮上滑槽</t>
  </si>
  <si>
    <t>SLT0010557</t>
  </si>
  <si>
    <t>外绞架支撑板组件</t>
  </si>
  <si>
    <t>SLT0010556</t>
  </si>
  <si>
    <t>内绞架支撑板组件</t>
  </si>
  <si>
    <t>2022.2.16</t>
  </si>
  <si>
    <t>航天宏达（泊头）机械机械科技有限公司</t>
    <phoneticPr fontId="24" type="noConversion"/>
  </si>
  <si>
    <t>赵总</t>
    <phoneticPr fontId="15" type="noConversion"/>
  </si>
  <si>
    <t>SLT0010646</t>
  </si>
  <si>
    <t>扶手安装支架焊接总成</t>
  </si>
  <si>
    <t>泊头市捷润五金制品有限公司</t>
  </si>
  <si>
    <t>李洪庆</t>
  </si>
  <si>
    <t>2022.2.14</t>
  </si>
  <si>
    <t>2022.3.28</t>
    <phoneticPr fontId="15" type="noConversion"/>
  </si>
  <si>
    <t>2021.12.8</t>
    <phoneticPr fontId="15" type="noConversion"/>
  </si>
  <si>
    <t>2022.1.12</t>
  </si>
  <si>
    <t>2022.1.14</t>
  </si>
  <si>
    <t>2022.2.22</t>
  </si>
  <si>
    <t>2022.3.2</t>
  </si>
  <si>
    <t>2022.3.5</t>
  </si>
  <si>
    <t>2022.3.19</t>
  </si>
  <si>
    <t>2022.3.21</t>
    <phoneticPr fontId="15" type="noConversion"/>
  </si>
  <si>
    <t>2022.3.11</t>
  </si>
  <si>
    <t>SLT0010573</t>
  </si>
  <si>
    <t>下底板固定块组件</t>
  </si>
  <si>
    <t>SLT0010574</t>
  </si>
  <si>
    <t>上盖板固定块组件</t>
  </si>
  <si>
    <t>文安县万达汽车配件制造有限公司</t>
  </si>
  <si>
    <t>杜学斌</t>
  </si>
  <si>
    <t>2022.2.18</t>
  </si>
  <si>
    <t>2022.3.10</t>
  </si>
  <si>
    <t>2022.3.11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</si>
</sst>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0"/>
  </numFmts>
  <fonts count="25" x14ac:knownFonts="1"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b/>
      <sz val="14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24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b/>
      <u/>
      <sz val="24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1" fillId="0" borderId="0"/>
    <xf numFmtId="0" fontId="12" fillId="0" borderId="1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1" fillId="0" borderId="0"/>
    <xf numFmtId="0" fontId="1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6" fillId="5" borderId="5" xfId="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4" fillId="4" borderId="1" xfId="0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 applyProtection="1">
      <alignment horizontal="center" vertical="center" wrapText="1"/>
      <protection locked="0"/>
    </xf>
    <xf numFmtId="0" fontId="22" fillId="0" borderId="1" xfId="1" applyFont="1" applyBorder="1" applyAlignment="1" applyProtection="1">
      <alignment horizontal="left" vertical="center" wrapText="1"/>
      <protection locked="0"/>
    </xf>
    <xf numFmtId="0" fontId="16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6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6">
    <cellStyle name="_x000a_mouse.drv=lm" xfId="4"/>
    <cellStyle name="BOM_Level_Below3" xfId="2"/>
    <cellStyle name="常规" xfId="0" builtinId="0"/>
    <cellStyle name="超链接" xfId="3" builtinId="8"/>
    <cellStyle name="样式 1" xfId="5"/>
    <cellStyle name="样式 1 10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  <sheetName val="Sheet1"/>
      <sheetName val="Sheet2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  <cell r="S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  <cell r="S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  <cell r="S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  <cell r="S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  <cell r="S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  <cell r="S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  <cell r="S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  <cell r="S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  <cell r="S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  <cell r="S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  <cell r="S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  <cell r="S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  <cell r="S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  <cell r="S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  <cell r="S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  <cell r="S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  <cell r="S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  <cell r="S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  <cell r="S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  <cell r="S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  <cell r="S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  <cell r="S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  <cell r="S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  <cell r="S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  <cell r="S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  <cell r="S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  <cell r="S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  <cell r="S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  <cell r="S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  <cell r="S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  <cell r="S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  <cell r="S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  <cell r="S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  <cell r="S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  <cell r="S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  <cell r="S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  <cell r="S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  <cell r="S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  <cell r="S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  <cell r="S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  <cell r="S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  <cell r="S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  <cell r="S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  <cell r="S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  <cell r="S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  <cell r="S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  <cell r="S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  <cell r="S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  <cell r="S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  <cell r="S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  <cell r="S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  <cell r="S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  <cell r="S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  <cell r="S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  <cell r="S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  <cell r="S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  <cell r="S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  <cell r="S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  <cell r="S442">
            <v>0.24529999999999999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  <cell r="S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  <cell r="S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  <cell r="S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  <cell r="S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  <cell r="S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  <cell r="S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  <cell r="S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  <cell r="S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  <cell r="S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  <cell r="S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  <cell r="S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  <cell r="S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  <cell r="S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  <cell r="S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  <cell r="S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  <cell r="S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  <cell r="S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  <cell r="S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  <cell r="S462">
            <v>0.21014532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  <cell r="S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  <cell r="S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  <cell r="S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  <cell r="S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  <cell r="S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  <cell r="S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  <cell r="S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  <cell r="S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  <cell r="S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  <cell r="S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  <cell r="S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  <cell r="S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  <cell r="S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  <cell r="S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  <cell r="S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  <cell r="S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  <cell r="S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  <cell r="S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  <cell r="S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  <cell r="S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  <cell r="S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  <cell r="S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  <cell r="S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  <cell r="S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  <cell r="S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  <cell r="P493">
            <v>230088.8</v>
          </cell>
          <cell r="Q493">
            <v>2.2999999999999998</v>
          </cell>
          <cell r="R493" t="str">
            <v>模具费50%即115040.4元，分摊至5万件产品或2年</v>
          </cell>
          <cell r="S493">
            <v>65.010000000000005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  <cell r="P494">
            <v>181000</v>
          </cell>
          <cell r="Q494">
            <v>0.90500000000000003</v>
          </cell>
          <cell r="R494" t="str">
            <v>100%摊销至相应的产品中，每种摊销10万模次或3年，以先到者为准</v>
          </cell>
          <cell r="S494">
            <v>10.834999999999999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  <cell r="Q495">
            <v>0.90500000000000003</v>
          </cell>
          <cell r="S495">
            <v>10.834999999999999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  <cell r="S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  <cell r="S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  <cell r="S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  <cell r="S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  <cell r="S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  <cell r="S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  <cell r="S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  <cell r="S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  <cell r="S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  <cell r="S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  <cell r="S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  <cell r="S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  <cell r="S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  <cell r="S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  <cell r="S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  <cell r="S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  <cell r="S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  <cell r="S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  <cell r="S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  <cell r="S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  <cell r="S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  <cell r="S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  <cell r="S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  <cell r="S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  <cell r="S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  <cell r="S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  <cell r="S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  <cell r="S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  <cell r="S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  <cell r="S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  <cell r="S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  <cell r="S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  <cell r="S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  <cell r="S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  <cell r="S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  <cell r="S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  <cell r="S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  <cell r="S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  <cell r="S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  <cell r="S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  <cell r="S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  <cell r="S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  <cell r="S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  <cell r="S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  <cell r="S547">
            <v>2.08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  <cell r="S548">
            <v>0.442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  <cell r="S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  <cell r="S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  <cell r="S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  <cell r="S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  <cell r="S553">
            <v>0.132743362831858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  <cell r="S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  <cell r="S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0.97345132743362806</v>
          </cell>
          <cell r="S556">
            <v>0.9734513274336285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  <cell r="S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  <cell r="S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  <cell r="S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  <cell r="S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  <cell r="S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  <cell r="S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  <cell r="S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  <cell r="S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  <cell r="S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  <cell r="S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  <cell r="S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  <cell r="S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  <cell r="S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  <cell r="S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  <cell r="S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  <cell r="S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  <cell r="S573">
            <v>65.5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  <cell r="S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  <cell r="S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  <cell r="S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  <cell r="S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  <cell r="S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  <cell r="S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  <cell r="S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  <cell r="S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  <cell r="S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  <cell r="S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  <cell r="S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  <cell r="S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  <cell r="S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  <cell r="S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  <cell r="S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  <cell r="S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  <cell r="S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  <cell r="S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  <cell r="S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  <cell r="S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  <cell r="S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  <cell r="S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  <cell r="S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  <cell r="S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  <cell r="S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  <cell r="S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  <cell r="S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  <cell r="S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  <cell r="S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  <cell r="S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  <cell r="S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  <cell r="S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</v>
          </cell>
          <cell r="S608">
            <v>3.7264240435575227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  <cell r="S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  <cell r="S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  <cell r="S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  <cell r="S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  <cell r="S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  <cell r="S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  <cell r="S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  <cell r="S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  <cell r="S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  <cell r="S618">
            <v>3.6256365979999998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  <cell r="S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  <cell r="S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  <cell r="Q621">
            <v>0.82</v>
          </cell>
          <cell r="S621">
            <v>5.43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  <cell r="S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  <cell r="P624">
            <v>15000</v>
          </cell>
          <cell r="Q624">
            <v>0.25</v>
          </cell>
          <cell r="R624" t="str">
            <v>模具总价采用100%分摊方式，分摊至6万件产品或3年，先到者为准，到期未摊销完毕，甲方一次性支付剩余模具费。模具到寿命后，乙方免费制作新模具</v>
          </cell>
          <cell r="S624">
            <v>7.08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8.6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  <cell r="P626">
            <v>23000</v>
          </cell>
          <cell r="Q626">
            <v>0.38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8.73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  <cell r="S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  <cell r="S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  <cell r="S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  <cell r="P631">
            <v>7079.6460176991159</v>
          </cell>
          <cell r="Q631">
            <v>0</v>
          </cell>
          <cell r="R631" t="str">
            <v>甲方垫付模具款，无需分摊。2023年1月30日前，乙方无条件一次性返还模具费</v>
          </cell>
          <cell r="S631">
            <v>0.65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1.05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1.4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0.85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0.46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0.71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0.72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1.62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0.45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0.54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0.56000000000000005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2.0350000000000001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0.83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3.39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0.1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  <cell r="P646" t="str">
            <v>NA</v>
          </cell>
          <cell r="Q646">
            <v>0</v>
          </cell>
          <cell r="R646" t="str">
            <v>NA</v>
          </cell>
          <cell r="S646">
            <v>0.52249999999999996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  <cell r="P647">
            <v>8849.56</v>
          </cell>
          <cell r="Q647">
            <v>0</v>
          </cell>
          <cell r="R647" t="str">
            <v>甲方垫付模具款，无需分摊。2021年6月30日前，乙方无条件一次性返还模具费</v>
          </cell>
          <cell r="S647">
            <v>1.1499999999999999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  <cell r="S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  <cell r="S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  <cell r="S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  <cell r="S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  <cell r="S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  <cell r="S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  <cell r="S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  <cell r="S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  <cell r="S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  <cell r="S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  <cell r="S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  <cell r="S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  <cell r="S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  <cell r="S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  <cell r="S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  <cell r="S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  <cell r="S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  <cell r="S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  <cell r="S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  <cell r="S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  <cell r="S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  <cell r="S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  <cell r="S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  <cell r="S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  <cell r="S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  <cell r="S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  <cell r="S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  <cell r="S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  <cell r="S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  <cell r="S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  <cell r="S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  <cell r="S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  <cell r="S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  <cell r="S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  <cell r="S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  <cell r="S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  <cell r="S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  <cell r="S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  <cell r="S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  <cell r="S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  <cell r="S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  <cell r="S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  <cell r="S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  <cell r="S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  <cell r="S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  <cell r="S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  <cell r="S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  <cell r="S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  <cell r="S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  <cell r="S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  <cell r="S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  <cell r="S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  <cell r="S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  <cell r="S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  <cell r="S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  <cell r="S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  <cell r="S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  <cell r="S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  <cell r="S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  <cell r="S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  <cell r="S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  <cell r="S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  <cell r="S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  <cell r="S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  <cell r="S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  <cell r="S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  <cell r="S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  <cell r="S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  <cell r="S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  <cell r="S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  <cell r="S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  <cell r="S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  <cell r="S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  <cell r="S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  <cell r="S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  <cell r="S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  <cell r="S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  <cell r="S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  <cell r="S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  <cell r="S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  <cell r="S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  <cell r="S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  <cell r="S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  <cell r="S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  <cell r="S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  <cell r="S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  <cell r="S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  <cell r="S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  <cell r="S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  <cell r="S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  <cell r="S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  <cell r="S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  <cell r="S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  <cell r="S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  <cell r="S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  <cell r="S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  <cell r="S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  <cell r="S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  <cell r="S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  <cell r="S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  <cell r="S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  <cell r="S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  <cell r="S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  <cell r="S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  <cell r="S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  <cell r="S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  <cell r="S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  <cell r="S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  <cell r="S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  <cell r="S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  <cell r="S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  <cell r="S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  <cell r="S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  <cell r="S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  <cell r="S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  <cell r="S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  <cell r="S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  <cell r="S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  <cell r="S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  <cell r="S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  <cell r="S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  <cell r="S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  <cell r="S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  <cell r="S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  <cell r="S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  <cell r="S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  <cell r="S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  <cell r="S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  <cell r="S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  <cell r="S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  <cell r="S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  <cell r="S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  <cell r="S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  <cell r="S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  <cell r="S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  <cell r="S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  <cell r="S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  <cell r="S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  <cell r="S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  <cell r="S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  <cell r="S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  <cell r="S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  <cell r="S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  <cell r="S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  <cell r="S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  <cell r="S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  <cell r="S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  <cell r="S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  <cell r="S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  <cell r="S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  <cell r="S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  <cell r="S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  <cell r="S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  <cell r="S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  <cell r="S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  <cell r="S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  <cell r="S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  <cell r="S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  <cell r="S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  <cell r="S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  <cell r="S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  <cell r="S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  <cell r="S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  <cell r="S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  <cell r="S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  <cell r="S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  <cell r="S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  <cell r="S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  <cell r="S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  <cell r="S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  <cell r="S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  <cell r="S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  <cell r="S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  <cell r="S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  <cell r="S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  <cell r="S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  <cell r="S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  <cell r="S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  <cell r="S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  <cell r="S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  <cell r="S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  <cell r="S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  <cell r="S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  <cell r="S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  <cell r="S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  <cell r="S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  <cell r="S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  <cell r="S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  <cell r="S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  <cell r="S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  <cell r="S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  <cell r="S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  <cell r="S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  <cell r="S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  <cell r="S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  <cell r="S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  <cell r="S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  <cell r="S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  <cell r="S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  <cell r="S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  <cell r="S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  <cell r="S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  <cell r="S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  <cell r="S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  <cell r="S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  <cell r="S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  <cell r="S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  <cell r="S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  <cell r="S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  <cell r="S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  <cell r="S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  <cell r="S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  <cell r="S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  <cell r="S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  <cell r="S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  <cell r="S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  <cell r="S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  <cell r="S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  <cell r="S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  <cell r="S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  <cell r="S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  <cell r="S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  <cell r="S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  <cell r="S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  <cell r="S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  <cell r="S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  <cell r="S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  <cell r="S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  <cell r="S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  <cell r="S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  <cell r="S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  <cell r="S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  <cell r="S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  <cell r="S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  <cell r="S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  <cell r="S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  <cell r="S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  <cell r="S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  <cell r="S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  <cell r="S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  <cell r="S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  <cell r="S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  <cell r="S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  <cell r="S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  <cell r="S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  <cell r="S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  <cell r="S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  <cell r="S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  <cell r="S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  <cell r="S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  <cell r="S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  <cell r="S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  <cell r="S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  <cell r="S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  <cell r="S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  <cell r="S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  <cell r="S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  <cell r="S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  <cell r="S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  <cell r="S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  <cell r="S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  <cell r="S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  <cell r="S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  <cell r="S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  <cell r="S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  <cell r="S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  <cell r="S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  <cell r="S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  <cell r="S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  <cell r="S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  <cell r="S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  <cell r="S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  <cell r="S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  <cell r="S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  <cell r="S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  <cell r="S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  <cell r="S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  <cell r="S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  <cell r="S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  <cell r="S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  <cell r="S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  <cell r="S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  <cell r="S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  <cell r="S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  <cell r="S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  <cell r="S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  <cell r="S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  <cell r="S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  <cell r="S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  <cell r="S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  <cell r="S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  <cell r="S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  <cell r="S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  <cell r="S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  <cell r="S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  <cell r="S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  <cell r="S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  <cell r="S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  <cell r="S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  <cell r="S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  <cell r="S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  <cell r="S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  <cell r="S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  <cell r="S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  <cell r="S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  <cell r="S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  <cell r="S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  <cell r="S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  <cell r="S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  <cell r="S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  <cell r="S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  <cell r="S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  <cell r="S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  <cell r="S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  <cell r="S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  <cell r="S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  <cell r="S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  <cell r="S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  <cell r="S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  <cell r="S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  <cell r="S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  <cell r="S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  <cell r="S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  <cell r="S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  <cell r="S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  <cell r="S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  <cell r="S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  <cell r="S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  <cell r="S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  <cell r="S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  <cell r="S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  <cell r="S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  <cell r="S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  <cell r="P1032">
            <v>469026.55</v>
          </cell>
          <cell r="Q1032">
            <v>5.8628</v>
          </cell>
          <cell r="R1032" t="str">
            <v>100%分摊至4万件产品</v>
          </cell>
          <cell r="S1032">
            <v>39.3628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  <cell r="S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  <cell r="S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  <cell r="S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  <cell r="S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  <cell r="S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  <cell r="S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  <cell r="S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  <cell r="S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  <cell r="S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  <cell r="S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  <cell r="S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  <cell r="S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  <cell r="S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  <cell r="S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  <cell r="S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  <cell r="S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  <cell r="S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  <cell r="S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  <cell r="S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  <cell r="S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  <cell r="S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  <cell r="S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  <cell r="S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  <cell r="S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  <cell r="S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  <cell r="S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  <cell r="S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  <cell r="S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  <cell r="S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  <cell r="S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  <cell r="S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  <cell r="S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  <cell r="S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  <cell r="S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  <cell r="S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  <cell r="S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  <cell r="S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  <cell r="S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  <cell r="S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  <cell r="S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  <cell r="S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  <cell r="S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  <cell r="S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  <cell r="S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  <cell r="S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  <cell r="S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  <cell r="S1099">
            <v>1.3716814159291999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  <cell r="S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  <cell r="S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  <cell r="S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  <cell r="S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  <cell r="S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  <cell r="P1105">
            <v>43362.832000000002</v>
          </cell>
          <cell r="Q1105">
            <v>0.86699999999999999</v>
          </cell>
          <cell r="R1105" t="str">
            <v>100%分摊至5万件产品或3年，先达为准</v>
          </cell>
          <cell r="S1105">
            <v>1.9670000000000001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  <cell r="P1106">
            <v>588495.57499999995</v>
          </cell>
          <cell r="Q1106">
            <v>5.8849999999999998</v>
          </cell>
          <cell r="R1106" t="str">
            <v>100%分摊至5万件产品或3年，先达为准</v>
          </cell>
          <cell r="S1106">
            <v>49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  <cell r="S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  <cell r="S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  <cell r="S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  <cell r="S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  <cell r="S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  <cell r="S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  <cell r="S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  <cell r="S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  <cell r="S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  <cell r="S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  <cell r="S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  <cell r="R1122" t="str">
            <v>5万件后，每件减0.531元</v>
          </cell>
          <cell r="S1122">
            <v>3.37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  <cell r="R1123" t="str">
            <v>5万件后，每件减0.531元</v>
          </cell>
          <cell r="S1123">
            <v>4.07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  <cell r="R1124" t="str">
            <v>5万件后，每件减0.531元</v>
          </cell>
          <cell r="S1124">
            <v>4.57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  <cell r="R1125" t="str">
            <v>5万件后，每件减0.531元</v>
          </cell>
          <cell r="S1125">
            <v>3.19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  <cell r="R1126" t="str">
            <v>5万件后，每件减0.531元</v>
          </cell>
          <cell r="S1126">
            <v>3.01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  <cell r="R1127" t="str">
            <v>各5万件后，按未税4.5元/件执行</v>
          </cell>
          <cell r="S1127">
            <v>4.84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  <cell r="S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  <cell r="S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  <cell r="S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  <cell r="S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  <cell r="S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  <cell r="S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  <cell r="S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  <cell r="S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  <cell r="S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  <cell r="S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  <cell r="S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  <cell r="S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  <cell r="S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  <cell r="P1142">
            <v>10000</v>
          </cell>
          <cell r="Q1142">
            <v>1</v>
          </cell>
          <cell r="R1142" t="str">
            <v>分摊10000件或一年，先到者为准</v>
          </cell>
          <cell r="S1142">
            <v>1.75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  <cell r="S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  <cell r="S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  <cell r="S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  <cell r="S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  <cell r="S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  <cell r="S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  <cell r="S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  <cell r="S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  <cell r="S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  <cell r="S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  <cell r="S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  <cell r="S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  <cell r="S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  <cell r="S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  <cell r="S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  <cell r="S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  <cell r="S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  <cell r="S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  <cell r="S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  <cell r="S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  <cell r="S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  <cell r="S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  <cell r="S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  <cell r="S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  <cell r="S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  <cell r="S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  <cell r="S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  <cell r="P1170">
            <v>7200</v>
          </cell>
          <cell r="Q1170">
            <v>0.08</v>
          </cell>
          <cell r="R1170" t="str">
            <v>100%分摊至4.5万件中或三年，先到者为准</v>
          </cell>
          <cell r="S1170">
            <v>3.62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  <cell r="P1172">
            <v>4950</v>
          </cell>
          <cell r="Q1172">
            <v>0.11</v>
          </cell>
          <cell r="R1172" t="str">
            <v>100%分摊至4.5万件中或三年，先到者为准</v>
          </cell>
          <cell r="S1172">
            <v>2.145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  <cell r="S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  <cell r="S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  <cell r="S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  <cell r="S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  <cell r="S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  <cell r="S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  <cell r="S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  <cell r="S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  <cell r="S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  <cell r="S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  <cell r="S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  <cell r="S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  <cell r="S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  <cell r="S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  <cell r="S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  <cell r="S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  <cell r="S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  <cell r="S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  <cell r="S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  <cell r="S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  <cell r="S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  <cell r="S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  <cell r="S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  <cell r="S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  <cell r="S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  <cell r="S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  <cell r="S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  <cell r="S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  <cell r="S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  <cell r="S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  <cell r="S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  <cell r="S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  <cell r="S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  <cell r="S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  <cell r="S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  <cell r="S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  <cell r="S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  <cell r="S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  <cell r="S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  <cell r="S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  <cell r="S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  <cell r="S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  <cell r="S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  <cell r="S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  <cell r="S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  <cell r="S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  <cell r="S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  <cell r="S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  <cell r="S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  <cell r="S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  <cell r="S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  <cell r="S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  <cell r="S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  <cell r="S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  <cell r="S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  <cell r="S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  <cell r="S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  <cell r="S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  <cell r="S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  <cell r="S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  <cell r="S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  <cell r="S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  <cell r="S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  <cell r="P1239">
            <v>32000</v>
          </cell>
          <cell r="Q1239">
            <v>0.64</v>
          </cell>
          <cell r="R1239" t="str">
            <v>按照5万件摊销或三年，先到者为准</v>
          </cell>
          <cell r="S1239">
            <v>26.64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  <cell r="P1240">
            <v>29000</v>
          </cell>
          <cell r="Q1240">
            <v>0.57999999999999996</v>
          </cell>
          <cell r="R1240" t="str">
            <v>按照5万件摊销或三年，先到者为准</v>
          </cell>
          <cell r="S1240">
            <v>23.779999999999998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  <cell r="S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  <cell r="P1243">
            <v>2036</v>
          </cell>
          <cell r="Q1243">
            <v>0.1018</v>
          </cell>
          <cell r="R1243" t="str">
            <v>模检焊具费用100%分摊至2万件产品中，自供货之日起执行</v>
          </cell>
          <cell r="S1243">
            <v>1.2080000000000002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  <cell r="S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  <cell r="S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  <cell r="S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  <cell r="P1247">
            <v>3274</v>
          </cell>
          <cell r="Q1247">
            <v>8.1850000000000006E-2</v>
          </cell>
          <cell r="R1247" t="str">
            <v>分摊至4万件或3年</v>
          </cell>
          <cell r="S1247">
            <v>2.27285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  <cell r="P1248">
            <v>2389</v>
          </cell>
          <cell r="Q1248">
            <v>5.9725E-2</v>
          </cell>
          <cell r="R1248" t="str">
            <v>分摊至4万件或3年</v>
          </cell>
          <cell r="S1248">
            <v>1.3246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  <cell r="P1249">
            <v>3628</v>
          </cell>
          <cell r="Q1249">
            <v>9.0700000000000003E-2</v>
          </cell>
          <cell r="R1249" t="str">
            <v>分摊至4万件或3年</v>
          </cell>
          <cell r="S1249">
            <v>0.63870000000000005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  <cell r="S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  <cell r="S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  <cell r="S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  <cell r="S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  <cell r="S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  <cell r="S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  <cell r="S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  <cell r="S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  <cell r="S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  <cell r="S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  <cell r="S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  <cell r="S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  <cell r="P1263">
            <v>44000</v>
          </cell>
          <cell r="Q1263">
            <v>0.44</v>
          </cell>
          <cell r="R1263" t="str">
            <v>模检焊具费用100%分摊至10万件产品中，自供货之日起执行</v>
          </cell>
          <cell r="S1263">
            <v>5.82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8.3699999999999992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  <cell r="P1265">
            <v>26000</v>
          </cell>
          <cell r="Q1265">
            <v>0.26</v>
          </cell>
          <cell r="R1265" t="str">
            <v>模检焊具费用100%分摊至10万件产品中，自供货之日起执行</v>
          </cell>
          <cell r="S1265">
            <v>6.6099999999999994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  <cell r="P1266">
            <v>36000</v>
          </cell>
          <cell r="Q1266">
            <v>0.36</v>
          </cell>
          <cell r="R1266" t="str">
            <v>模检焊具费用100%分摊至10万件产品中，自供货之日起执行</v>
          </cell>
          <cell r="S1266">
            <v>11.209999999999999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  <cell r="P1267">
            <v>245000</v>
          </cell>
          <cell r="Q1267">
            <v>1.7150000000000001</v>
          </cell>
          <cell r="R1267" t="str">
            <v>模检焊具费用预付30%，剩余70%费用分摊至10万件产品中，自供货之日起执行</v>
          </cell>
          <cell r="S1267">
            <v>31.715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32.715000000000003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  <cell r="P1269">
            <v>8428</v>
          </cell>
          <cell r="Q1269">
            <v>0.10535</v>
          </cell>
          <cell r="R1269" t="str">
            <v>1.新开模具费4800元，100%分摊至每种4万产品中
2.原SHT0011991升降前固定钣金的模具费3628元，100%分摊至每种4万产品中
3.原SHT0011991升降前固定钣金不再摊销模具费</v>
          </cell>
          <cell r="S1269">
            <v>0.79535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  <cell r="Q1270">
            <v>0.10535</v>
          </cell>
          <cell r="S1270">
            <v>0.79535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  <cell r="P1271">
            <v>5600</v>
          </cell>
          <cell r="Q1271">
            <v>7.0000000000000007E-2</v>
          </cell>
          <cell r="R1271" t="str">
            <v>模具费100%分摊至4万产品中</v>
          </cell>
          <cell r="S1271">
            <v>1.4420000000000002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  <cell r="Q1272">
            <v>7.0000000000000007E-2</v>
          </cell>
          <cell r="S1272">
            <v>1.4420000000000002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  <cell r="P1273">
            <v>8000.0000000000009</v>
          </cell>
          <cell r="Q1273">
            <v>8.0000000000000016E-2</v>
          </cell>
          <cell r="R1273" t="str">
            <v>模检焊具费用100%分摊至10万件产品中，自供货之日起执行</v>
          </cell>
          <cell r="S1273">
            <v>1.1200000000000001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12.64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  <cell r="P1275">
            <v>8000</v>
          </cell>
          <cell r="Q1275">
            <v>0.08</v>
          </cell>
          <cell r="R1275" t="str">
            <v>模检焊具费用100%分摊至10万件产品中，自供货之日起执行</v>
          </cell>
          <cell r="S1275">
            <v>8.31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1.1200000000000001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  <cell r="P1277">
            <v>5752.2123893805319</v>
          </cell>
          <cell r="Q1277">
            <v>5.7522123893805316E-2</v>
          </cell>
          <cell r="R1277" t="str">
            <v>模检焊具费用100%分摊至10万件产品中，自供货之日起执行</v>
          </cell>
          <cell r="S1277">
            <v>0.76548672566371689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2.4075221238938056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  <cell r="P1279">
            <v>7079.6460176991159</v>
          </cell>
          <cell r="Q1279">
            <v>7.0796460176991163E-2</v>
          </cell>
          <cell r="R1279" t="str">
            <v>模检焊具费用100%分摊至10万件产品中，自供货之日起执行</v>
          </cell>
          <cell r="S1279">
            <v>8.2707964601769905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  <cell r="P1280">
            <v>3097.3451327433631</v>
          </cell>
          <cell r="Q1280">
            <v>3.0973451327433631E-2</v>
          </cell>
          <cell r="R1280" t="str">
            <v>模检焊具费用100%分摊至10万件产品中，自供货之日起执行</v>
          </cell>
          <cell r="S1280">
            <v>1.1309734513274337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0.63097345132743365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  <cell r="S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  <cell r="S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  <cell r="S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  <cell r="S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  <cell r="S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  <cell r="S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  <cell r="S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  <cell r="S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  <cell r="S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  <cell r="S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  <cell r="P1292" t="str">
            <v>——</v>
          </cell>
          <cell r="Q1292" t="str">
            <v>——</v>
          </cell>
          <cell r="R1292" t="str">
            <v>——</v>
          </cell>
          <cell r="S1292">
            <v>2.4779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0.32740000000000002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  <cell r="S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  <cell r="S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  <cell r="S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  <cell r="S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  <cell r="S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  <cell r="S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  <cell r="S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  <cell r="S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  <cell r="S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  <cell r="S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  <cell r="S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  <cell r="S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  <cell r="S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  <cell r="S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  <cell r="S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  <cell r="S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  <cell r="S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  <cell r="S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  <cell r="S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  <cell r="S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  <cell r="S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  <cell r="S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  <cell r="S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  <cell r="S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  <cell r="S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  <cell r="S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  <cell r="S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  <cell r="S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  <cell r="S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  <cell r="S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  <cell r="S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  <cell r="S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  <cell r="S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  <cell r="S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  <cell r="S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  <cell r="S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  <cell r="S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  <cell r="S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  <cell r="S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  <cell r="S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  <cell r="S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  <cell r="S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  <cell r="S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  <cell r="S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  <cell r="S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  <cell r="S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  <cell r="S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  <cell r="S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  <cell r="S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  <cell r="S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  <cell r="S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  <cell r="S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  <cell r="S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  <cell r="S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  <cell r="S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  <cell r="S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  <cell r="S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  <cell r="S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  <cell r="S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  <cell r="S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  <cell r="S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  <cell r="S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  <cell r="S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  <cell r="S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  <cell r="S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  <cell r="S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  <cell r="S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  <cell r="S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  <cell r="S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  <cell r="S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  <cell r="S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  <cell r="S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  <cell r="S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  <cell r="S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  <cell r="S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  <cell r="S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  <cell r="S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  <cell r="S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  <cell r="S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  <cell r="S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  <cell r="S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  <cell r="S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  <cell r="S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  <cell r="S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  <cell r="S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  <cell r="S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  <cell r="S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  <cell r="S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  <cell r="S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  <cell r="S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  <cell r="S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  <cell r="S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  <cell r="P1388">
            <v>31000</v>
          </cell>
          <cell r="Q1388">
            <v>0.31</v>
          </cell>
          <cell r="R1388" t="str">
            <v>模检焊具费用100%分摊至10万件产品中，自供货之日起执行</v>
          </cell>
          <cell r="S1388">
            <v>6.9099999999999993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  <cell r="P1389">
            <v>36300</v>
          </cell>
          <cell r="Q1389">
            <v>0.36299999999999999</v>
          </cell>
          <cell r="R1389" t="str">
            <v>模检焊具费用100%分摊至10万件产品中，自供货之日起执行</v>
          </cell>
          <cell r="S1389">
            <v>12.603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  <cell r="P1390">
            <v>41100</v>
          </cell>
          <cell r="Q1390">
            <v>0.41099999999999998</v>
          </cell>
          <cell r="R1390" t="str">
            <v>模检焊具费用100%分摊至10万件产品中，自供货之日起执行</v>
          </cell>
          <cell r="S1390">
            <v>14.391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  <cell r="P1391">
            <v>44000</v>
          </cell>
          <cell r="Q1391">
            <v>0.44</v>
          </cell>
          <cell r="R1391" t="str">
            <v>模检焊具费用100%分摊至10万件产品中，自供货之日起执行</v>
          </cell>
          <cell r="S1391">
            <v>13.41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  <cell r="P1392">
            <v>3982.3009000000002</v>
          </cell>
          <cell r="Q1392">
            <v>1.99115045E-2</v>
          </cell>
          <cell r="R1392" t="str">
            <v>落料模100%分摊至10万产品中</v>
          </cell>
          <cell r="S1392">
            <v>1.5753115044999999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  <cell r="Q1393">
            <v>1.99115045E-2</v>
          </cell>
          <cell r="R1393" t="str">
            <v>落料模100%分摊至10万产品中</v>
          </cell>
          <cell r="S1393">
            <v>1.5753115044999999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  <cell r="P1394">
            <v>42200</v>
          </cell>
          <cell r="Q1394">
            <v>0.21099999999999999</v>
          </cell>
          <cell r="R1394" t="str">
            <v>模具费100%分摊至10万产品中</v>
          </cell>
          <cell r="S1394">
            <v>9.0061999999999998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  <cell r="P1396">
            <v>23500</v>
          </cell>
          <cell r="Q1396">
            <v>0.11749999999999999</v>
          </cell>
          <cell r="R1396" t="str">
            <v>落料模100%分摊至10万产品中</v>
          </cell>
          <cell r="S1396">
            <v>5.3803000000000001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  <cell r="P1398">
            <v>20000</v>
          </cell>
          <cell r="Q1398">
            <v>0.1</v>
          </cell>
          <cell r="R1398" t="str">
            <v>荣昌提供冲压模具，机器人焊胎由鑫昌制作，100%分摊至10万件产品中</v>
          </cell>
          <cell r="S1398">
            <v>9.9138999999999999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  <cell r="P1400">
            <v>100000</v>
          </cell>
          <cell r="Q1400">
            <v>0.5</v>
          </cell>
          <cell r="R1400" t="str">
            <v>模具费100%分摊至10万产品中</v>
          </cell>
          <cell r="S1400">
            <v>7.8695000000000004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  <cell r="P1402">
            <v>0</v>
          </cell>
          <cell r="Q1402">
            <v>0</v>
          </cell>
          <cell r="R1402" t="str">
            <v>与SHT00131316共用1套模具</v>
          </cell>
          <cell r="S1402">
            <v>2.8298000000000001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  <cell r="P1403">
            <v>60000</v>
          </cell>
          <cell r="Q1403">
            <v>0.6</v>
          </cell>
          <cell r="R1403" t="str">
            <v>模具费100%分摊至10万产品中</v>
          </cell>
          <cell r="S1403">
            <v>3.8440000000000003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  <cell r="P1404">
            <v>29000</v>
          </cell>
          <cell r="Q1404">
            <v>0.28999999999999998</v>
          </cell>
          <cell r="R1404" t="str">
            <v>模具费100%分摊至10万产品中</v>
          </cell>
          <cell r="S1404">
            <v>1.4542999999999999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  <cell r="P1405">
            <v>100000</v>
          </cell>
          <cell r="Q1405">
            <v>0.5</v>
          </cell>
          <cell r="R1405" t="str">
            <v>模具费100%分摊至10万产品中</v>
          </cell>
          <cell r="S1405">
            <v>4.0684000000000005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  <cell r="P1407">
            <v>129000</v>
          </cell>
          <cell r="Q1407">
            <v>0.64500000000000002</v>
          </cell>
          <cell r="R1407" t="str">
            <v>1.模具费100%分摊至10万产品中
2.增加1套冲孔模</v>
          </cell>
          <cell r="S1407">
            <v>6.9140999999999995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  <cell r="Q1408">
            <v>0.64500000000000002</v>
          </cell>
          <cell r="R1408" t="str">
            <v>1.模具费100%分摊至10万产品中
2.增加1套冲孔模</v>
          </cell>
          <cell r="S1408">
            <v>6.9140999999999995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  <cell r="P1409">
            <v>28100</v>
          </cell>
          <cell r="Q1409">
            <v>0</v>
          </cell>
          <cell r="R1409" t="str">
            <v>模具转出，单独开票结算，不进行费用分摊</v>
          </cell>
          <cell r="S1409">
            <v>1.643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  <cell r="Q1410">
            <v>0</v>
          </cell>
          <cell r="R1410" t="str">
            <v>模具转出，单独开票结算，不进行费用分摊</v>
          </cell>
          <cell r="S1410">
            <v>2.0663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  <cell r="P1411">
            <v>19200</v>
          </cell>
          <cell r="Q1411">
            <v>0.192</v>
          </cell>
          <cell r="R1411" t="str">
            <v>模具费100%分摊至10万产品中</v>
          </cell>
          <cell r="S1411">
            <v>5.4516999999999998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  <cell r="P1412">
            <v>16500</v>
          </cell>
          <cell r="Q1412">
            <v>0.16500000000000001</v>
          </cell>
          <cell r="R1412" t="str">
            <v>模具费100%分摊至10万产品中</v>
          </cell>
          <cell r="S1412">
            <v>1.0669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  <cell r="P1413">
            <v>18000</v>
          </cell>
          <cell r="Q1413">
            <v>0.18</v>
          </cell>
          <cell r="R1413" t="str">
            <v>模具费100%分摊至10万产品中</v>
          </cell>
          <cell r="S1413">
            <v>4.0788000000000002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  <cell r="P1414">
            <v>21100</v>
          </cell>
          <cell r="Q1414">
            <v>0.21099999999999999</v>
          </cell>
          <cell r="R1414" t="str">
            <v>模具费100%分摊至10万产品中</v>
          </cell>
          <cell r="S1414">
            <v>5.9358000000000004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  <cell r="P1415">
            <v>25100</v>
          </cell>
          <cell r="Q1415">
            <v>0.1255</v>
          </cell>
          <cell r="R1415" t="str">
            <v>模具费100%分摊至10万产品中</v>
          </cell>
          <cell r="S1415">
            <v>5.9954000000000001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  <cell r="Q1416">
            <v>0.1255</v>
          </cell>
          <cell r="R1416" t="str">
            <v>模具费100%分摊至10万产品中</v>
          </cell>
          <cell r="S1416">
            <v>5.2947999999999995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  <cell r="P1417">
            <v>38000</v>
          </cell>
          <cell r="Q1417">
            <v>0.19</v>
          </cell>
          <cell r="R1417" t="str">
            <v>模具费100%分摊至10万产品中</v>
          </cell>
          <cell r="S1417">
            <v>3.1566999999999998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  <cell r="P1419">
            <v>6000</v>
          </cell>
          <cell r="Q1419">
            <v>0.06</v>
          </cell>
          <cell r="R1419" t="str">
            <v>按照10万件摊销或者三年，已先到者为准</v>
          </cell>
          <cell r="S1419">
            <v>9.08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  <cell r="P1420">
            <v>7900</v>
          </cell>
          <cell r="Q1420">
            <v>3.95E-2</v>
          </cell>
          <cell r="R1420" t="str">
            <v>按照10万件摊销或者三年，已先到者为准</v>
          </cell>
          <cell r="S1420">
            <v>11.079499999999999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  <cell r="Q1421">
            <v>3.95E-2</v>
          </cell>
          <cell r="S1421">
            <v>11.079499999999999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  <cell r="S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  <cell r="S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  <cell r="S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  <cell r="S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  <cell r="S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  <cell r="S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  <cell r="S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  <cell r="S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  <cell r="S1431">
            <v>19.938053097345101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  <cell r="S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  <cell r="S1433">
            <v>33.345132743362797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  <cell r="S1434">
            <v>26.230088495575199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  <cell r="S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  <cell r="S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  <cell r="S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  <cell r="S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  <cell r="S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  <cell r="S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  <cell r="S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  <cell r="S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  <cell r="S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  <cell r="S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  <cell r="S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  <cell r="S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  <cell r="S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  <cell r="S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  <cell r="S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  <cell r="S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  <cell r="S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  <cell r="S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  <cell r="S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  <cell r="S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  <cell r="S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  <cell r="S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  <cell r="S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  <cell r="S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  <cell r="S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  <cell r="S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  <cell r="S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  <cell r="S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  <cell r="S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  <cell r="S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  <cell r="S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  <cell r="S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  <cell r="S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  <cell r="S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  <cell r="S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  <cell r="S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  <cell r="S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  <cell r="S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  <cell r="S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  <cell r="S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  <cell r="S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  <cell r="S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  <cell r="S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  <cell r="S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  <cell r="S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  <cell r="S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  <cell r="S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  <cell r="S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  <cell r="S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  <cell r="S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  <cell r="S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  <cell r="S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  <cell r="S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  <cell r="S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  <cell r="S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  <cell r="S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  <cell r="S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  <cell r="S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  <cell r="S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  <cell r="S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  <cell r="S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  <cell r="S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  <cell r="S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  <cell r="S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  <cell r="S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  <cell r="S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  <cell r="S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  <cell r="S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  <cell r="S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  <cell r="S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  <cell r="S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  <cell r="S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  <cell r="S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  <cell r="S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  <cell r="S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  <cell r="S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  <cell r="S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  <cell r="S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  <cell r="S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  <cell r="S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  <cell r="S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  <cell r="S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  <cell r="S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  <cell r="S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  <cell r="S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  <cell r="S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  <cell r="S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  <cell r="S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  <cell r="S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  <cell r="S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  <cell r="S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  <cell r="S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  <cell r="S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  <cell r="S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  <cell r="S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  <cell r="S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  <cell r="S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  <cell r="S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  <cell r="S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  <cell r="S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  <cell r="S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  <cell r="S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  <cell r="S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  <cell r="S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  <cell r="S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  <cell r="S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  <cell r="S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  <cell r="S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  <cell r="S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  <cell r="S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  <cell r="S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  <cell r="S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  <cell r="S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  <cell r="S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  <cell r="S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  <cell r="S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  <cell r="S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  <cell r="S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  <cell r="S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  <cell r="S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  <cell r="S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  <cell r="S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  <cell r="S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  <cell r="S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  <cell r="S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  <cell r="S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  <cell r="S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  <cell r="S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  <cell r="S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  <cell r="S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  <cell r="S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  <cell r="S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  <cell r="S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  <cell r="S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  <cell r="S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  <cell r="S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  <cell r="S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  <cell r="S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  <cell r="S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  <cell r="S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  <cell r="S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  <cell r="S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  <cell r="S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  <cell r="S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  <cell r="S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  <cell r="S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  <cell r="S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  <cell r="S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  <cell r="S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  <cell r="S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  <cell r="P1603">
            <v>12500</v>
          </cell>
          <cell r="Q1603">
            <v>0.125</v>
          </cell>
          <cell r="R1603" t="str">
            <v>模具费100%分摊至10万件产品</v>
          </cell>
          <cell r="S1603">
            <v>7.359909699115045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  <cell r="P1604">
            <v>17000</v>
          </cell>
          <cell r="Q1604">
            <v>0.17</v>
          </cell>
          <cell r="R1604" t="str">
            <v>模具费100%分摊至10万件产品</v>
          </cell>
          <cell r="S1604">
            <v>3.1809766017699119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  <cell r="P1606">
            <v>31500</v>
          </cell>
          <cell r="Q1606">
            <v>0.63</v>
          </cell>
          <cell r="R1606" t="str">
            <v>模具费100%分摊至5万件产品</v>
          </cell>
          <cell r="S1606">
            <v>12.048974506194691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  <cell r="P1607">
            <v>24000</v>
          </cell>
          <cell r="Q1607">
            <v>0.48</v>
          </cell>
          <cell r="R1607" t="str">
            <v>模具费100%分摊至5万件产品</v>
          </cell>
          <cell r="S1607">
            <v>6.1574446778761072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  <cell r="P1608">
            <v>7500</v>
          </cell>
          <cell r="Q1608">
            <v>0.15</v>
          </cell>
          <cell r="R1608" t="str">
            <v>模具费100%分摊至5万件产品</v>
          </cell>
          <cell r="S1608">
            <v>1.1774413327433628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  <cell r="P1609">
            <v>45500</v>
          </cell>
          <cell r="Q1609">
            <v>0.91</v>
          </cell>
          <cell r="R1609" t="str">
            <v>模具费100%分摊至5万件产品</v>
          </cell>
          <cell r="S1609">
            <v>19.664266371681418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  <cell r="P1610">
            <v>20000</v>
          </cell>
          <cell r="Q1610">
            <v>0.4</v>
          </cell>
          <cell r="R1610" t="str">
            <v>模具费100%分摊至5万件产品</v>
          </cell>
          <cell r="S1610">
            <v>5.6957380530973465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  <cell r="P1611">
            <v>25500</v>
          </cell>
          <cell r="Q1611">
            <v>0.51</v>
          </cell>
          <cell r="R1611" t="str">
            <v>模具费100%分摊至5万件产品</v>
          </cell>
          <cell r="S1611">
            <v>6.5256610619469022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  <cell r="P1612">
            <v>0</v>
          </cell>
          <cell r="Q1612">
            <v>0</v>
          </cell>
          <cell r="R1612" t="str">
            <v>荣昌提供模具</v>
          </cell>
          <cell r="S1612">
            <v>0.88900000000000001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  <cell r="P1613">
            <v>4500</v>
          </cell>
          <cell r="Q1613">
            <v>4.4999999999999998E-2</v>
          </cell>
          <cell r="R1613" t="str">
            <v>模具费100%分摊至10万件产品</v>
          </cell>
          <cell r="S1613">
            <v>3.1385628318584073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  <cell r="P1614">
            <v>2500</v>
          </cell>
          <cell r="Q1614">
            <v>2.5000000000000001E-2</v>
          </cell>
          <cell r="R1614" t="str">
            <v>模具费100%分摊至10万件产品</v>
          </cell>
          <cell r="S1614">
            <v>0.52436471858407074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  <cell r="P1616">
            <v>4000</v>
          </cell>
          <cell r="Q1616">
            <v>0.04</v>
          </cell>
          <cell r="R1616" t="str">
            <v>模具费100%分摊至10万件产品</v>
          </cell>
          <cell r="S1616">
            <v>6.1478455292035408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  <cell r="P1618">
            <v>2000</v>
          </cell>
          <cell r="Q1618">
            <v>0.04</v>
          </cell>
          <cell r="R1618" t="str">
            <v>模具费100%分摊至5万件产品</v>
          </cell>
          <cell r="S1618">
            <v>0.66944051327433629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  <cell r="P1619">
            <v>2680</v>
          </cell>
          <cell r="Q1619">
            <v>2.6800000000000001E-2</v>
          </cell>
          <cell r="R1619" t="str">
            <v>模具费100%分摊至10万件产品</v>
          </cell>
          <cell r="S1619">
            <v>0.59862654867256648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  <cell r="P1620">
            <v>5900</v>
          </cell>
          <cell r="Q1620">
            <v>2.9499999999999998E-2</v>
          </cell>
          <cell r="R1620" t="str">
            <v>模具费100%分摊至10万件产品</v>
          </cell>
          <cell r="S1620">
            <v>1.4049686725663719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  <cell r="Q1621">
            <v>2.9499999999999998E-2</v>
          </cell>
          <cell r="S1621">
            <v>1.4049686725663719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  <cell r="P1622">
            <v>4850</v>
          </cell>
          <cell r="Q1622">
            <v>4.8500000000000001E-2</v>
          </cell>
          <cell r="R1622" t="str">
            <v>模具费100%分摊至10万件产品</v>
          </cell>
          <cell r="S1622">
            <v>1.6195776353982301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  <cell r="P1623">
            <v>4200</v>
          </cell>
          <cell r="Q1623">
            <v>4.2000000000000003E-2</v>
          </cell>
          <cell r="R1623" t="str">
            <v>模具费100%分摊至10万件产品</v>
          </cell>
          <cell r="S1623">
            <v>0.42663902654867258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0.75117265486725671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  <cell r="P1625">
            <v>3700</v>
          </cell>
          <cell r="Q1625">
            <v>3.6999999999999998E-2</v>
          </cell>
          <cell r="R1625" t="str">
            <v>模具费100%分摊至10万件产品</v>
          </cell>
          <cell r="S1625">
            <v>0.3497151575221239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  <cell r="P1626">
            <v>5900</v>
          </cell>
          <cell r="Q1626">
            <v>5.8999999999999997E-2</v>
          </cell>
          <cell r="R1626" t="str">
            <v>模具费100%分摊至10万件产品</v>
          </cell>
          <cell r="S1626">
            <v>1.5920159292035401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  <cell r="Q1627">
            <v>5.8999999999999997E-2</v>
          </cell>
          <cell r="S1627">
            <v>1.5919999999999999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  <cell r="P1628">
            <v>4900</v>
          </cell>
          <cell r="Q1628">
            <v>4.9000000000000002E-2</v>
          </cell>
          <cell r="R1628" t="str">
            <v>模具费100%分摊至10万件产品</v>
          </cell>
          <cell r="S1628">
            <v>0.82923697345132752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  <cell r="P1629">
            <v>2530</v>
          </cell>
          <cell r="Q1629">
            <v>2.53E-2</v>
          </cell>
          <cell r="R1629" t="str">
            <v>模具费100%分摊至10万件产品</v>
          </cell>
          <cell r="S1629">
            <v>0.659127936283186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  <cell r="P1630">
            <v>10000</v>
          </cell>
          <cell r="Q1630">
            <v>0.2</v>
          </cell>
          <cell r="R1630" t="str">
            <v>模具费100%分摊至5万件产品</v>
          </cell>
          <cell r="S1630">
            <v>3.9308748672566374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  <cell r="S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  <cell r="P1632">
            <v>6194.6902654867263</v>
          </cell>
          <cell r="Q1632">
            <v>6.1946902654867263E-2</v>
          </cell>
          <cell r="R1632" t="str">
            <v>模检焊具费用100%分摊至10万件产品中，自供货之日起执行</v>
          </cell>
          <cell r="S1632">
            <v>3.7619469026548673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  <cell r="P1633">
            <v>1769.911504424779</v>
          </cell>
          <cell r="Q1633">
            <v>1.7699115044247791E-2</v>
          </cell>
          <cell r="R1633" t="str">
            <v>模检焊具费用100%分摊至10万件产品中，自供货之日起执行</v>
          </cell>
          <cell r="S1633">
            <v>0.46769911504424783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  <cell r="P1634">
            <v>1327.4336283185842</v>
          </cell>
          <cell r="Q1634">
            <v>1.3274336283185842E-2</v>
          </cell>
          <cell r="R1634" t="str">
            <v>模检焊具费用100%分摊至10万件产品中，自供货之日起执行</v>
          </cell>
          <cell r="S1634">
            <v>0.23327433628318583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  <cell r="P1635">
            <v>1061.9469026548672</v>
          </cell>
          <cell r="Q1635">
            <v>1.0619469026548672E-2</v>
          </cell>
          <cell r="R1635" t="str">
            <v>模检焊具费用100%分摊至10万件产品中，自供货之日起执行</v>
          </cell>
          <cell r="S1635">
            <v>1.8606194690265487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  <cell r="P1636">
            <v>530.97345132743362</v>
          </cell>
          <cell r="Q1636">
            <v>5.3097345132743362E-3</v>
          </cell>
          <cell r="R1636" t="str">
            <v>模检焊具费用100%分摊至10万件产品中，自供货之日起执行</v>
          </cell>
          <cell r="S1636">
            <v>0.15530973451327434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0.11530973451327434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  <cell r="P1638">
            <v>1769.911504424779</v>
          </cell>
          <cell r="Q1638">
            <v>1.7699115044247791E-2</v>
          </cell>
          <cell r="R1638" t="str">
            <v>模检焊具费用100%分摊至10万件产品中，自供货之日起执行</v>
          </cell>
          <cell r="S1638">
            <v>0.61769911504424779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  <cell r="P1639">
            <v>530.97345132743362</v>
          </cell>
          <cell r="Q1639">
            <v>5.3097345132743362E-3</v>
          </cell>
          <cell r="R1639" t="str">
            <v>模检焊具费用100%分摊至10万件产品中，自供货之日起执行</v>
          </cell>
          <cell r="S1639">
            <v>0.13530973451327433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  <cell r="P1640">
            <v>132743.36283185799</v>
          </cell>
          <cell r="Q1640">
            <v>0.66371500000000005</v>
          </cell>
          <cell r="R1640" t="str">
            <v>模检具总价采用50%预付（即66371.5元），50%（即66371.5元）分摊方式，分摊至10万件产品或3年</v>
          </cell>
          <cell r="S1640">
            <v>3.8037150000000004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  <cell r="P1641">
            <v>132743.36283185842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4.653715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  <cell r="P1642">
            <v>141592.92035398231</v>
          </cell>
          <cell r="Q1642">
            <v>0.70796499999999996</v>
          </cell>
          <cell r="R1642" t="str">
            <v>模检具总价采用50%预付（即70796.5元），50%（即70796.5元）分摊方式，分摊至10万件产品或3年</v>
          </cell>
          <cell r="S1642">
            <v>1.8979649999999999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  <cell r="P1643">
            <v>8849.5575221238942</v>
          </cell>
          <cell r="Q1643">
            <v>0</v>
          </cell>
          <cell r="R1643" t="str">
            <v>甲方垫付模具款，无需分摊。2023年1月30日前，乙方无条件一次性返还模具费</v>
          </cell>
          <cell r="S1643">
            <v>2.57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  <cell r="S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  <cell r="S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  <cell r="S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  <cell r="S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  <cell r="S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  <cell r="S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  <cell r="S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  <cell r="S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  <cell r="S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  <cell r="S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  <cell r="S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  <cell r="S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  <cell r="S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  <cell r="S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  <cell r="S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  <cell r="S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  <cell r="S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  <cell r="S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  <cell r="S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  <cell r="S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  <cell r="S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  <cell r="S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  <cell r="S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  <cell r="S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  <cell r="S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  <cell r="S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  <cell r="S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  <cell r="S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  <cell r="S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  <cell r="S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  <cell r="S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  <cell r="S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  <cell r="S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  <cell r="S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  <cell r="S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  <cell r="S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  <cell r="S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  <cell r="S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  <cell r="S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  <cell r="S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  <cell r="S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  <cell r="P1689">
            <v>0</v>
          </cell>
          <cell r="Q1689">
            <v>0</v>
          </cell>
          <cell r="R1689">
            <v>0</v>
          </cell>
          <cell r="S1689">
            <v>1.63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  <cell r="P1690">
            <v>0</v>
          </cell>
          <cell r="Q1690">
            <v>0</v>
          </cell>
          <cell r="R1690">
            <v>0</v>
          </cell>
          <cell r="S1690">
            <v>0.12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  <cell r="P1691">
            <v>0</v>
          </cell>
          <cell r="Q1691">
            <v>0</v>
          </cell>
          <cell r="R1691">
            <v>0</v>
          </cell>
          <cell r="S1691">
            <v>19.3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  <cell r="P1692">
            <v>0</v>
          </cell>
          <cell r="Q1692">
            <v>0</v>
          </cell>
          <cell r="R1692">
            <v>0</v>
          </cell>
          <cell r="S1692">
            <v>1.59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  <cell r="P1693">
            <v>0</v>
          </cell>
          <cell r="Q1693">
            <v>0</v>
          </cell>
          <cell r="R1693">
            <v>0</v>
          </cell>
          <cell r="S1693">
            <v>0.17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  <cell r="P1694">
            <v>0</v>
          </cell>
          <cell r="Q1694">
            <v>0</v>
          </cell>
          <cell r="R1694">
            <v>0</v>
          </cell>
          <cell r="S1694">
            <v>0.1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  <cell r="P1695">
            <v>69911.5</v>
          </cell>
          <cell r="Q1695">
            <v>1.3982300000000001</v>
          </cell>
          <cell r="R1695">
            <v>50000</v>
          </cell>
          <cell r="S1695">
            <v>2.82823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  <cell r="P1696">
            <v>0</v>
          </cell>
          <cell r="Q1696">
            <v>0</v>
          </cell>
          <cell r="R1696">
            <v>0</v>
          </cell>
          <cell r="S1696">
            <v>2.48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  <cell r="P1697">
            <v>54867.26</v>
          </cell>
          <cell r="Q1697">
            <v>1.0973452000000001</v>
          </cell>
          <cell r="R1697">
            <v>50000</v>
          </cell>
          <cell r="S1697">
            <v>1.6573452000000002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  <cell r="P1698">
            <v>0</v>
          </cell>
          <cell r="Q1698">
            <v>0</v>
          </cell>
          <cell r="R1698">
            <v>0</v>
          </cell>
          <cell r="S1698">
            <v>0.15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  <cell r="P1699">
            <v>0</v>
          </cell>
          <cell r="Q1699">
            <v>0</v>
          </cell>
          <cell r="R1699">
            <v>0</v>
          </cell>
          <cell r="S1699">
            <v>19.3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  <cell r="P1700">
            <v>69911.5</v>
          </cell>
          <cell r="Q1700">
            <v>1.3982300000000001</v>
          </cell>
          <cell r="R1700">
            <v>50000</v>
          </cell>
          <cell r="S1700">
            <v>3.1082299999999998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  <cell r="P1701">
            <v>0</v>
          </cell>
          <cell r="Q1701">
            <v>0</v>
          </cell>
          <cell r="R1701">
            <v>0</v>
          </cell>
          <cell r="S1701">
            <v>1.1000000000000001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  <cell r="P1703" t="str">
            <v>——</v>
          </cell>
          <cell r="Q1703" t="str">
            <v>——</v>
          </cell>
          <cell r="R1703" t="str">
            <v>——</v>
          </cell>
          <cell r="S1703">
            <v>2.2999999999999998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  <cell r="P1704">
            <v>1327</v>
          </cell>
          <cell r="Q1704">
            <v>1.3270000000000001E-2</v>
          </cell>
          <cell r="R1704" t="str">
            <v>模检焊具费用100%分摊至10万件产品中或3年，自供货之日起执行</v>
          </cell>
          <cell r="S1704">
            <v>0.23427000000000001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  <cell r="P1705">
            <v>11062</v>
          </cell>
          <cell r="Q1705">
            <v>0.11062</v>
          </cell>
          <cell r="R1705" t="str">
            <v>模检焊具费用100%分摊至10万件产品中或3年，自供货之日起执行</v>
          </cell>
          <cell r="S1705">
            <v>6.7476199999999995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  <cell r="P1706">
            <v>1416</v>
          </cell>
          <cell r="Q1706">
            <v>1.4160000000000001E-2</v>
          </cell>
          <cell r="R1706" t="str">
            <v>模检焊具费用100%分摊至10万件产品中或3年，自供货之日起执行</v>
          </cell>
          <cell r="S1706">
            <v>0.19116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  <cell r="P1707">
            <v>10620</v>
          </cell>
          <cell r="Q1707">
            <v>0.1062</v>
          </cell>
          <cell r="R1707" t="str">
            <v>模检焊具费用100%分摊至10万件产品中或3年，自供货之日起执行</v>
          </cell>
          <cell r="S1707">
            <v>6.7431999999999999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  <cell r="P1708">
            <v>2920</v>
          </cell>
          <cell r="Q1708">
            <v>2.92E-2</v>
          </cell>
          <cell r="R1708" t="str">
            <v>模检焊具费用100%分摊至10万件产品中或3年，自供货之日起执行</v>
          </cell>
          <cell r="S1708">
            <v>2.3302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  <cell r="P1709" t="str">
            <v>——</v>
          </cell>
          <cell r="Q1709" t="str">
            <v>——</v>
          </cell>
          <cell r="R1709" t="str">
            <v>——</v>
          </cell>
          <cell r="S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  <cell r="P1711">
            <v>5752</v>
          </cell>
          <cell r="Q1711">
            <v>5.7520000000000002E-2</v>
          </cell>
          <cell r="R1711" t="str">
            <v>模检焊具费用100%分摊至10万件产品中或3年，自供货之日起执行</v>
          </cell>
          <cell r="S1711">
            <v>1.9155200000000001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  <cell r="P1712" t="str">
            <v>——</v>
          </cell>
          <cell r="Q1712" t="str">
            <v>——</v>
          </cell>
          <cell r="R1712" t="str">
            <v>——</v>
          </cell>
          <cell r="S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  <cell r="P1714">
            <v>2200</v>
          </cell>
          <cell r="Q1714">
            <v>1.5699999999999999E-2</v>
          </cell>
          <cell r="R1714" t="str">
            <v>100%分摊到7万件中或者三年，先到者为准</v>
          </cell>
          <cell r="S1714">
            <v>0.55740000000000001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  <cell r="S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  <cell r="S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  <cell r="S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  <cell r="S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  <cell r="R1720" t="str">
            <v>10万件后，产品价格降至0.55</v>
          </cell>
          <cell r="S1720">
            <v>0.61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  <cell r="P1721">
            <v>23893.805309734515</v>
          </cell>
          <cell r="Q1721">
            <v>0.23893805309734514</v>
          </cell>
          <cell r="R1721" t="str">
            <v>模检焊具费用100%分摊至10万件产品中，自供货之日起执行</v>
          </cell>
          <cell r="S1721">
            <v>7.7610619469026556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  <cell r="P1722">
            <v>20353.982300884956</v>
          </cell>
          <cell r="Q1722">
            <v>0.20353982300884957</v>
          </cell>
          <cell r="R1722" t="str">
            <v>模检焊具费用100%分摊至10万件产品中，自供货之日起执行</v>
          </cell>
          <cell r="S1722">
            <v>8.3451327433628322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  <cell r="P1723">
            <v>2654.8672566371683</v>
          </cell>
          <cell r="Q1723">
            <v>2.6548672566371685E-2</v>
          </cell>
          <cell r="R1723" t="str">
            <v>模检焊具费用100%分摊至10万件产品中，自供货之日起执行</v>
          </cell>
          <cell r="S1723">
            <v>0.50442477876106206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  <cell r="P1724">
            <v>6000</v>
          </cell>
          <cell r="Q1724">
            <v>0.06</v>
          </cell>
          <cell r="R1724" t="str">
            <v>模检焊具费用100%分摊至10万件产品中或3年，自供货之日起执行</v>
          </cell>
          <cell r="S1724">
            <v>0.76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  <cell r="S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  <cell r="P1726">
            <v>800</v>
          </cell>
          <cell r="Q1726">
            <v>0</v>
          </cell>
          <cell r="R1726" t="str">
            <v>模具费单独一次性支付</v>
          </cell>
          <cell r="S1726">
            <v>0.77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  <cell r="P1727">
            <v>71000</v>
          </cell>
          <cell r="Q1727">
            <v>1.7749999999999999</v>
          </cell>
          <cell r="R1727" t="str">
            <v>模具费预付50%，剩余50%分摊至产品，一年或20000件，先到者为准</v>
          </cell>
          <cell r="S1727">
            <v>3.2749999999999999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  <cell r="S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  <cell r="S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  <cell r="P1730">
            <v>8407.0795999999991</v>
          </cell>
          <cell r="Q1730">
            <v>8.4070795999999989E-2</v>
          </cell>
          <cell r="R1730" t="str">
            <v>供货之日起,模具费分摊至10万件产品或3年，先到者为准</v>
          </cell>
          <cell r="S1730">
            <v>4.4340707959999994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  <cell r="S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  <cell r="S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  <cell r="S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  <cell r="S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  <cell r="S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  <cell r="S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  <cell r="S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  <cell r="S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  <cell r="S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  <cell r="S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  <cell r="S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  <cell r="S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  <cell r="S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  <cell r="S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  <cell r="S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  <cell r="S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  <cell r="S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  <cell r="S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  <cell r="S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  <cell r="S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  <cell r="S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  <cell r="S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  <cell r="S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  <cell r="S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  <cell r="S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  <cell r="S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  <cell r="S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  <cell r="S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  <cell r="S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  <cell r="S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  <cell r="S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  <cell r="S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  <cell r="S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  <cell r="S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  <cell r="S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  <cell r="S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  <cell r="S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  <cell r="S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  <cell r="S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  <cell r="S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  <cell r="S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  <cell r="S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  <cell r="S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  <cell r="S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  <cell r="S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  <cell r="S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  <cell r="S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  <cell r="S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  <cell r="S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  <cell r="S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  <cell r="S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  <cell r="S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  <cell r="S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  <cell r="S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  <cell r="S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  <cell r="S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  <cell r="S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  <cell r="S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  <cell r="S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  <cell r="S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  <cell r="S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  <cell r="S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  <cell r="S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  <cell r="S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  <cell r="S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  <cell r="S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  <cell r="S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  <cell r="S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  <cell r="S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  <cell r="S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  <cell r="S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  <cell r="S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  <cell r="S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  <cell r="S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  <cell r="S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  <cell r="S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  <cell r="S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  <cell r="S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  <cell r="S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  <cell r="S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  <cell r="S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  <cell r="S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  <cell r="S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  <cell r="S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  <cell r="S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  <cell r="S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  <cell r="S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  <cell r="S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  <cell r="S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  <cell r="S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  <cell r="S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  <cell r="S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  <cell r="S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  <cell r="S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  <cell r="S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  <cell r="S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  <cell r="S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  <cell r="S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  <cell r="S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  <cell r="S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  <cell r="S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  <cell r="S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  <cell r="S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  <cell r="S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  <cell r="S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  <cell r="S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  <cell r="S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  <cell r="S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  <cell r="S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  <cell r="S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  <cell r="S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  <cell r="S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  <cell r="S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  <cell r="S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  <cell r="S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  <cell r="S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  <cell r="S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  <cell r="S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  <cell r="S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  <cell r="S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  <cell r="S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  <cell r="S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  <cell r="S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  <cell r="S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  <cell r="S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  <cell r="S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  <cell r="S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  <cell r="S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  <cell r="S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  <cell r="S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  <cell r="S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  <cell r="S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  <cell r="S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  <cell r="S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  <cell r="S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  <cell r="S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  <cell r="S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  <cell r="S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  <cell r="S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  <cell r="S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  <cell r="S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  <cell r="S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  <cell r="S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  <cell r="S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  <cell r="S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  <cell r="S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  <cell r="S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  <cell r="S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  <cell r="S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  <cell r="S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  <cell r="S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  <cell r="S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  <cell r="S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  <cell r="S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  <cell r="S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  <cell r="S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  <cell r="S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  <cell r="S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  <cell r="S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  <cell r="P1907">
            <v>8000</v>
          </cell>
          <cell r="Q1907">
            <v>0.08</v>
          </cell>
          <cell r="R1907" t="str">
            <v>自供货之日起，模具费全部分摊至10万件产品中或3年，先到者为准</v>
          </cell>
          <cell r="S1907">
            <v>0.83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  <cell r="P1908">
            <v>4863</v>
          </cell>
          <cell r="Q1908">
            <v>4.863E-2</v>
          </cell>
          <cell r="R1908" t="str">
            <v>模检焊具费用100%分摊至10万件产品中或3年，自供货之日起执行</v>
          </cell>
          <cell r="S1908">
            <v>6.4203099999999997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  <cell r="P1909">
            <v>3363</v>
          </cell>
          <cell r="Q1909" t="str">
            <v>——</v>
          </cell>
          <cell r="R1909" t="str">
            <v>模具费归入SLT0010698，由SLT0010698进行10万件摊销</v>
          </cell>
          <cell r="S1909" t="str">
            <v>——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  <cell r="P1910" t="str">
            <v>——</v>
          </cell>
          <cell r="Q1910" t="str">
            <v>——</v>
          </cell>
          <cell r="R1910" t="str">
            <v>模具费归入SLT0010698，由SLT0010698进行10万件摊销</v>
          </cell>
          <cell r="S1910">
            <v>6.3716799999999996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  <cell r="P1911">
            <v>3363</v>
          </cell>
          <cell r="Q1911">
            <v>3.363E-2</v>
          </cell>
          <cell r="R1911" t="str">
            <v>模检焊具费用100%分摊至10万件产品中或3年，自供货之日起执行</v>
          </cell>
          <cell r="S1911">
            <v>1.0956300000000001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  <cell r="P1912">
            <v>3540</v>
          </cell>
          <cell r="Q1912">
            <v>3.5400000000000001E-2</v>
          </cell>
          <cell r="R1912" t="str">
            <v>模检焊具费用100%分摊至10万件产品中或3年，自供货之日起执行</v>
          </cell>
          <cell r="S1912">
            <v>0.45139999999999997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0.96540000000000004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  <cell r="P1914">
            <v>17700</v>
          </cell>
          <cell r="Q1914">
            <v>0.17699999999999999</v>
          </cell>
          <cell r="R1914" t="str">
            <v>模检焊具费用100%分摊至10万件产品中或3年，自供货之日起执行</v>
          </cell>
          <cell r="S1914">
            <v>5.93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  <cell r="P1915">
            <v>19469</v>
          </cell>
          <cell r="Q1915">
            <v>0.19469</v>
          </cell>
          <cell r="R1915" t="str">
            <v>模检焊具费用100%分摊至10万件产品中或3年，自供货之日起执行</v>
          </cell>
          <cell r="S1915">
            <v>8.6016899999999996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  <cell r="P1916" t="str">
            <v>——</v>
          </cell>
          <cell r="Q1916" t="str">
            <v>——</v>
          </cell>
          <cell r="R1916" t="str">
            <v>——</v>
          </cell>
          <cell r="S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  <cell r="S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  <cell r="S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  <cell r="S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  <cell r="S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  <cell r="S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  <cell r="S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  <cell r="S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  <cell r="S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  <cell r="S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  <cell r="S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  <cell r="S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  <cell r="S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  <cell r="S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  <cell r="S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  <cell r="P1934">
            <v>205000</v>
          </cell>
          <cell r="Q1934">
            <v>1.0249999999999999</v>
          </cell>
          <cell r="R1934" t="str">
            <v>模具费即205000元，100%分摊至20万件产品或3年</v>
          </cell>
          <cell r="S1934">
            <v>1.9749999999999999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  <cell r="P1935">
            <v>3000</v>
          </cell>
          <cell r="Q1935">
            <v>0.03</v>
          </cell>
          <cell r="R1935" t="str">
            <v>1.模检焊具费用100%分摊至10万件产品中或3年，自供货之日起执行
2.模具费涵盖原状态模具的费用</v>
          </cell>
          <cell r="S1935">
            <v>0.17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  <cell r="S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  <cell r="S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  <cell r="S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  <cell r="S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  <cell r="S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  <cell r="S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  <cell r="S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  <cell r="S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  <cell r="S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  <cell r="S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  <cell r="S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  <cell r="S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  <cell r="S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  <cell r="S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  <cell r="S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  <cell r="S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  <cell r="S1952">
            <v>0.82010000000000005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  <cell r="S1953">
            <v>0.86070000000000002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  <cell r="S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  <cell r="S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  <cell r="S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  <cell r="S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  <cell r="S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  <cell r="S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  <cell r="S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  <cell r="S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  <cell r="S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  <cell r="S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  <cell r="S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  <cell r="S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  <cell r="S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  <cell r="S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  <cell r="S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  <cell r="S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  <cell r="S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  <cell r="S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  <cell r="S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  <cell r="S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  <cell r="S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  <cell r="S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  <cell r="S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  <cell r="S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  <cell r="S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  <cell r="S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  <cell r="S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  <cell r="S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  <cell r="S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  <cell r="S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  <cell r="S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  <cell r="S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  <cell r="S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  <cell r="S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  <cell r="S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  <cell r="S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  <cell r="S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  <cell r="S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  <cell r="S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  <cell r="S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  <cell r="S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  <cell r="S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  <cell r="S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  <cell r="S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  <cell r="S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  <cell r="S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  <cell r="S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  <cell r="S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  <cell r="S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  <cell r="S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  <cell r="S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  <cell r="S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  <cell r="S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  <cell r="S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  <cell r="S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  <cell r="S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  <cell r="S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  <cell r="S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  <cell r="S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  <cell r="S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  <cell r="S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  <cell r="S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  <cell r="S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  <cell r="S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  <cell r="S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  <cell r="S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  <cell r="S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  <cell r="S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  <cell r="S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  <cell r="S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  <cell r="S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  <cell r="S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  <cell r="S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  <cell r="S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  <cell r="S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  <cell r="S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  <cell r="S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  <cell r="S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  <cell r="S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  <cell r="S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  <cell r="S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  <cell r="S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  <cell r="S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  <cell r="S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  <cell r="S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  <cell r="S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  <cell r="S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  <cell r="S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  <cell r="S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  <cell r="S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  <cell r="S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  <cell r="S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  <cell r="S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  <cell r="S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  <cell r="S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  <cell r="S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  <cell r="S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  <cell r="S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  <cell r="S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  <cell r="S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  <cell r="S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  <cell r="S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  <cell r="S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  <cell r="S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  <cell r="S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  <cell r="S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  <cell r="S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  <cell r="S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  <cell r="S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  <cell r="S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  <cell r="S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  <cell r="S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  <cell r="S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  <cell r="S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  <cell r="S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  <cell r="S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  <cell r="S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  <cell r="S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  <cell r="S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  <cell r="S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  <cell r="S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  <cell r="S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  <cell r="S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  <cell r="S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  <cell r="S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  <cell r="S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  <cell r="S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  <cell r="S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  <cell r="S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  <cell r="S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  <cell r="S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  <cell r="S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  <cell r="S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  <cell r="S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  <cell r="S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  <cell r="S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  <cell r="S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  <cell r="S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  <cell r="S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  <cell r="S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  <cell r="S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  <cell r="S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  <cell r="S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  <cell r="S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  <cell r="S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  <cell r="S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  <cell r="S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  <cell r="S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  <cell r="S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  <cell r="S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  <cell r="S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  <cell r="S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  <cell r="S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  <cell r="S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  <cell r="S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  <cell r="S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  <cell r="S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  <cell r="S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  <cell r="S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  <cell r="S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  <cell r="S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  <cell r="S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  <cell r="S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  <cell r="S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  <cell r="S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  <cell r="S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  <cell r="S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  <cell r="S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  <cell r="S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  <cell r="S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  <cell r="S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  <cell r="S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  <cell r="S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  <cell r="S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  <cell r="S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  <cell r="S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  <cell r="S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  <cell r="S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  <cell r="S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  <cell r="S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  <cell r="S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  <cell r="S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  <cell r="S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  <cell r="S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  <cell r="S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  <cell r="S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  <cell r="S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  <cell r="S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  <cell r="S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  <cell r="S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  <cell r="S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  <cell r="S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  <cell r="S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  <cell r="S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  <cell r="S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  <cell r="S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  <cell r="S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  <cell r="S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  <cell r="S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  <cell r="S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  <cell r="S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  <cell r="S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  <cell r="S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  <cell r="S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  <cell r="S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  <cell r="S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  <cell r="S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  <cell r="S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  <cell r="S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  <cell r="S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  <cell r="S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  <cell r="S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  <cell r="S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  <cell r="S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  <cell r="S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  <cell r="S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  <cell r="S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  <cell r="S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  <cell r="S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  <cell r="S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  <cell r="S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  <cell r="S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  <cell r="S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  <cell r="S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  <cell r="S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  <cell r="S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  <cell r="S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  <cell r="S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  <cell r="S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  <cell r="S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  <cell r="S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  <cell r="R2286" t="str">
            <v>荣昌提供模具</v>
          </cell>
          <cell r="S2286">
            <v>4.7699999999999996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  <cell r="R2288" t="str">
            <v>荣昌提供模具</v>
          </cell>
          <cell r="S2288">
            <v>3.81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  <cell r="R2289" t="str">
            <v>——</v>
          </cell>
          <cell r="S2289" t="str">
            <v>不单独结算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  <cell r="R2291" t="str">
            <v>荣昌提供模具</v>
          </cell>
          <cell r="S2291">
            <v>3.81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  <cell r="R2292" t="str">
            <v>——</v>
          </cell>
          <cell r="S2292" t="str">
            <v>不单独结算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  <cell r="S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  <cell r="P2295" t="str">
            <v>——</v>
          </cell>
          <cell r="Q2295" t="str">
            <v>——</v>
          </cell>
          <cell r="R2295" t="str">
            <v>——</v>
          </cell>
          <cell r="S2295">
            <v>2.5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  <cell r="P2297">
            <v>1200</v>
          </cell>
          <cell r="Q2297">
            <v>2.4E-2</v>
          </cell>
          <cell r="R2297" t="str">
            <v>模具费100%分摊至5万件产品</v>
          </cell>
          <cell r="S2297">
            <v>0.42400000000000004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  <cell r="P2298">
            <v>5500</v>
          </cell>
          <cell r="Q2298">
            <v>0.11</v>
          </cell>
          <cell r="R2298" t="str">
            <v>1.原模具由荣昌提供；
2.本次设变产生的模具费由润晨提供，模具费100%分摊至5万件产品中</v>
          </cell>
          <cell r="S2298">
            <v>0.92999999999999994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  <cell r="P2299">
            <v>13000</v>
          </cell>
          <cell r="Q2299">
            <v>0</v>
          </cell>
          <cell r="R2299" t="str">
            <v>1.13000元模具费算入02.03.37.030A
2.此产品含打磨费0.30元/件</v>
          </cell>
          <cell r="S2299">
            <v>5.6814999999999998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  <cell r="P2300">
            <v>15500</v>
          </cell>
          <cell r="Q2300">
            <v>0.31</v>
          </cell>
          <cell r="R2300" t="str">
            <v>和02.03.37.029供货之日起，共计分摊至5万件产品</v>
          </cell>
          <cell r="S2300">
            <v>7.5766999999999998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  <cell r="P2301">
            <v>21500</v>
          </cell>
          <cell r="Q2301">
            <v>0.43</v>
          </cell>
          <cell r="R2301" t="str">
            <v>1.和02.03.37.029及02.03.37.029A自供货之日起，共同将模具费分摊至5万件产品
2.包含02.03.37.029B冲孔模具费6000元，和02.03.37.029模具费15500元</v>
          </cell>
          <cell r="S2301">
            <v>7.7497999999999996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  <cell r="P2302">
            <v>0</v>
          </cell>
          <cell r="Q2302">
            <v>0</v>
          </cell>
          <cell r="R2302" t="str">
            <v>02.03.37.028模具费已摊销完毕</v>
          </cell>
          <cell r="S2302">
            <v>1.9452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  <cell r="P2303">
            <v>0</v>
          </cell>
          <cell r="Q2303">
            <v>0</v>
          </cell>
          <cell r="R2303" t="str">
            <v>不涉及模具费</v>
          </cell>
          <cell r="S2303">
            <v>0.82909999999999995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  <cell r="S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  <cell r="S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  <cell r="S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  <cell r="S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  <cell r="S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  <cell r="S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  <cell r="S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  <cell r="S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  <cell r="S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  <cell r="S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  <cell r="S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  <cell r="S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  <cell r="S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  <cell r="S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  <cell r="S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  <cell r="S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  <cell r="S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  <cell r="S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  <cell r="S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  <cell r="S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  <cell r="S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  <cell r="S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  <cell r="S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  <cell r="S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  <cell r="S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  <cell r="S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  <cell r="S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  <cell r="S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  <cell r="S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  <cell r="S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  <cell r="S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  <cell r="S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  <cell r="S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  <cell r="S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  <cell r="S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  <cell r="S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  <cell r="S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  <cell r="S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  <cell r="S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  <cell r="S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  <cell r="S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  <cell r="S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  <cell r="S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  <cell r="S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  <cell r="S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  <cell r="S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  <cell r="S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  <cell r="S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  <cell r="S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  <cell r="S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  <cell r="S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  <cell r="S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  <cell r="S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  <cell r="S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  <cell r="S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  <cell r="S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  <cell r="S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  <cell r="S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  <cell r="S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  <cell r="S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  <cell r="S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  <cell r="S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  <cell r="S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  <cell r="S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  <cell r="S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  <cell r="S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  <cell r="S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  <cell r="S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  <cell r="S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  <cell r="S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  <cell r="S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  <cell r="S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  <cell r="S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  <cell r="S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  <cell r="S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  <cell r="S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  <cell r="S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  <cell r="S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  <cell r="S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  <cell r="S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  <cell r="S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  <cell r="S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  <cell r="S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  <cell r="S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  <cell r="S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  <cell r="S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  <cell r="S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  <cell r="S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  <cell r="S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  <cell r="S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  <cell r="S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  <cell r="S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  <cell r="S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  <cell r="S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  <cell r="S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  <cell r="S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  <cell r="S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  <cell r="S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  <cell r="S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  <cell r="S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  <cell r="S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  <cell r="S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  <cell r="S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  <cell r="S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  <cell r="S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  <cell r="S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  <cell r="S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  <cell r="P2462" t="str">
            <v>——</v>
          </cell>
          <cell r="Q2462" t="str">
            <v>——</v>
          </cell>
          <cell r="R2462" t="str">
            <v>荣昌提供注塑模具</v>
          </cell>
          <cell r="S2462">
            <v>2.0112000000000001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1.1788000000000001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0.96419999999999995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0.62180000000000002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0.73980000000000001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3.0217000000000001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3.0796999999999999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1.7647999999999999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1.2464999999999999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0.61419999999999997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0.63929999999999998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1.1685000000000001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1.7314000000000001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1.5144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1.7314000000000001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1.7135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0.31509999999999999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2.1206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2.2795999999999998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1.8346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0.82220000000000004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0.63929999999999998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0.82220000000000004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  <cell r="S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  <cell r="S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  <cell r="S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  <cell r="S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  <cell r="S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  <cell r="S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  <cell r="S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  <cell r="S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  <cell r="S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  <cell r="S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  <cell r="S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  <cell r="S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  <cell r="S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  <cell r="S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  <cell r="S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  <cell r="S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  <cell r="S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  <cell r="S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  <cell r="S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  <cell r="S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  <cell r="S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  <cell r="P2521">
            <v>3000</v>
          </cell>
          <cell r="Q2521">
            <v>0.03</v>
          </cell>
          <cell r="R2521" t="str">
            <v>1.模检焊具费用100%分摊至10万件产品中或3年，自供货之日起执行
2.模具费涵盖原状态模具的费用</v>
          </cell>
          <cell r="S2521">
            <v>0.21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  <cell r="P2522">
            <v>14500</v>
          </cell>
          <cell r="Q2522">
            <v>0.14499999999999999</v>
          </cell>
          <cell r="R2522" t="str">
            <v>模检焊具费用100%分摊至10万件产品中或3年，自供货之日起执行</v>
          </cell>
          <cell r="S2522">
            <v>7.0251999999999999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  <cell r="P2523" t="str">
            <v>——</v>
          </cell>
          <cell r="Q2523" t="str">
            <v>——</v>
          </cell>
          <cell r="R2523" t="str">
            <v>——</v>
          </cell>
          <cell r="S2523" t="str">
            <v>——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  <cell r="S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  <cell r="S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  <cell r="S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  <cell r="S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  <cell r="S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  <cell r="S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  <cell r="S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  <cell r="S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  <cell r="S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  <cell r="S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  <cell r="S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  <cell r="P2536">
            <v>0</v>
          </cell>
          <cell r="Q2536">
            <v>0</v>
          </cell>
          <cell r="R2536">
            <v>0</v>
          </cell>
          <cell r="S2536">
            <v>2.59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  <cell r="P2537">
            <v>0</v>
          </cell>
          <cell r="Q2537">
            <v>0</v>
          </cell>
          <cell r="R2537">
            <v>0</v>
          </cell>
          <cell r="S2537">
            <v>2.14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  <cell r="P2538">
            <v>0</v>
          </cell>
          <cell r="Q2538">
            <v>0</v>
          </cell>
          <cell r="R2538">
            <v>0</v>
          </cell>
          <cell r="S2538">
            <v>1.84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  <cell r="P2539">
            <v>0</v>
          </cell>
          <cell r="Q2539">
            <v>0</v>
          </cell>
          <cell r="R2539">
            <v>0</v>
          </cell>
          <cell r="S2539">
            <v>0.34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  <cell r="P2541">
            <v>0</v>
          </cell>
          <cell r="Q2541">
            <v>0</v>
          </cell>
          <cell r="R2541">
            <v>0</v>
          </cell>
          <cell r="S2541">
            <v>1.34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  <cell r="P2542">
            <v>0</v>
          </cell>
          <cell r="Q2542">
            <v>0</v>
          </cell>
          <cell r="R2542">
            <v>0</v>
          </cell>
          <cell r="S2542">
            <v>1.26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  <cell r="P2543">
            <v>0</v>
          </cell>
          <cell r="Q2543">
            <v>0</v>
          </cell>
          <cell r="R2543">
            <v>0</v>
          </cell>
          <cell r="S2543">
            <v>1.6752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  <cell r="S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  <cell r="S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  <cell r="S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  <cell r="S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  <cell r="S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  <cell r="S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  <cell r="S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  <cell r="S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  <cell r="S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  <cell r="P2553">
            <v>1750</v>
          </cell>
          <cell r="Q2553">
            <v>1.7500000000000002E-2</v>
          </cell>
          <cell r="R2553" t="str">
            <v>模具费100%分摊至10万件产品中</v>
          </cell>
          <cell r="S2553">
            <v>0.24698141592920353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  <cell r="P2555">
            <v>2800</v>
          </cell>
          <cell r="Q2555">
            <v>2.8000000000000001E-2</v>
          </cell>
          <cell r="R2555" t="str">
            <v>模具费100%分摊至10万件产品中</v>
          </cell>
          <cell r="S2555">
            <v>0.29277131327433631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  <cell r="P2556">
            <v>2500</v>
          </cell>
          <cell r="Q2556">
            <v>2.5000000000000001E-2</v>
          </cell>
          <cell r="R2556" t="str">
            <v>模具费100%分摊至10万件产品中</v>
          </cell>
          <cell r="S2556">
            <v>0.18441008141592918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  <cell r="P2558">
            <v>2600</v>
          </cell>
          <cell r="Q2558">
            <v>2.5999999999999999E-2</v>
          </cell>
          <cell r="R2558" t="str">
            <v>模具费100%分摊至10万件产品中</v>
          </cell>
          <cell r="S2558">
            <v>0.57965483185840716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  <cell r="P2560">
            <v>6000</v>
          </cell>
          <cell r="Q2560">
            <v>0.06</v>
          </cell>
          <cell r="R2560" t="str">
            <v>模具费100%分摊至10万件产品中</v>
          </cell>
          <cell r="S2560">
            <v>1.1205517592920355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  <cell r="P2561">
            <v>9500</v>
          </cell>
          <cell r="Q2561">
            <v>9.5000000000000001E-2</v>
          </cell>
          <cell r="R2561" t="str">
            <v>模具费100%分摊至10万件产品中</v>
          </cell>
          <cell r="S2561">
            <v>2.79141975221239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  <cell r="P2563">
            <v>12000</v>
          </cell>
          <cell r="Q2563">
            <v>0.12</v>
          </cell>
          <cell r="R2563" t="str">
            <v>模具费100%分摊至10万件产品中</v>
          </cell>
          <cell r="S2563">
            <v>2.1398759734513275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  <cell r="P2564">
            <v>2850</v>
          </cell>
          <cell r="Q2564">
            <v>2.8500000000000001E-2</v>
          </cell>
          <cell r="R2564" t="str">
            <v>模具费100%分摊至10万件产品中</v>
          </cell>
          <cell r="S2564">
            <v>0.42873749999999999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  <cell r="P2565">
            <v>6000</v>
          </cell>
          <cell r="Q2565">
            <v>0.06</v>
          </cell>
          <cell r="R2565" t="str">
            <v>模具费100%分摊至10万件产品中</v>
          </cell>
          <cell r="S2565">
            <v>0.891267578761062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  <cell r="P2566">
            <v>7800</v>
          </cell>
          <cell r="Q2566">
            <v>7.8E-2</v>
          </cell>
          <cell r="R2566" t="str">
            <v>模具费100%分摊至10万件产品中</v>
          </cell>
          <cell r="S2566">
            <v>2.1606468477876102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  <cell r="P2567">
            <v>7500</v>
          </cell>
          <cell r="Q2567">
            <v>7.4999999999999997E-2</v>
          </cell>
          <cell r="R2567" t="str">
            <v>模具费100%分摊至10万件产品中</v>
          </cell>
          <cell r="S2567">
            <v>2.1058372247787611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  <cell r="P2568">
            <v>6000</v>
          </cell>
          <cell r="Q2568">
            <v>0.06</v>
          </cell>
          <cell r="R2568" t="str">
            <v>模具费100%分摊至10万件产品中</v>
          </cell>
          <cell r="S2568">
            <v>1.446522371681416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  <cell r="P2569" t="str">
            <v>——</v>
          </cell>
          <cell r="Q2569" t="str">
            <v>——</v>
          </cell>
          <cell r="R2569" t="str">
            <v>荣昌提供模具</v>
          </cell>
          <cell r="S2569">
            <v>0.93615419469026551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  <cell r="P2570">
            <v>4850</v>
          </cell>
          <cell r="Q2570">
            <v>4.8500000000000001E-2</v>
          </cell>
          <cell r="R2570" t="str">
            <v>模具费100%分摊至10万件产品中</v>
          </cell>
          <cell r="S2570">
            <v>2.7517159167433629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  <cell r="P2571">
            <v>4350</v>
          </cell>
          <cell r="Q2571">
            <v>8.6999999999999994E-2</v>
          </cell>
          <cell r="R2571" t="str">
            <v>模具费100%分摊至5万件产品中</v>
          </cell>
          <cell r="S2571">
            <v>2.4305079874831863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  <cell r="P2572">
            <v>4350</v>
          </cell>
          <cell r="Q2572">
            <v>4.3499999999999997E-2</v>
          </cell>
          <cell r="R2572" t="str">
            <v>模具费100%分摊至10万件产品中</v>
          </cell>
          <cell r="S2572">
            <v>2.2202357680141596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  <cell r="P2573">
            <v>4850</v>
          </cell>
          <cell r="Q2573">
            <v>4.8500000000000001E-2</v>
          </cell>
          <cell r="R2573" t="str">
            <v>模具费100%分摊至10万件产品中</v>
          </cell>
          <cell r="S2573">
            <v>2.8203176866548678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  <cell r="P2574">
            <v>4850</v>
          </cell>
          <cell r="Q2574">
            <v>9.7000000000000003E-2</v>
          </cell>
          <cell r="R2574" t="str">
            <v>模具费100%分摊至5万件产品中</v>
          </cell>
          <cell r="S2574">
            <v>2.7709999999999999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  <cell r="P2575">
            <v>4350</v>
          </cell>
          <cell r="Q2575">
            <v>4.3499999999999997E-2</v>
          </cell>
          <cell r="R2575" t="str">
            <v>模具费100%分摊至10万件产品中</v>
          </cell>
          <cell r="S2575">
            <v>2.1662819167433627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  <cell r="P2576">
            <v>600</v>
          </cell>
          <cell r="Q2576">
            <v>6.0000000000000001E-3</v>
          </cell>
          <cell r="R2576" t="str">
            <v>模具费100%分摊至10万件产品中</v>
          </cell>
          <cell r="S2576">
            <v>4.5369529911504438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  <cell r="P2578">
            <v>1750</v>
          </cell>
          <cell r="Q2578">
            <v>1.7500000000000002E-2</v>
          </cell>
          <cell r="R2578" t="str">
            <v>模具费100%分摊至10万件产品中</v>
          </cell>
          <cell r="S2578">
            <v>0.21264894867256634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  <cell r="P2579">
            <v>1500</v>
          </cell>
          <cell r="Q2579">
            <v>1.4999999999999999E-2</v>
          </cell>
          <cell r="R2579" t="str">
            <v>模具费100%分摊至10万件产品中</v>
          </cell>
          <cell r="S2579">
            <v>7.7478966371681418E-2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  <cell r="P2580">
            <v>9850</v>
          </cell>
          <cell r="Q2580">
            <v>9.8500000000000004E-2</v>
          </cell>
          <cell r="R2580" t="str">
            <v>模具费100%分摊至10万件产品中</v>
          </cell>
          <cell r="S2580">
            <v>2.019492256637168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  <cell r="P2581">
            <v>3500</v>
          </cell>
          <cell r="Q2581">
            <v>7.0000000000000007E-2</v>
          </cell>
          <cell r="R2581" t="str">
            <v>模具费100%分摊至5万件产品中</v>
          </cell>
          <cell r="S2581">
            <v>0.51732358584070803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  <cell r="P2582">
            <v>3500</v>
          </cell>
          <cell r="Q2582">
            <v>3.5000000000000003E-2</v>
          </cell>
          <cell r="R2582" t="str">
            <v>模具费100%分摊至10万件产品中</v>
          </cell>
          <cell r="S2582">
            <v>0.62868778761061961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  <cell r="P2583">
            <v>4000</v>
          </cell>
          <cell r="Q2583">
            <v>0.08</v>
          </cell>
          <cell r="R2583" t="str">
            <v>模具费100%分摊至5万件产品中</v>
          </cell>
          <cell r="S2583">
            <v>0.9054219327433628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  <cell r="P2585">
            <v>1000</v>
          </cell>
          <cell r="Q2585">
            <v>0.02</v>
          </cell>
          <cell r="R2585" t="str">
            <v>模具费100%分摊至5万件产品中</v>
          </cell>
          <cell r="S2585">
            <v>2.5293312566371684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  <cell r="P2586">
            <v>2000</v>
          </cell>
          <cell r="Q2586">
            <v>0.02</v>
          </cell>
          <cell r="R2586" t="str">
            <v>模具费100%分摊至10万件产品中</v>
          </cell>
          <cell r="S2586">
            <v>1.859479277876106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1.8299198584070793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  <cell r="P2588">
            <v>1100</v>
          </cell>
          <cell r="Q2588">
            <v>1.0999999999999999E-2</v>
          </cell>
          <cell r="R2588" t="str">
            <v>模具费100%分摊至10万件产品中</v>
          </cell>
          <cell r="S2588">
            <v>0.98647023178761073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  <cell r="R2589" t="str">
            <v>摊销完3000件后，恢复至45.3024元</v>
          </cell>
          <cell r="S2589">
            <v>82.301143162393203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  <cell r="R2591" t="str">
            <v>摊销完3000件后，恢复至25.4188元</v>
          </cell>
          <cell r="S2591">
            <v>62.417553418803401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  <cell r="S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  <cell r="S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  <cell r="S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  <cell r="S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  <cell r="S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  <cell r="S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  <cell r="S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  <cell r="S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  <cell r="S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  <cell r="S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  <cell r="S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  <cell r="P2605">
            <v>10000</v>
          </cell>
          <cell r="Q2605">
            <v>0.1</v>
          </cell>
          <cell r="R2605" t="str">
            <v>模具费100%分摊至10万件产品中</v>
          </cell>
          <cell r="S2605">
            <v>1.6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  <cell r="P2606">
            <v>1000</v>
          </cell>
          <cell r="Q2606">
            <v>0.01</v>
          </cell>
          <cell r="R2606" t="str">
            <v>模具费100%分摊至10万件产品中</v>
          </cell>
          <cell r="S2606">
            <v>1.1100000000000001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  <cell r="S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  <cell r="P2608">
            <v>3000</v>
          </cell>
          <cell r="Q2608">
            <v>0.03</v>
          </cell>
          <cell r="R2608" t="str">
            <v>模具费100%分摊至10万件产品中</v>
          </cell>
          <cell r="S2608">
            <v>0.63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  <cell r="S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  <cell r="S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  <cell r="S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  <cell r="P2612">
            <v>6000</v>
          </cell>
          <cell r="Q2612">
            <v>0.06</v>
          </cell>
          <cell r="R2612" t="str">
            <v>模具费100%分摊至10万件产品中</v>
          </cell>
          <cell r="S2612">
            <v>0.46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  <cell r="S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  <cell r="S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  <cell r="S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  <cell r="S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  <cell r="S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  <cell r="P2618">
            <v>7000</v>
          </cell>
          <cell r="Q2618">
            <v>7.0000000000000007E-2</v>
          </cell>
          <cell r="R2618" t="str">
            <v>模具费100%分摊至10万件产品中</v>
          </cell>
          <cell r="S2618">
            <v>0.55000000000000004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  <cell r="S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  <cell r="S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  <cell r="P2621">
            <v>10000</v>
          </cell>
          <cell r="Q2621">
            <v>0.1</v>
          </cell>
          <cell r="R2621" t="str">
            <v>模具费100%分摊至10万件产品中</v>
          </cell>
          <cell r="S2621">
            <v>1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  <cell r="S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  <cell r="P2623">
            <v>10000</v>
          </cell>
          <cell r="Q2623">
            <v>0.1</v>
          </cell>
          <cell r="R2623" t="str">
            <v>模具费100%分摊至10万件产品中</v>
          </cell>
          <cell r="S2623">
            <v>1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  <cell r="P2624">
            <v>3000</v>
          </cell>
          <cell r="Q2624">
            <v>0.03</v>
          </cell>
          <cell r="R2624" t="str">
            <v>模具费100%分摊至10万件产品中</v>
          </cell>
          <cell r="S2624">
            <v>0.83000000000000007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  <cell r="S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  <cell r="S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  <cell r="S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  <cell r="S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  <cell r="P2630">
            <v>3000</v>
          </cell>
          <cell r="Q2630">
            <v>0.03</v>
          </cell>
          <cell r="R2630" t="str">
            <v>模具费100%分摊至10万件产品中</v>
          </cell>
          <cell r="S2630">
            <v>0.18</v>
          </cell>
        </row>
        <row r="2631">
          <cell r="F2631" t="str">
            <v>SHT0001144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  <cell r="P2631">
            <v>15000</v>
          </cell>
          <cell r="Q2631">
            <v>0.15</v>
          </cell>
          <cell r="R2631" t="str">
            <v>模具费100%分摊至10万件产品中</v>
          </cell>
          <cell r="S2631">
            <v>1.8499999999999999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  <cell r="P2632">
            <v>8000</v>
          </cell>
          <cell r="Q2632">
            <v>0.08</v>
          </cell>
          <cell r="R2632" t="str">
            <v>模具费100%分摊至10万件产品中</v>
          </cell>
          <cell r="S2632">
            <v>0.56999999999999995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  <cell r="S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  <cell r="S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  <cell r="P2635">
            <v>3000</v>
          </cell>
          <cell r="Q2635">
            <v>0.03</v>
          </cell>
          <cell r="R2635" t="str">
            <v>模具费100%分摊至10万件产品中</v>
          </cell>
          <cell r="S2635">
            <v>0.26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0.25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  <cell r="S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  <cell r="P2638">
            <v>8000</v>
          </cell>
          <cell r="Q2638">
            <v>0.08</v>
          </cell>
          <cell r="R2638" t="str">
            <v>模具费100%分摊至10万件产品中</v>
          </cell>
          <cell r="S2638">
            <v>0.6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  <cell r="S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  <cell r="S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  <cell r="S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  <cell r="P2642">
            <v>10000</v>
          </cell>
          <cell r="Q2642">
            <v>0.1</v>
          </cell>
          <cell r="R2642" t="str">
            <v>模具费100%分摊至10万件产品中</v>
          </cell>
          <cell r="S2642">
            <v>0.97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  <cell r="P2643">
            <v>8000</v>
          </cell>
          <cell r="Q2643">
            <v>0.08</v>
          </cell>
          <cell r="R2643" t="str">
            <v>模具费100%分摊至10万件产品中</v>
          </cell>
          <cell r="S2643">
            <v>0.79999999999999993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  <cell r="P2644">
            <v>9000</v>
          </cell>
          <cell r="Q2644">
            <v>0.09</v>
          </cell>
          <cell r="R2644" t="str">
            <v>模具费100%分摊至10万件产品中</v>
          </cell>
          <cell r="S2644">
            <v>0.89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  <cell r="P2645">
            <v>8000</v>
          </cell>
          <cell r="Q2645">
            <v>0.08</v>
          </cell>
          <cell r="R2645" t="str">
            <v>模具费100%分摊至10万件产品中</v>
          </cell>
          <cell r="S2645">
            <v>0.6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  <cell r="P2646">
            <v>13000</v>
          </cell>
          <cell r="Q2646">
            <v>0.13</v>
          </cell>
          <cell r="R2646" t="str">
            <v>模具费100%分摊至10万件产品中</v>
          </cell>
          <cell r="S2646">
            <v>1.38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  <cell r="S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  <cell r="P2648">
            <v>4500</v>
          </cell>
          <cell r="Q2648">
            <v>4.4999999999999998E-2</v>
          </cell>
          <cell r="R2648" t="str">
            <v>模具费100%分摊至10万件产品中</v>
          </cell>
          <cell r="S2648">
            <v>0.245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  <cell r="P2649">
            <v>4000</v>
          </cell>
          <cell r="Q2649">
            <v>0.04</v>
          </cell>
          <cell r="R2649" t="str">
            <v>模具费100%分摊至10万件产品中</v>
          </cell>
          <cell r="S2649">
            <v>0.25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  <cell r="P2650">
            <v>8500</v>
          </cell>
          <cell r="Q2650">
            <v>8.5000000000000006E-2</v>
          </cell>
          <cell r="R2650" t="str">
            <v>模具费100%分摊至10万件产品中</v>
          </cell>
          <cell r="S2650">
            <v>0.68499999999999994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  <cell r="P2651">
            <v>8000</v>
          </cell>
          <cell r="Q2651">
            <v>0.08</v>
          </cell>
          <cell r="R2651" t="str">
            <v>模具费100%分摊至10万件产品中</v>
          </cell>
          <cell r="S2651">
            <v>0.5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  <cell r="P2652">
            <v>8500</v>
          </cell>
          <cell r="Q2652">
            <v>8.5000000000000006E-2</v>
          </cell>
          <cell r="R2652" t="str">
            <v>模具费100%分摊至10万件产品中</v>
          </cell>
          <cell r="S2652">
            <v>0.55499999999999994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  <cell r="P2653">
            <v>8000</v>
          </cell>
          <cell r="Q2653">
            <v>0.08</v>
          </cell>
          <cell r="R2653" t="str">
            <v>模具费100%分摊至10万件产品中</v>
          </cell>
          <cell r="S2653">
            <v>1.4200000000000002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  <cell r="S2654">
            <v>82.931538461538494</v>
          </cell>
        </row>
        <row r="2655">
          <cell r="F2655" t="str">
            <v>SLT0000670</v>
          </cell>
          <cell r="G2655" t="str">
            <v>黄骅市鑫祺汽车配件有限公司</v>
          </cell>
          <cell r="H2655" t="str">
            <v>K1A2折叠板宽弯把</v>
          </cell>
          <cell r="M2655" t="str">
            <v>件</v>
          </cell>
          <cell r="O2655">
            <v>13.7956</v>
          </cell>
        </row>
        <row r="2656">
          <cell r="F2656" t="str">
            <v>SLT0000660</v>
          </cell>
          <cell r="G2656" t="str">
            <v>黄骅市鑫祺汽车配件有限公司</v>
          </cell>
          <cell r="H2656" t="str">
            <v>K1A2折叠板新状态窄车直把</v>
          </cell>
          <cell r="M2656" t="str">
            <v>件</v>
          </cell>
          <cell r="O2656">
            <v>13.7956</v>
          </cell>
        </row>
        <row r="2657">
          <cell r="F2657" t="str">
            <v>SLT0000734</v>
          </cell>
          <cell r="G2657" t="str">
            <v>黄骅市鑫祺汽车配件有限公司</v>
          </cell>
          <cell r="H2657" t="str">
            <v>M3副司机小靠背骨架1995</v>
          </cell>
          <cell r="M2657" t="str">
            <v>件</v>
          </cell>
          <cell r="O2657">
            <v>14.682600000000001</v>
          </cell>
        </row>
        <row r="2658">
          <cell r="F2658" t="str">
            <v>SLT0000079</v>
          </cell>
          <cell r="G2658" t="str">
            <v>黄骅市鑫祺汽车配件有限公司</v>
          </cell>
          <cell r="H2658" t="str">
            <v>M3副司机1800加宽小背</v>
          </cell>
          <cell r="M2658" t="str">
            <v>件</v>
          </cell>
          <cell r="O2658">
            <v>15.379300000000001</v>
          </cell>
        </row>
        <row r="2659">
          <cell r="F2659" t="str">
            <v>SLT0000746</v>
          </cell>
          <cell r="G2659" t="str">
            <v>黄骅市鑫祺汽车配件有限公司</v>
          </cell>
          <cell r="H2659" t="str">
            <v>M3副司机1800不加宽小背</v>
          </cell>
          <cell r="M2659" t="str">
            <v>件</v>
          </cell>
          <cell r="O2659">
            <v>12.096</v>
          </cell>
        </row>
        <row r="2660">
          <cell r="F2660" t="str">
            <v>SLT0000159</v>
          </cell>
          <cell r="G2660" t="str">
            <v>黄骅市鑫祺汽车配件有限公司</v>
          </cell>
          <cell r="H2660" t="str">
            <v>M3 1995副司机大背出口</v>
          </cell>
          <cell r="M2660" t="str">
            <v>件</v>
          </cell>
          <cell r="O2660">
            <v>24.1492</v>
          </cell>
        </row>
        <row r="2661">
          <cell r="F2661" t="str">
            <v>SLT0000160</v>
          </cell>
          <cell r="G2661" t="str">
            <v>黄骅市鑫祺汽车配件有限公司</v>
          </cell>
          <cell r="H2661" t="str">
            <v>M3 1995副司机小背出口</v>
          </cell>
          <cell r="M2661" t="str">
            <v>件</v>
          </cell>
          <cell r="O2661">
            <v>17.428699999999999</v>
          </cell>
        </row>
        <row r="2662">
          <cell r="F2662" t="str">
            <v>SLT0000717</v>
          </cell>
          <cell r="G2662" t="str">
            <v>黄骅市鑫祺汽车配件有限公司</v>
          </cell>
          <cell r="H2662" t="str">
            <v>M3 左舵1695副司机背</v>
          </cell>
          <cell r="M2662" t="str">
            <v>件</v>
          </cell>
          <cell r="O2662">
            <v>32.551900000000003</v>
          </cell>
        </row>
        <row r="2663">
          <cell r="F2663" t="str">
            <v>SLT0000116</v>
          </cell>
          <cell r="G2663" t="str">
            <v>黄骅市鑫祺汽车配件有限公司</v>
          </cell>
          <cell r="H2663" t="str">
            <v>M3 1800后排背</v>
          </cell>
          <cell r="M2663" t="str">
            <v>件</v>
          </cell>
          <cell r="O2663">
            <v>36.181100000000001</v>
          </cell>
        </row>
        <row r="2664">
          <cell r="F2664" t="str">
            <v>SLT0000131</v>
          </cell>
          <cell r="G2664" t="str">
            <v>黄骅市鑫祺汽车配件有限公司</v>
          </cell>
          <cell r="H2664" t="str">
            <v>M3 1800时代二排</v>
          </cell>
          <cell r="M2664" t="str">
            <v>件</v>
          </cell>
          <cell r="O2664">
            <v>71.004400000000004</v>
          </cell>
        </row>
        <row r="2665">
          <cell r="F2665" t="str">
            <v>SLT0002346</v>
          </cell>
          <cell r="G2665" t="str">
            <v>黄骅市鑫祺汽车配件有限公司</v>
          </cell>
          <cell r="H2665" t="str">
            <v>M3 长沙右舵大背数倒器</v>
          </cell>
          <cell r="M2665" t="str">
            <v>件</v>
          </cell>
          <cell r="O2665">
            <v>5.335</v>
          </cell>
        </row>
        <row r="2666">
          <cell r="F2666" t="str">
            <v>SLT0000025</v>
          </cell>
          <cell r="G2666" t="str">
            <v>黄骅市鑫祺汽车配件有限公司</v>
          </cell>
          <cell r="H2666" t="str">
            <v>M3 长沙右舵正司机背</v>
          </cell>
          <cell r="M2666" t="str">
            <v>件</v>
          </cell>
          <cell r="O2666">
            <v>34.7956</v>
          </cell>
        </row>
        <row r="2667">
          <cell r="F2667" t="str">
            <v>SLT0000121</v>
          </cell>
          <cell r="G2667" t="str">
            <v>黄骅市鑫祺汽车配件有限公司</v>
          </cell>
          <cell r="H2667" t="str">
            <v>时代二排固定片</v>
          </cell>
          <cell r="M2667" t="str">
            <v>件</v>
          </cell>
          <cell r="O2667">
            <v>0.71299999999999997</v>
          </cell>
        </row>
        <row r="2668">
          <cell r="F2668" t="str">
            <v>SLT0002361</v>
          </cell>
          <cell r="G2668" t="str">
            <v>黄骅市鑫祺汽车配件有限公司</v>
          </cell>
          <cell r="H2668" t="str">
            <v>K1前翻滚座椅挂钩G9用（高挂钩）</v>
          </cell>
          <cell r="M2668" t="str">
            <v>件</v>
          </cell>
          <cell r="O2668">
            <v>1.5421</v>
          </cell>
        </row>
        <row r="2669">
          <cell r="F2669" t="str">
            <v>SLT0000085</v>
          </cell>
          <cell r="G2669" t="str">
            <v>黄骅市鑫祺汽车配件有限公司</v>
          </cell>
          <cell r="H2669" t="str">
            <v>OMK中连接板</v>
          </cell>
          <cell r="M2669" t="str">
            <v>件</v>
          </cell>
          <cell r="O2669">
            <v>5.335</v>
          </cell>
        </row>
        <row r="2670">
          <cell r="F2670" t="str">
            <v>SLT0000738</v>
          </cell>
          <cell r="G2670" t="str">
            <v>黄骅市鑫祺汽车配件有限公司</v>
          </cell>
          <cell r="H2670" t="str">
            <v>奥铃升级中连接板</v>
          </cell>
          <cell r="M2670" t="str">
            <v>件</v>
          </cell>
          <cell r="O2670">
            <v>5.3639999999999999</v>
          </cell>
        </row>
        <row r="2671">
          <cell r="F2671" t="str">
            <v>SLT0000014</v>
          </cell>
          <cell r="G2671" t="str">
            <v>黄骅市鑫祺汽车配件有限公司</v>
          </cell>
          <cell r="H2671" t="str">
            <v>M3长沙右舵中连接板</v>
          </cell>
          <cell r="M2671" t="str">
            <v>件</v>
          </cell>
          <cell r="O2671">
            <v>6.4766000000000004</v>
          </cell>
        </row>
        <row r="2672">
          <cell r="F2672" t="str">
            <v>SLT0002373</v>
          </cell>
          <cell r="G2672" t="str">
            <v>黄骅市鑫祺汽车配件有限公司</v>
          </cell>
          <cell r="H2672" t="str">
            <v>M3副背安装支架</v>
          </cell>
          <cell r="M2672" t="str">
            <v>件</v>
          </cell>
          <cell r="O2672">
            <v>5.335</v>
          </cell>
        </row>
        <row r="2673">
          <cell r="F2673" t="str">
            <v>SLT0001065</v>
          </cell>
          <cell r="G2673" t="str">
            <v>黄骅市鑫祺汽车配件有限公司</v>
          </cell>
          <cell r="H2673" t="str">
            <v>K1宽车加长加宽锁钩（特宽钩）</v>
          </cell>
          <cell r="M2673" t="str">
            <v>件</v>
          </cell>
          <cell r="O2673">
            <v>1.5421</v>
          </cell>
        </row>
        <row r="2674">
          <cell r="F2674" t="str">
            <v>SLT0002690</v>
          </cell>
          <cell r="G2674" t="str">
            <v>黄骅市鑫祺汽车配件有限公司</v>
          </cell>
          <cell r="H2674" t="str">
            <v>虎威2060小背骨架</v>
          </cell>
          <cell r="M2674" t="str">
            <v>件</v>
          </cell>
          <cell r="O2674">
            <v>14.7241</v>
          </cell>
        </row>
        <row r="2675">
          <cell r="F2675" t="str">
            <v>SHT0012147</v>
          </cell>
          <cell r="G2675" t="str">
            <v>黄骅市汇铭汽车部件有限公司</v>
          </cell>
          <cell r="H2675" t="str">
            <v>卡板限位塑料件</v>
          </cell>
          <cell r="M2675" t="str">
            <v>件</v>
          </cell>
          <cell r="O2675">
            <v>0.37</v>
          </cell>
          <cell r="P2675">
            <v>26548.67</v>
          </cell>
          <cell r="Q2675">
            <v>0.26548669999999996</v>
          </cell>
          <cell r="R2675" t="str">
            <v>模具费100%摊销至10万件产品或3年，先到者为准，具体参考合同编号：CG-20201021-03ZC</v>
          </cell>
          <cell r="S2675">
            <v>0.63548669999999996</v>
          </cell>
        </row>
        <row r="2676">
          <cell r="F2676" t="str">
            <v>SHT0012148</v>
          </cell>
          <cell r="G2676" t="str">
            <v>黄骅市汇铭汽车部件有限公司</v>
          </cell>
          <cell r="H2676" t="str">
            <v>后轴固定塑料件</v>
          </cell>
          <cell r="M2676" t="str">
            <v>件</v>
          </cell>
          <cell r="O2676">
            <v>1.95</v>
          </cell>
          <cell r="P2676">
            <v>24778.76</v>
          </cell>
          <cell r="Q2676">
            <v>0.2477876</v>
          </cell>
          <cell r="R2676" t="str">
            <v>模具费100%摊销至10万件产品或3年，先到者为准，具体参考合同编号：CG-20201021-03ZC</v>
          </cell>
          <cell r="S2676">
            <v>2.1977875999999998</v>
          </cell>
        </row>
        <row r="2677">
          <cell r="F2677" t="str">
            <v>RSM0000256</v>
          </cell>
          <cell r="G2677" t="str">
            <v>黄骅市汇铭汽车部件有限公司</v>
          </cell>
          <cell r="H2677" t="str">
            <v>A7路面镜镜座</v>
          </cell>
          <cell r="M2677" t="str">
            <v>件</v>
          </cell>
          <cell r="O2677">
            <v>7.6049821946902654</v>
          </cell>
          <cell r="P2677">
            <v>0</v>
          </cell>
          <cell r="Q2677">
            <v>0</v>
          </cell>
          <cell r="R2677">
            <v>0</v>
          </cell>
          <cell r="S2677">
            <v>7.6049821946902654</v>
          </cell>
        </row>
        <row r="2678">
          <cell r="F2678" t="str">
            <v>SHT0001876</v>
          </cell>
          <cell r="G2678" t="str">
            <v>黄骅市汇铭汽车部件有限公司</v>
          </cell>
          <cell r="H2678" t="str">
            <v>X3000旋转块</v>
          </cell>
          <cell r="M2678" t="str">
            <v>件</v>
          </cell>
          <cell r="O2678">
            <v>0.72255017699115043</v>
          </cell>
          <cell r="P2678">
            <v>0</v>
          </cell>
          <cell r="Q2678">
            <v>0</v>
          </cell>
          <cell r="R2678">
            <v>0</v>
          </cell>
          <cell r="S2678">
            <v>0.72255017699115043</v>
          </cell>
        </row>
        <row r="2679">
          <cell r="F2679" t="str">
            <v>REM0002286</v>
          </cell>
          <cell r="G2679" t="str">
            <v>黄骅市汇铭汽车部件有限公司</v>
          </cell>
          <cell r="H2679" t="str">
            <v>T7H右反光罩</v>
          </cell>
          <cell r="M2679" t="str">
            <v>件</v>
          </cell>
          <cell r="O2679">
            <v>2.04</v>
          </cell>
          <cell r="P2679">
            <v>0</v>
          </cell>
          <cell r="Q2679">
            <v>0</v>
          </cell>
          <cell r="R2679">
            <v>0</v>
          </cell>
          <cell r="S2679">
            <v>2.04</v>
          </cell>
        </row>
        <row r="2680">
          <cell r="F2680" t="str">
            <v>REM0002258</v>
          </cell>
          <cell r="G2680" t="str">
            <v>黄骅市汇铭汽车部件有限公司</v>
          </cell>
          <cell r="H2680" t="str">
            <v>T7H左反光罩</v>
          </cell>
          <cell r="M2680" t="str">
            <v>件</v>
          </cell>
          <cell r="O2680">
            <v>2.04</v>
          </cell>
          <cell r="P2680">
            <v>0</v>
          </cell>
          <cell r="Q2680">
            <v>0</v>
          </cell>
          <cell r="R2680">
            <v>0</v>
          </cell>
          <cell r="S2680">
            <v>2.04</v>
          </cell>
        </row>
        <row r="2681">
          <cell r="F2681" t="str">
            <v>SHT0001879</v>
          </cell>
          <cell r="G2681" t="str">
            <v>黄骅市汇铭汽车部件有限公司</v>
          </cell>
          <cell r="H2681" t="str">
            <v>导向合体</v>
          </cell>
          <cell r="M2681" t="str">
            <v>件</v>
          </cell>
          <cell r="O2681">
            <v>1.9495680991150444</v>
          </cell>
          <cell r="P2681">
            <v>0</v>
          </cell>
          <cell r="Q2681">
            <v>0</v>
          </cell>
          <cell r="R2681">
            <v>0</v>
          </cell>
          <cell r="S2681">
            <v>1.9495680991150444</v>
          </cell>
        </row>
        <row r="2682">
          <cell r="F2682" t="str">
            <v>SHT0001882</v>
          </cell>
          <cell r="G2682" t="str">
            <v>黄骅市汇铭汽车部件有限公司</v>
          </cell>
          <cell r="H2682" t="str">
            <v>上固定尼龙块</v>
          </cell>
          <cell r="M2682" t="str">
            <v>件</v>
          </cell>
          <cell r="O2682">
            <v>1.8893557097345133</v>
          </cell>
          <cell r="P2682">
            <v>0</v>
          </cell>
          <cell r="Q2682">
            <v>0</v>
          </cell>
          <cell r="R2682">
            <v>0</v>
          </cell>
          <cell r="S2682">
            <v>1.8893557097345133</v>
          </cell>
        </row>
        <row r="2683">
          <cell r="F2683" t="str">
            <v>SHT0001911</v>
          </cell>
          <cell r="G2683" t="str">
            <v>黄骅市汇铭汽车部件有限公司</v>
          </cell>
          <cell r="H2683" t="str">
            <v>限位块</v>
          </cell>
          <cell r="M2683" t="str">
            <v>件</v>
          </cell>
          <cell r="O2683">
            <v>1.1653322123893803</v>
          </cell>
          <cell r="P2683">
            <v>0</v>
          </cell>
          <cell r="Q2683">
            <v>0</v>
          </cell>
          <cell r="R2683">
            <v>0</v>
          </cell>
          <cell r="S2683">
            <v>1.1653322123893803</v>
          </cell>
        </row>
        <row r="2684">
          <cell r="F2684" t="str">
            <v>BFA0000566</v>
          </cell>
          <cell r="G2684" t="str">
            <v>黄骅市汇铭汽车部件有限公司</v>
          </cell>
          <cell r="H2684" t="str">
            <v>阻尼器垫片</v>
          </cell>
          <cell r="M2684" t="str">
            <v>件</v>
          </cell>
          <cell r="O2684">
            <v>8.1840958702064898E-2</v>
          </cell>
          <cell r="P2684">
            <v>0</v>
          </cell>
          <cell r="Q2684">
            <v>0</v>
          </cell>
          <cell r="R2684">
            <v>0</v>
          </cell>
          <cell r="S2684">
            <v>8.1840958702064898E-2</v>
          </cell>
        </row>
        <row r="2685">
          <cell r="F2685" t="str">
            <v>REM0000486</v>
          </cell>
          <cell r="G2685" t="str">
            <v>黄骅市汇铭汽车部件有限公司</v>
          </cell>
          <cell r="H2685" t="str">
            <v>ETX改型上镜座右</v>
          </cell>
          <cell r="M2685" t="str">
            <v>件</v>
          </cell>
          <cell r="O2685">
            <v>10.581811138643067</v>
          </cell>
          <cell r="P2685">
            <v>0</v>
          </cell>
          <cell r="Q2685">
            <v>0</v>
          </cell>
          <cell r="R2685">
            <v>0</v>
          </cell>
          <cell r="S2685">
            <v>10.581811138643067</v>
          </cell>
        </row>
        <row r="2686">
          <cell r="F2686" t="str">
            <v>REM0000469</v>
          </cell>
          <cell r="G2686" t="str">
            <v>黄骅市汇铭汽车部件有限公司</v>
          </cell>
          <cell r="H2686" t="str">
            <v>ETX改型上镜座左</v>
          </cell>
          <cell r="M2686" t="str">
            <v>件</v>
          </cell>
          <cell r="O2686">
            <v>10.581811138643067</v>
          </cell>
          <cell r="P2686">
            <v>0</v>
          </cell>
          <cell r="Q2686">
            <v>0</v>
          </cell>
          <cell r="R2686">
            <v>0</v>
          </cell>
          <cell r="S2686">
            <v>10.581811138643067</v>
          </cell>
        </row>
        <row r="2687">
          <cell r="F2687" t="str">
            <v>REM0000564</v>
          </cell>
          <cell r="G2687" t="str">
            <v>黄骅市汇铭汽车部件有限公司</v>
          </cell>
          <cell r="H2687" t="str">
            <v>MV3调整机构安装座</v>
          </cell>
          <cell r="M2687" t="str">
            <v>件</v>
          </cell>
          <cell r="O2687">
            <v>2.514443398230088</v>
          </cell>
          <cell r="P2687">
            <v>0</v>
          </cell>
          <cell r="Q2687">
            <v>0</v>
          </cell>
          <cell r="R2687">
            <v>0</v>
          </cell>
          <cell r="S2687">
            <v>2.514443398230088</v>
          </cell>
        </row>
        <row r="2688">
          <cell r="F2688" t="str">
            <v>REM0001899</v>
          </cell>
          <cell r="G2688" t="str">
            <v>黄骅市汇铭汽车部件有限公司</v>
          </cell>
          <cell r="H2688" t="str">
            <v>ETX上镜杆护套</v>
          </cell>
          <cell r="M2688" t="str">
            <v>件</v>
          </cell>
          <cell r="O2688">
            <v>2.9752831403286977</v>
          </cell>
          <cell r="P2688">
            <v>0</v>
          </cell>
          <cell r="Q2688">
            <v>0</v>
          </cell>
          <cell r="R2688">
            <v>0</v>
          </cell>
          <cell r="S2688">
            <v>2.9752831403286977</v>
          </cell>
        </row>
        <row r="2689">
          <cell r="F2689" t="str">
            <v>REM0001674</v>
          </cell>
          <cell r="G2689" t="str">
            <v>黄骅市汇铭汽车部件有限公司</v>
          </cell>
          <cell r="H2689" t="str">
            <v>A2前下视镜胶垫2</v>
          </cell>
          <cell r="M2689" t="str">
            <v>件</v>
          </cell>
          <cell r="O2689">
            <v>0.17966421828908555</v>
          </cell>
          <cell r="P2689">
            <v>0</v>
          </cell>
          <cell r="Q2689">
            <v>0</v>
          </cell>
          <cell r="R2689">
            <v>0</v>
          </cell>
          <cell r="S2689">
            <v>0.17966421828908555</v>
          </cell>
        </row>
        <row r="2690">
          <cell r="F2690" t="str">
            <v>REM0001686</v>
          </cell>
          <cell r="G2690" t="str">
            <v>黄骅市汇铭汽车部件有限公司</v>
          </cell>
          <cell r="H2690" t="str">
            <v>仿丰田防水帽</v>
          </cell>
          <cell r="M2690" t="str">
            <v>件</v>
          </cell>
          <cell r="O2690">
            <v>0.1197</v>
          </cell>
          <cell r="P2690">
            <v>2000</v>
          </cell>
          <cell r="Q2690">
            <v>0.1</v>
          </cell>
          <cell r="R2690" t="str">
            <v>100%分摊至2万件产品中</v>
          </cell>
          <cell r="S2690">
            <v>0.21970000000000001</v>
          </cell>
        </row>
        <row r="2691">
          <cell r="F2691" t="str">
            <v>REM0001741</v>
          </cell>
          <cell r="G2691" t="str">
            <v>黄骅市汇铭汽车部件有限公司</v>
          </cell>
          <cell r="H2691" t="str">
            <v>奥铃防水帽</v>
          </cell>
          <cell r="M2691" t="str">
            <v>件</v>
          </cell>
          <cell r="O2691">
            <v>0.16669999999999999</v>
          </cell>
          <cell r="P2691">
            <v>2000</v>
          </cell>
          <cell r="Q2691">
            <v>0.1</v>
          </cell>
          <cell r="R2691" t="str">
            <v>100%分摊至2万件产品中</v>
          </cell>
          <cell r="S2691">
            <v>0.26669999999999999</v>
          </cell>
        </row>
        <row r="2692">
          <cell r="F2692" t="str">
            <v>TSY0010066</v>
          </cell>
          <cell r="G2692" t="str">
            <v>青岛福基纺织有限公司</v>
          </cell>
          <cell r="H2692" t="str">
            <v>面料-DDZQ200041C-110</v>
          </cell>
          <cell r="M2692" t="str">
            <v>米</v>
          </cell>
          <cell r="O2692">
            <v>38.606000000000002</v>
          </cell>
          <cell r="S2692">
            <v>38.606000000000002</v>
          </cell>
        </row>
        <row r="2693">
          <cell r="F2693" t="str">
            <v>TSY0010072</v>
          </cell>
          <cell r="G2693" t="str">
            <v>青岛福基纺织有限公司</v>
          </cell>
          <cell r="H2693" t="str">
            <v>面料-DDZQ190017A-111</v>
          </cell>
          <cell r="M2693" t="str">
            <v>米</v>
          </cell>
          <cell r="O2693">
            <v>38.606000000000002</v>
          </cell>
          <cell r="S2693">
            <v>38.606000000000002</v>
          </cell>
        </row>
        <row r="2694">
          <cell r="F2694" t="str">
            <v>TSY0010046</v>
          </cell>
          <cell r="G2694" t="str">
            <v>青岛福基纺织有限公司</v>
          </cell>
          <cell r="H2694" t="str">
            <v>面料-DDZQ200007A-010</v>
          </cell>
          <cell r="M2694" t="str">
            <v>米</v>
          </cell>
          <cell r="O2694">
            <v>55.774999999999999</v>
          </cell>
          <cell r="S2694">
            <v>55.774999999999999</v>
          </cell>
        </row>
        <row r="2695">
          <cell r="F2695" t="str">
            <v>TSY0010047</v>
          </cell>
          <cell r="G2695" t="str">
            <v>青岛福基纺织有限公司</v>
          </cell>
          <cell r="H2695" t="str">
            <v>面料-机织辅料</v>
          </cell>
          <cell r="M2695" t="str">
            <v>米</v>
          </cell>
          <cell r="O2695">
            <v>36.084000000000003</v>
          </cell>
          <cell r="S2695">
            <v>36.084000000000003</v>
          </cell>
        </row>
        <row r="2696">
          <cell r="F2696" t="str">
            <v>TSY0010120</v>
          </cell>
          <cell r="G2696" t="str">
            <v>青岛福基纺织有限公司</v>
          </cell>
          <cell r="H2696" t="str">
            <v>面料-透气织物</v>
          </cell>
          <cell r="M2696" t="str">
            <v>米</v>
          </cell>
          <cell r="O2696">
            <v>19.399999999999999</v>
          </cell>
          <cell r="S2696">
            <v>19.399999999999999</v>
          </cell>
        </row>
        <row r="2697">
          <cell r="F2697" t="str">
            <v>SHT0002560</v>
          </cell>
          <cell r="G2697" t="str">
            <v>文安县恒德汽车座椅制造有限公司</v>
          </cell>
          <cell r="H2697" t="str">
            <v>调角器限位支架</v>
          </cell>
          <cell r="O2697">
            <v>0.17699999999999999</v>
          </cell>
          <cell r="P2697">
            <v>708</v>
          </cell>
          <cell r="Q2697">
            <v>3.5400000000000001E-2</v>
          </cell>
          <cell r="R2697" t="str">
            <v>摊销2万件或者三年，以先到者为准</v>
          </cell>
          <cell r="S2697">
            <v>0.21239999999999998</v>
          </cell>
        </row>
        <row r="2698">
          <cell r="F2698" t="str">
            <v>SHT0013357</v>
          </cell>
          <cell r="G2698" t="str">
            <v>文安县恒德汽车座椅制造有限公司</v>
          </cell>
          <cell r="H2698" t="str">
            <v>下框上安装板焊接总成</v>
          </cell>
          <cell r="O2698">
            <v>4.2477999999999998</v>
          </cell>
          <cell r="P2698">
            <v>2478</v>
          </cell>
          <cell r="Q2698">
            <v>0.1239</v>
          </cell>
          <cell r="S2698">
            <v>4.3716999999999997</v>
          </cell>
        </row>
        <row r="2699">
          <cell r="F2699" t="str">
            <v>SHT0013344</v>
          </cell>
          <cell r="G2699" t="str">
            <v>文安县恒德汽车座椅制造有限公司</v>
          </cell>
          <cell r="H2699" t="str">
            <v>下框前安装板</v>
          </cell>
          <cell r="O2699">
            <v>2.2999999999999998</v>
          </cell>
          <cell r="P2699">
            <v>5751</v>
          </cell>
          <cell r="Q2699">
            <v>0.28754999999999997</v>
          </cell>
          <cell r="S2699">
            <v>2.5875499999999998</v>
          </cell>
        </row>
        <row r="2700">
          <cell r="F2700" t="str">
            <v>SHT0013345</v>
          </cell>
          <cell r="G2700" t="str">
            <v>文安县恒德汽车座椅制造有限公司</v>
          </cell>
          <cell r="H2700" t="str">
            <v>下框后安装板</v>
          </cell>
          <cell r="O2700">
            <v>1.8580000000000001</v>
          </cell>
          <cell r="P2700">
            <v>2478</v>
          </cell>
          <cell r="Q2700">
            <v>0.1239</v>
          </cell>
          <cell r="S2700">
            <v>1.9819</v>
          </cell>
        </row>
        <row r="2701">
          <cell r="F2701" t="str">
            <v>SHT0013346</v>
          </cell>
          <cell r="G2701" t="str">
            <v>文安县恒德汽车座椅制造有限公司</v>
          </cell>
          <cell r="H2701" t="str">
            <v>下框滑轨安装板焊接总成</v>
          </cell>
          <cell r="O2701">
            <v>5.6637000000000004</v>
          </cell>
          <cell r="P2701">
            <v>2478</v>
          </cell>
          <cell r="Q2701">
            <v>0.1239</v>
          </cell>
          <cell r="S2701">
            <v>5.7876000000000003</v>
          </cell>
        </row>
        <row r="2702">
          <cell r="F2702" t="str">
            <v>SHT0013361</v>
          </cell>
          <cell r="G2702" t="str">
            <v>文安县恒德汽车座椅制造有限公司</v>
          </cell>
          <cell r="H2702" t="str">
            <v>下框滑轨安装板焊接总成</v>
          </cell>
          <cell r="O2702">
            <v>5.6637000000000004</v>
          </cell>
          <cell r="P2702">
            <v>2478</v>
          </cell>
          <cell r="Q2702">
            <v>0.1239</v>
          </cell>
          <cell r="S2702">
            <v>5.7876000000000003</v>
          </cell>
        </row>
        <row r="2703">
          <cell r="F2703" t="str">
            <v>SHT0013309</v>
          </cell>
          <cell r="G2703" t="str">
            <v>文安县恒德汽车座椅制造有限公司</v>
          </cell>
          <cell r="H2703" t="str">
            <v>翻转限位钣金安装轴</v>
          </cell>
          <cell r="O2703">
            <v>0.9</v>
          </cell>
          <cell r="P2703">
            <v>1300</v>
          </cell>
          <cell r="Q2703">
            <v>6.5000000000000002E-2</v>
          </cell>
          <cell r="R2703" t="str">
            <v>按照2万件分摊或者三年，已先到者为准。</v>
          </cell>
          <cell r="S2703">
            <v>0.96500000000000008</v>
          </cell>
        </row>
        <row r="2704">
          <cell r="F2704" t="str">
            <v>SHT0010408</v>
          </cell>
          <cell r="G2704" t="str">
            <v>文安县恒德汽车座椅制造有限公司</v>
          </cell>
          <cell r="H2704" t="str">
            <v>坐垫翻折支撑轴套</v>
          </cell>
          <cell r="O2704">
            <v>1.25</v>
          </cell>
          <cell r="P2704">
            <v>1300</v>
          </cell>
          <cell r="Q2704">
            <v>6.5000000000000002E-2</v>
          </cell>
          <cell r="R2704" t="str">
            <v>按照2万件分摊或者三年，已先到者为准。</v>
          </cell>
          <cell r="S2704">
            <v>1.3149999999999999</v>
          </cell>
        </row>
        <row r="2705">
          <cell r="F2705" t="str">
            <v>SHT0013302</v>
          </cell>
          <cell r="G2705" t="str">
            <v>文安县恒德汽车座椅制造有限公司</v>
          </cell>
          <cell r="H2705" t="str">
            <v>座框左边板</v>
          </cell>
          <cell r="O2705">
            <v>7.23</v>
          </cell>
          <cell r="P2705">
            <v>8490</v>
          </cell>
          <cell r="Q2705">
            <v>0.42449999999999999</v>
          </cell>
          <cell r="R2705" t="str">
            <v>按照2万件分摊或者三年，已先到者为准。</v>
          </cell>
          <cell r="S2705">
            <v>7.6545000000000005</v>
          </cell>
        </row>
        <row r="2706">
          <cell r="F2706" t="str">
            <v>SHT0013304</v>
          </cell>
          <cell r="G2706" t="str">
            <v>文安县恒德汽车座椅制造有限公司</v>
          </cell>
          <cell r="H2706" t="str">
            <v>座框右边板</v>
          </cell>
          <cell r="O2706">
            <v>9.09</v>
          </cell>
          <cell r="P2706">
            <v>9550</v>
          </cell>
          <cell r="Q2706">
            <v>0.47749999999999998</v>
          </cell>
          <cell r="R2706" t="str">
            <v>按照2万件分摊或者三年，已先到者为准。</v>
          </cell>
          <cell r="S2706">
            <v>9.567499999999999</v>
          </cell>
        </row>
        <row r="2707">
          <cell r="F2707" t="str">
            <v>SHT0013313</v>
          </cell>
          <cell r="G2707" t="str">
            <v>文安县恒德汽车座椅制造有限公司</v>
          </cell>
          <cell r="H2707" t="str">
            <v>左支撑板焊接总成</v>
          </cell>
          <cell r="O2707">
            <v>7.7</v>
          </cell>
          <cell r="P2707">
            <v>6545</v>
          </cell>
          <cell r="Q2707">
            <v>0.32724999999999999</v>
          </cell>
          <cell r="R2707" t="str">
            <v>按照2万件分摊或者三年，已先到者为准。</v>
          </cell>
          <cell r="S2707">
            <v>8.0272500000000004</v>
          </cell>
        </row>
        <row r="2708">
          <cell r="F2708" t="str">
            <v>SHT0013314</v>
          </cell>
          <cell r="G2708" t="str">
            <v>文安县恒德汽车座椅制造有限公司</v>
          </cell>
          <cell r="H2708" t="str">
            <v>左支撑板</v>
          </cell>
          <cell r="O2708" t="str">
            <v>SHT0013313的组成件</v>
          </cell>
          <cell r="P2708" t="str">
            <v>——</v>
          </cell>
          <cell r="Q2708" t="str">
            <v>——</v>
          </cell>
          <cell r="R2708" t="str">
            <v>——</v>
          </cell>
          <cell r="S2708" t="str">
            <v>——</v>
          </cell>
        </row>
        <row r="2709">
          <cell r="F2709" t="str">
            <v>SHT0010408</v>
          </cell>
          <cell r="G2709" t="str">
            <v>文安县恒德汽车座椅制造有限公司</v>
          </cell>
          <cell r="H2709" t="str">
            <v>坐垫翻折支撑轴套</v>
          </cell>
          <cell r="O2709" t="str">
            <v>SHT0013313的组成件</v>
          </cell>
          <cell r="P2709" t="str">
            <v>——</v>
          </cell>
          <cell r="Q2709" t="str">
            <v>——</v>
          </cell>
          <cell r="R2709" t="str">
            <v>——</v>
          </cell>
          <cell r="S2709" t="str">
            <v>——</v>
          </cell>
        </row>
        <row r="2710">
          <cell r="F2710" t="str">
            <v>SHT0001070</v>
          </cell>
          <cell r="G2710" t="str">
            <v>霸州市政锦五金制品有限公司</v>
          </cell>
          <cell r="H2710" t="str">
            <v>十字绞架连接杆2</v>
          </cell>
          <cell r="O2710">
            <v>4.0709999999999997</v>
          </cell>
          <cell r="S2710">
            <v>4.0709999999999997</v>
          </cell>
        </row>
        <row r="2711">
          <cell r="F2711" t="str">
            <v>SHT0001761</v>
          </cell>
          <cell r="G2711" t="str">
            <v>霸州市政锦五金制品有限公司</v>
          </cell>
          <cell r="H2711" t="str">
            <v>H4-2.0连接杆1（带卡簧槽）</v>
          </cell>
          <cell r="O2711">
            <v>6.1950000000000003</v>
          </cell>
          <cell r="S2711">
            <v>6.1950000000000003</v>
          </cell>
        </row>
        <row r="2712">
          <cell r="F2712" t="str">
            <v>SHT0001149</v>
          </cell>
          <cell r="G2712" t="str">
            <v>霸州市政锦五金制品有限公司</v>
          </cell>
          <cell r="H2712" t="str">
            <v>连接杆2</v>
          </cell>
          <cell r="O2712">
            <v>3.9820000000000002</v>
          </cell>
          <cell r="S2712">
            <v>3.9820000000000002</v>
          </cell>
        </row>
        <row r="2713">
          <cell r="F2713" t="str">
            <v>BFA0000353</v>
          </cell>
          <cell r="G2713" t="str">
            <v>霸州市政锦五金制品有限公司</v>
          </cell>
          <cell r="H2713" t="str">
            <v>十字绞架连接轴1</v>
          </cell>
          <cell r="O2713">
            <v>4.0709999999999997</v>
          </cell>
          <cell r="S2713">
            <v>4.0709999999999997</v>
          </cell>
        </row>
        <row r="2714">
          <cell r="F2714" t="str">
            <v>BFA0000354</v>
          </cell>
          <cell r="G2714" t="str">
            <v>霸州市政锦五金制品有限公司</v>
          </cell>
          <cell r="H2714" t="str">
            <v>内十字绞架连接轴2</v>
          </cell>
          <cell r="O2714">
            <v>5.1319999999999997</v>
          </cell>
          <cell r="S2714">
            <v>5.1319999999999997</v>
          </cell>
        </row>
        <row r="2715">
          <cell r="F2715" t="str">
            <v>SHT0011596</v>
          </cell>
          <cell r="G2715" t="str">
            <v>霸州市政锦五金制品有限公司</v>
          </cell>
          <cell r="H2715" t="str">
            <v>连接杆</v>
          </cell>
          <cell r="O2715">
            <v>5.4870000000000001</v>
          </cell>
          <cell r="S2715">
            <v>5.4870000000000001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abSelected="1" topLeftCell="A5" zoomScale="80" zoomScaleNormal="80" workbookViewId="0">
      <pane xSplit="13" ySplit="2" topLeftCell="AC13" activePane="bottomRight" state="frozen"/>
      <selection activeCell="A5" sqref="A5"/>
      <selection pane="topRight" activeCell="N5" sqref="N5"/>
      <selection pane="bottomLeft" activeCell="A7" sqref="A7"/>
      <selection pane="bottomRight" activeCell="AL38" sqref="AL38"/>
    </sheetView>
  </sheetViews>
  <sheetFormatPr defaultColWidth="9" defaultRowHeight="14.25" x14ac:dyDescent="0.2"/>
  <cols>
    <col min="1" max="1" width="4" style="8" customWidth="1"/>
    <col min="2" max="2" width="23.5" style="47" customWidth="1"/>
    <col min="3" max="3" width="6.625" style="8" customWidth="1"/>
    <col min="4" max="4" width="14.5" style="8" customWidth="1"/>
    <col min="5" max="5" width="50.5" style="8" hidden="1" customWidth="1"/>
    <col min="6" max="6" width="26.375" style="8" hidden="1" customWidth="1"/>
    <col min="7" max="7" width="11.375" style="8" hidden="1" customWidth="1"/>
    <col min="8" max="8" width="14" style="8" hidden="1" customWidth="1"/>
    <col min="9" max="9" width="20.25" style="8" hidden="1" customWidth="1"/>
    <col min="10" max="10" width="18.25" style="8" customWidth="1"/>
    <col min="11" max="11" width="25.5" style="8" customWidth="1"/>
    <col min="12" max="13" width="17.75" style="8" hidden="1" customWidth="1"/>
    <col min="14" max="14" width="20.25" style="8" customWidth="1"/>
    <col min="15" max="15" width="11.25" style="8" customWidth="1"/>
    <col min="16" max="16" width="13" style="8" customWidth="1"/>
    <col min="17" max="17" width="6.5" style="8" customWidth="1"/>
    <col min="18" max="18" width="9.625" style="8" customWidth="1"/>
    <col min="19" max="19" width="6.5" style="8" customWidth="1"/>
    <col min="20" max="20" width="11.5" style="8" customWidth="1"/>
    <col min="21" max="21" width="6.5" style="8" customWidth="1"/>
    <col min="22" max="22" width="11.875" style="8" customWidth="1"/>
    <col min="23" max="23" width="8.75" style="8" customWidth="1"/>
    <col min="24" max="24" width="11.75" style="8" customWidth="1"/>
    <col min="25" max="25" width="6.5" style="8" customWidth="1"/>
    <col min="26" max="26" width="11.75" style="8" customWidth="1"/>
    <col min="27" max="27" width="9" style="8"/>
    <col min="28" max="28" width="11.5" style="8" customWidth="1"/>
    <col min="29" max="33" width="9" style="8"/>
    <col min="34" max="34" width="11.625" style="8" customWidth="1"/>
    <col min="35" max="35" width="9" style="8"/>
    <col min="36" max="36" width="11.875" style="8" customWidth="1"/>
    <col min="37" max="37" width="9" style="8"/>
    <col min="38" max="38" width="11.25" style="8" customWidth="1"/>
    <col min="39" max="16384" width="9" style="8"/>
  </cols>
  <sheetData>
    <row r="1" spans="2:40" ht="79.5" hidden="1" customHeight="1" x14ac:dyDescent="0.2">
      <c r="C1" s="85" t="s">
        <v>99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2:40" hidden="1" x14ac:dyDescent="0.2">
      <c r="B2" s="48"/>
      <c r="C2" s="8" t="s">
        <v>100</v>
      </c>
    </row>
    <row r="3" spans="2:40" hidden="1" x14ac:dyDescent="0.2">
      <c r="B3" s="49"/>
      <c r="C3" s="8" t="s">
        <v>101</v>
      </c>
    </row>
    <row r="4" spans="2:40" hidden="1" x14ac:dyDescent="0.2">
      <c r="B4" s="50"/>
      <c r="C4" s="8" t="s">
        <v>102</v>
      </c>
    </row>
    <row r="5" spans="2:40" ht="30.75" customHeight="1" x14ac:dyDescent="0.2">
      <c r="B5" s="96" t="s">
        <v>234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2:40" ht="27.75" customHeight="1" x14ac:dyDescent="0.2">
      <c r="B6" s="6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 t="s">
        <v>5</v>
      </c>
      <c r="H6" s="3" t="s">
        <v>6</v>
      </c>
      <c r="I6" s="2" t="s">
        <v>7</v>
      </c>
      <c r="J6" s="3" t="s">
        <v>103</v>
      </c>
      <c r="K6" s="5" t="s">
        <v>104</v>
      </c>
      <c r="L6" s="3" t="s">
        <v>105</v>
      </c>
      <c r="M6" s="5" t="s">
        <v>106</v>
      </c>
      <c r="N6" s="13" t="s">
        <v>107</v>
      </c>
      <c r="O6" s="14" t="s">
        <v>108</v>
      </c>
      <c r="P6" s="13" t="s">
        <v>107</v>
      </c>
      <c r="Q6" s="14" t="s">
        <v>108</v>
      </c>
      <c r="R6" s="13" t="s">
        <v>107</v>
      </c>
      <c r="S6" s="14" t="s">
        <v>108</v>
      </c>
      <c r="T6" s="13" t="s">
        <v>107</v>
      </c>
      <c r="U6" s="14" t="s">
        <v>108</v>
      </c>
      <c r="V6" s="13" t="s">
        <v>107</v>
      </c>
      <c r="W6" s="14" t="s">
        <v>108</v>
      </c>
      <c r="X6" s="13" t="s">
        <v>107</v>
      </c>
      <c r="Y6" s="14" t="s">
        <v>108</v>
      </c>
      <c r="Z6" s="3" t="s">
        <v>107</v>
      </c>
      <c r="AA6" s="5" t="s">
        <v>108</v>
      </c>
      <c r="AB6" s="3" t="s">
        <v>107</v>
      </c>
      <c r="AC6" s="5" t="s">
        <v>108</v>
      </c>
      <c r="AD6" s="3" t="s">
        <v>107</v>
      </c>
      <c r="AE6" s="5" t="s">
        <v>108</v>
      </c>
      <c r="AF6" s="3" t="s">
        <v>107</v>
      </c>
      <c r="AG6" s="5" t="s">
        <v>108</v>
      </c>
      <c r="AH6" s="3" t="s">
        <v>107</v>
      </c>
      <c r="AI6" s="5" t="s">
        <v>108</v>
      </c>
      <c r="AJ6" s="3" t="s">
        <v>107</v>
      </c>
      <c r="AK6" s="5" t="s">
        <v>108</v>
      </c>
      <c r="AL6" s="51" t="s">
        <v>109</v>
      </c>
      <c r="AM6" s="11" t="s">
        <v>225</v>
      </c>
      <c r="AN6" s="11" t="s">
        <v>282</v>
      </c>
    </row>
    <row r="7" spans="2:40" ht="28.5" customHeight="1" x14ac:dyDescent="0.2">
      <c r="B7" s="86" t="s">
        <v>8</v>
      </c>
      <c r="C7" s="89" t="s">
        <v>9</v>
      </c>
      <c r="D7" s="89">
        <v>13167578637</v>
      </c>
      <c r="E7" s="15" t="s">
        <v>10</v>
      </c>
      <c r="F7" s="16" t="s">
        <v>11</v>
      </c>
      <c r="G7" s="16" t="s">
        <v>12</v>
      </c>
      <c r="H7" s="17" t="s">
        <v>13</v>
      </c>
      <c r="I7" s="17" t="s">
        <v>14</v>
      </c>
      <c r="J7" s="18" t="s">
        <v>110</v>
      </c>
      <c r="K7" s="4" t="s">
        <v>111</v>
      </c>
      <c r="L7" s="4">
        <v>100</v>
      </c>
      <c r="M7" s="4">
        <v>300</v>
      </c>
      <c r="N7" s="52" t="s">
        <v>222</v>
      </c>
      <c r="O7" s="53">
        <v>348</v>
      </c>
      <c r="P7" s="11">
        <v>2.19</v>
      </c>
      <c r="Q7" s="11">
        <v>904</v>
      </c>
      <c r="R7" s="54"/>
      <c r="S7" s="54"/>
      <c r="T7" s="54"/>
      <c r="U7" s="54"/>
      <c r="V7" s="54"/>
      <c r="W7" s="54"/>
      <c r="X7" s="54"/>
      <c r="Y7" s="54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51">
        <f>O7+Q7+S7+U7+W7+Y7+AA7+AC7+AE7+AG7+AI7+AK7</f>
        <v>1252</v>
      </c>
      <c r="AM7" s="12"/>
      <c r="AN7" s="12">
        <f>AM7*AL7</f>
        <v>0</v>
      </c>
    </row>
    <row r="8" spans="2:40" ht="24" customHeight="1" x14ac:dyDescent="0.2">
      <c r="B8" s="87"/>
      <c r="C8" s="90"/>
      <c r="D8" s="90"/>
      <c r="E8" s="15"/>
      <c r="F8" s="16"/>
      <c r="G8" s="16"/>
      <c r="H8" s="17"/>
      <c r="I8" s="17"/>
      <c r="J8" s="18" t="s">
        <v>112</v>
      </c>
      <c r="K8" s="4" t="s">
        <v>113</v>
      </c>
      <c r="L8" s="4">
        <v>100</v>
      </c>
      <c r="M8" s="4">
        <v>300</v>
      </c>
      <c r="N8" s="54">
        <v>2.1800000000000002</v>
      </c>
      <c r="O8" s="54">
        <v>288</v>
      </c>
      <c r="P8" s="11">
        <v>2.19</v>
      </c>
      <c r="Q8" s="11">
        <v>649</v>
      </c>
      <c r="R8" s="54">
        <v>3.21</v>
      </c>
      <c r="S8" s="54">
        <v>299</v>
      </c>
      <c r="T8" s="54"/>
      <c r="U8" s="54"/>
      <c r="V8" s="54"/>
      <c r="W8" s="54"/>
      <c r="X8" s="54"/>
      <c r="Y8" s="54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51">
        <f>O8+Q8+S8+U8+W8+Y8+AA8+AC8+AE8+AG8+AI8+AK8</f>
        <v>1236</v>
      </c>
      <c r="AM8" s="12"/>
      <c r="AN8" s="12">
        <f t="shared" ref="AN8:AN65" si="0">AM8*AL8</f>
        <v>0</v>
      </c>
    </row>
    <row r="9" spans="2:40" ht="29.25" customHeight="1" x14ac:dyDescent="0.2">
      <c r="B9" s="7" t="s">
        <v>15</v>
      </c>
      <c r="C9" s="4" t="s">
        <v>16</v>
      </c>
      <c r="D9" s="4">
        <v>13811072130</v>
      </c>
      <c r="E9" s="16" t="s">
        <v>17</v>
      </c>
      <c r="F9" s="16" t="s">
        <v>18</v>
      </c>
      <c r="G9" s="16" t="s">
        <v>19</v>
      </c>
      <c r="H9" s="19" t="s">
        <v>19</v>
      </c>
      <c r="I9" s="17" t="s">
        <v>20</v>
      </c>
      <c r="J9" s="4" t="s">
        <v>114</v>
      </c>
      <c r="K9" s="4" t="s">
        <v>115</v>
      </c>
      <c r="L9" s="4">
        <v>300</v>
      </c>
      <c r="M9" s="4">
        <v>1200</v>
      </c>
      <c r="N9" s="54">
        <v>1.4</v>
      </c>
      <c r="O9" s="54">
        <v>300</v>
      </c>
      <c r="P9" s="55">
        <v>2.9</v>
      </c>
      <c r="Q9" s="55">
        <v>300</v>
      </c>
      <c r="R9" s="54">
        <v>2.25</v>
      </c>
      <c r="S9" s="54">
        <v>600</v>
      </c>
      <c r="T9" s="54"/>
      <c r="U9" s="54"/>
      <c r="V9" s="54"/>
      <c r="W9" s="54"/>
      <c r="X9" s="54"/>
      <c r="Y9" s="54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51">
        <f t="shared" ref="AL9:AL72" si="1">O9+Q9+S9+U9+W9+Y9+AA9+AC9+AE9+AG9+AI9+AK9</f>
        <v>1200</v>
      </c>
      <c r="AM9" s="12">
        <v>11.09</v>
      </c>
      <c r="AN9" s="12">
        <f t="shared" si="0"/>
        <v>13308</v>
      </c>
    </row>
    <row r="10" spans="2:40" ht="18" customHeight="1" x14ac:dyDescent="0.2">
      <c r="B10" s="86" t="s">
        <v>21</v>
      </c>
      <c r="C10" s="89" t="s">
        <v>22</v>
      </c>
      <c r="D10" s="89">
        <v>13683053196</v>
      </c>
      <c r="E10" s="20" t="s">
        <v>23</v>
      </c>
      <c r="F10" s="16" t="s">
        <v>24</v>
      </c>
      <c r="G10" s="16" t="s">
        <v>25</v>
      </c>
      <c r="H10" s="19" t="s">
        <v>26</v>
      </c>
      <c r="I10" s="19" t="s">
        <v>26</v>
      </c>
      <c r="J10" s="21" t="s">
        <v>232</v>
      </c>
      <c r="K10" s="4" t="s">
        <v>116</v>
      </c>
      <c r="L10" s="4">
        <v>2000</v>
      </c>
      <c r="M10" s="4">
        <v>4000</v>
      </c>
      <c r="N10" s="54">
        <v>2.17</v>
      </c>
      <c r="O10" s="54">
        <v>920</v>
      </c>
      <c r="P10" s="11"/>
      <c r="Q10" s="11"/>
      <c r="R10" s="54"/>
      <c r="S10" s="54"/>
      <c r="T10" s="54"/>
      <c r="U10" s="54"/>
      <c r="V10" s="54"/>
      <c r="W10" s="54"/>
      <c r="X10" s="54"/>
      <c r="Y10" s="54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51">
        <f t="shared" si="1"/>
        <v>920</v>
      </c>
      <c r="AM10" s="12">
        <v>0.2</v>
      </c>
      <c r="AN10" s="12">
        <f t="shared" si="0"/>
        <v>184</v>
      </c>
    </row>
    <row r="11" spans="2:40" ht="18" customHeight="1" x14ac:dyDescent="0.2">
      <c r="B11" s="88"/>
      <c r="C11" s="91"/>
      <c r="D11" s="91"/>
      <c r="E11" s="20"/>
      <c r="F11" s="16"/>
      <c r="G11" s="16"/>
      <c r="H11" s="19"/>
      <c r="I11" s="19"/>
      <c r="J11" s="21" t="s">
        <v>117</v>
      </c>
      <c r="K11" s="4" t="s">
        <v>118</v>
      </c>
      <c r="L11" s="4">
        <v>6000</v>
      </c>
      <c r="M11" s="4">
        <v>8000</v>
      </c>
      <c r="N11" s="54">
        <v>2.17</v>
      </c>
      <c r="O11" s="54">
        <v>1280</v>
      </c>
      <c r="P11" s="11"/>
      <c r="Q11" s="11"/>
      <c r="R11" s="54"/>
      <c r="S11" s="54"/>
      <c r="T11" s="54"/>
      <c r="U11" s="54"/>
      <c r="V11" s="54"/>
      <c r="W11" s="54"/>
      <c r="X11" s="54"/>
      <c r="Y11" s="54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51">
        <f t="shared" si="1"/>
        <v>1280</v>
      </c>
      <c r="AM11" s="12">
        <v>0.215</v>
      </c>
      <c r="AN11" s="12">
        <f t="shared" si="0"/>
        <v>275.2</v>
      </c>
    </row>
    <row r="12" spans="2:40" ht="18" customHeight="1" x14ac:dyDescent="0.2">
      <c r="B12" s="87"/>
      <c r="C12" s="90"/>
      <c r="D12" s="90"/>
      <c r="E12" s="20"/>
      <c r="F12" s="16"/>
      <c r="G12" s="16"/>
      <c r="H12" s="19"/>
      <c r="I12" s="19"/>
      <c r="J12" s="22" t="s">
        <v>233</v>
      </c>
      <c r="K12" s="4" t="s">
        <v>120</v>
      </c>
      <c r="L12" s="4">
        <v>2000</v>
      </c>
      <c r="M12" s="4">
        <v>3000</v>
      </c>
      <c r="N12" s="54">
        <v>3.17</v>
      </c>
      <c r="O12" s="54">
        <v>3800</v>
      </c>
      <c r="P12" s="11"/>
      <c r="Q12" s="11"/>
      <c r="R12" s="54"/>
      <c r="S12" s="54"/>
      <c r="T12" s="54"/>
      <c r="U12" s="54"/>
      <c r="V12" s="54"/>
      <c r="W12" s="54"/>
      <c r="X12" s="54"/>
      <c r="Y12" s="54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51">
        <f t="shared" si="1"/>
        <v>3800</v>
      </c>
      <c r="AM12" s="12">
        <v>0.5</v>
      </c>
      <c r="AN12" s="12">
        <f t="shared" si="0"/>
        <v>1900</v>
      </c>
    </row>
    <row r="13" spans="2:40" ht="18" customHeight="1" x14ac:dyDescent="0.2">
      <c r="B13" s="7" t="s">
        <v>27</v>
      </c>
      <c r="C13" s="4" t="s">
        <v>28</v>
      </c>
      <c r="D13" s="4">
        <v>13552635009</v>
      </c>
      <c r="E13" s="20" t="s">
        <v>29</v>
      </c>
      <c r="F13" s="16"/>
      <c r="G13" s="16" t="s">
        <v>30</v>
      </c>
      <c r="H13" s="17" t="s">
        <v>31</v>
      </c>
      <c r="I13" s="23" t="s">
        <v>31</v>
      </c>
      <c r="J13" s="4" t="s">
        <v>121</v>
      </c>
      <c r="K13" s="4" t="s">
        <v>122</v>
      </c>
      <c r="L13" s="4">
        <v>5000</v>
      </c>
      <c r="M13" s="4">
        <v>10000</v>
      </c>
      <c r="N13" s="56" t="s">
        <v>123</v>
      </c>
      <c r="O13" s="54">
        <v>500</v>
      </c>
      <c r="P13" s="57" t="s">
        <v>226</v>
      </c>
      <c r="Q13" s="11">
        <v>500</v>
      </c>
      <c r="R13" s="54"/>
      <c r="S13" s="54"/>
      <c r="T13" s="54"/>
      <c r="U13" s="54"/>
      <c r="V13" s="54"/>
      <c r="W13" s="54"/>
      <c r="X13" s="54"/>
      <c r="Y13" s="54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51">
        <f t="shared" si="1"/>
        <v>1000</v>
      </c>
      <c r="AM13" s="12">
        <v>0.4</v>
      </c>
      <c r="AN13" s="12">
        <f t="shared" si="0"/>
        <v>400</v>
      </c>
    </row>
    <row r="14" spans="2:40" ht="18" customHeight="1" x14ac:dyDescent="0.2">
      <c r="B14" s="7" t="s">
        <v>32</v>
      </c>
      <c r="C14" s="4" t="s">
        <v>33</v>
      </c>
      <c r="D14" s="4">
        <v>13968217363</v>
      </c>
      <c r="E14" s="4" t="s">
        <v>34</v>
      </c>
      <c r="F14" s="16" t="s">
        <v>11</v>
      </c>
      <c r="G14" s="16" t="s">
        <v>35</v>
      </c>
      <c r="H14" s="19" t="s">
        <v>35</v>
      </c>
      <c r="I14" s="17" t="s">
        <v>124</v>
      </c>
      <c r="J14" s="4" t="s">
        <v>125</v>
      </c>
      <c r="K14" s="4" t="s">
        <v>126</v>
      </c>
      <c r="L14" s="4">
        <v>1500</v>
      </c>
      <c r="M14" s="4">
        <v>3000</v>
      </c>
      <c r="N14" s="54">
        <v>1.3</v>
      </c>
      <c r="O14" s="54">
        <v>300</v>
      </c>
      <c r="P14" s="11">
        <v>2.1</v>
      </c>
      <c r="Q14" s="11">
        <v>300</v>
      </c>
      <c r="R14" s="54" t="s">
        <v>123</v>
      </c>
      <c r="S14" s="54">
        <v>600</v>
      </c>
      <c r="T14" s="54"/>
      <c r="U14" s="54"/>
      <c r="V14" s="54"/>
      <c r="W14" s="54"/>
      <c r="X14" s="54"/>
      <c r="Y14" s="54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51">
        <f t="shared" si="1"/>
        <v>1200</v>
      </c>
      <c r="AM14" s="12">
        <v>47.699100000000001</v>
      </c>
      <c r="AN14" s="12">
        <f t="shared" si="0"/>
        <v>57238.92</v>
      </c>
    </row>
    <row r="15" spans="2:40" ht="18" customHeight="1" x14ac:dyDescent="0.2">
      <c r="B15" s="86" t="s">
        <v>36</v>
      </c>
      <c r="C15" s="89" t="s">
        <v>37</v>
      </c>
      <c r="D15" s="89">
        <v>13357159590</v>
      </c>
      <c r="E15" s="24" t="s">
        <v>38</v>
      </c>
      <c r="F15" s="16" t="s">
        <v>39</v>
      </c>
      <c r="G15" s="25" t="s">
        <v>40</v>
      </c>
      <c r="H15" s="19" t="s">
        <v>41</v>
      </c>
      <c r="I15" s="17" t="s">
        <v>14</v>
      </c>
      <c r="J15" s="26" t="s">
        <v>127</v>
      </c>
      <c r="K15" s="4" t="s">
        <v>128</v>
      </c>
      <c r="L15" s="4">
        <v>100</v>
      </c>
      <c r="M15" s="4">
        <v>200</v>
      </c>
      <c r="N15" s="54">
        <v>1.6</v>
      </c>
      <c r="O15" s="54">
        <v>140</v>
      </c>
      <c r="P15" s="11">
        <v>1.1499999999999999</v>
      </c>
      <c r="Q15" s="11">
        <v>160</v>
      </c>
      <c r="R15" s="54">
        <v>2.2799999999999998</v>
      </c>
      <c r="S15" s="54">
        <v>900</v>
      </c>
      <c r="T15" s="54"/>
      <c r="U15" s="54"/>
      <c r="V15" s="54"/>
      <c r="W15" s="54"/>
      <c r="X15" s="54"/>
      <c r="Y15" s="54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51">
        <f t="shared" si="1"/>
        <v>1200</v>
      </c>
      <c r="AM15" s="12">
        <v>30.973500000000001</v>
      </c>
      <c r="AN15" s="12">
        <f t="shared" si="0"/>
        <v>37168.200000000004</v>
      </c>
    </row>
    <row r="16" spans="2:40" ht="18" customHeight="1" x14ac:dyDescent="0.2">
      <c r="B16" s="88"/>
      <c r="C16" s="91"/>
      <c r="D16" s="91"/>
      <c r="E16" s="24"/>
      <c r="F16" s="16"/>
      <c r="G16" s="25"/>
      <c r="H16" s="19"/>
      <c r="I16" s="17"/>
      <c r="J16" s="26" t="s">
        <v>129</v>
      </c>
      <c r="K16" s="4" t="s">
        <v>130</v>
      </c>
      <c r="L16" s="4">
        <v>100</v>
      </c>
      <c r="M16" s="4">
        <v>200</v>
      </c>
      <c r="N16" s="54">
        <v>1.6</v>
      </c>
      <c r="O16" s="54">
        <v>140</v>
      </c>
      <c r="P16" s="11">
        <v>1.1499999999999999</v>
      </c>
      <c r="Q16" s="11">
        <v>160</v>
      </c>
      <c r="R16" s="54">
        <v>2.2799999999999998</v>
      </c>
      <c r="S16" s="54">
        <v>900</v>
      </c>
      <c r="T16" s="54"/>
      <c r="U16" s="54">
        <v>130</v>
      </c>
      <c r="V16" s="54"/>
      <c r="W16" s="54"/>
      <c r="X16" s="54"/>
      <c r="Y16" s="54"/>
      <c r="Z16" s="11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1">
        <f t="shared" si="1"/>
        <v>1330</v>
      </c>
      <c r="AM16" s="54">
        <v>0.88500000000000001</v>
      </c>
      <c r="AN16" s="12">
        <f t="shared" si="0"/>
        <v>1177.05</v>
      </c>
    </row>
    <row r="17" spans="2:40" ht="18" customHeight="1" x14ac:dyDescent="0.2">
      <c r="B17" s="87"/>
      <c r="C17" s="90"/>
      <c r="D17" s="90"/>
      <c r="E17" s="24"/>
      <c r="F17" s="16"/>
      <c r="G17" s="25"/>
      <c r="H17" s="19"/>
      <c r="I17" s="17"/>
      <c r="J17" s="26" t="s">
        <v>131</v>
      </c>
      <c r="K17" s="4" t="s">
        <v>132</v>
      </c>
      <c r="L17" s="4">
        <v>100</v>
      </c>
      <c r="M17" s="4">
        <v>200</v>
      </c>
      <c r="N17" s="54">
        <v>1.6</v>
      </c>
      <c r="O17" s="54">
        <v>140</v>
      </c>
      <c r="P17" s="11">
        <v>1.1499999999999999</v>
      </c>
      <c r="Q17" s="11">
        <v>160</v>
      </c>
      <c r="R17" s="54">
        <v>2.2799999999999998</v>
      </c>
      <c r="S17" s="54">
        <v>900</v>
      </c>
      <c r="T17" s="54"/>
      <c r="U17" s="54">
        <v>130</v>
      </c>
      <c r="V17" s="54"/>
      <c r="W17" s="54"/>
      <c r="X17" s="54"/>
      <c r="Y17" s="54"/>
      <c r="Z17" s="11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1">
        <f t="shared" si="1"/>
        <v>1330</v>
      </c>
      <c r="AM17" s="54">
        <v>0.88500000000000001</v>
      </c>
      <c r="AN17" s="12">
        <f t="shared" si="0"/>
        <v>1177.05</v>
      </c>
    </row>
    <row r="18" spans="2:40" ht="18" customHeight="1" x14ac:dyDescent="0.2">
      <c r="B18" s="86" t="s">
        <v>42</v>
      </c>
      <c r="C18" s="89" t="s">
        <v>43</v>
      </c>
      <c r="D18" s="89">
        <v>18503171213</v>
      </c>
      <c r="E18" s="4" t="s">
        <v>34</v>
      </c>
      <c r="F18" s="16" t="s">
        <v>44</v>
      </c>
      <c r="G18" s="16" t="s">
        <v>45</v>
      </c>
      <c r="H18" s="27" t="s">
        <v>46</v>
      </c>
      <c r="I18" s="27" t="s">
        <v>46</v>
      </c>
      <c r="J18" s="28" t="s">
        <v>227</v>
      </c>
      <c r="K18" s="4" t="s">
        <v>133</v>
      </c>
      <c r="L18" s="4">
        <v>1000</v>
      </c>
      <c r="M18" s="4">
        <v>2000</v>
      </c>
      <c r="N18" s="58"/>
      <c r="O18" s="58">
        <v>300</v>
      </c>
      <c r="P18" s="11">
        <v>2.16</v>
      </c>
      <c r="Q18" s="11">
        <v>900</v>
      </c>
      <c r="R18" s="54"/>
      <c r="S18" s="54"/>
      <c r="T18" s="54"/>
      <c r="U18" s="54"/>
      <c r="V18" s="54"/>
      <c r="W18" s="54"/>
      <c r="X18" s="54"/>
      <c r="Y18" s="54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51">
        <f t="shared" si="1"/>
        <v>1200</v>
      </c>
      <c r="AM18" s="12">
        <v>1.4750000000000001</v>
      </c>
      <c r="AN18" s="12">
        <f t="shared" si="0"/>
        <v>1770</v>
      </c>
    </row>
    <row r="19" spans="2:40" s="62" customFormat="1" ht="18" customHeight="1" x14ac:dyDescent="0.2">
      <c r="B19" s="87"/>
      <c r="C19" s="92"/>
      <c r="D19" s="92"/>
      <c r="E19" s="29"/>
      <c r="F19" s="30"/>
      <c r="G19" s="30"/>
      <c r="H19" s="29"/>
      <c r="I19" s="29"/>
      <c r="J19" s="31" t="s">
        <v>119</v>
      </c>
      <c r="K19" s="29" t="s">
        <v>134</v>
      </c>
      <c r="L19" s="29"/>
      <c r="M19" s="29"/>
      <c r="N19" s="58"/>
      <c r="O19" s="58">
        <v>1200</v>
      </c>
      <c r="P19" s="59">
        <v>2.16</v>
      </c>
      <c r="Q19" s="59">
        <v>2400</v>
      </c>
      <c r="R19" s="60"/>
      <c r="S19" s="60"/>
      <c r="T19" s="60"/>
      <c r="U19" s="60"/>
      <c r="V19" s="60"/>
      <c r="W19" s="60"/>
      <c r="X19" s="60"/>
      <c r="Y19" s="60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1">
        <f t="shared" si="1"/>
        <v>3600</v>
      </c>
      <c r="AM19" s="61">
        <v>0.61360000000000003</v>
      </c>
      <c r="AN19" s="12">
        <f t="shared" si="0"/>
        <v>2208.96</v>
      </c>
    </row>
    <row r="20" spans="2:40" ht="18" customHeight="1" x14ac:dyDescent="0.2">
      <c r="B20" s="86" t="s">
        <v>47</v>
      </c>
      <c r="C20" s="89" t="s">
        <v>48</v>
      </c>
      <c r="D20" s="89">
        <v>15133702188</v>
      </c>
      <c r="E20" s="20" t="s">
        <v>49</v>
      </c>
      <c r="F20" s="16"/>
      <c r="G20" s="20" t="s">
        <v>49</v>
      </c>
      <c r="H20" s="32" t="s">
        <v>49</v>
      </c>
      <c r="I20" s="32" t="s">
        <v>49</v>
      </c>
      <c r="J20" s="22" t="s">
        <v>228</v>
      </c>
      <c r="K20" s="4" t="s">
        <v>135</v>
      </c>
      <c r="L20" s="4">
        <v>500</v>
      </c>
      <c r="M20" s="4">
        <v>2000</v>
      </c>
      <c r="N20" s="58"/>
      <c r="O20" s="58">
        <v>300</v>
      </c>
      <c r="P20" s="11">
        <v>2.17</v>
      </c>
      <c r="Q20" s="11">
        <v>900</v>
      </c>
      <c r="R20" s="54"/>
      <c r="S20" s="54"/>
      <c r="T20" s="54"/>
      <c r="U20" s="54"/>
      <c r="V20" s="54"/>
      <c r="W20" s="54"/>
      <c r="X20" s="54"/>
      <c r="Y20" s="54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51">
        <f t="shared" si="1"/>
        <v>1200</v>
      </c>
      <c r="AM20" s="61">
        <v>0.51280000000000003</v>
      </c>
      <c r="AN20" s="12">
        <f t="shared" si="0"/>
        <v>615.36</v>
      </c>
    </row>
    <row r="21" spans="2:40" ht="18" customHeight="1" x14ac:dyDescent="0.2">
      <c r="B21" s="88"/>
      <c r="C21" s="91"/>
      <c r="D21" s="91"/>
      <c r="E21" s="20"/>
      <c r="F21" s="16"/>
      <c r="G21" s="20"/>
      <c r="H21" s="32"/>
      <c r="I21" s="32"/>
      <c r="J21" s="22" t="s">
        <v>136</v>
      </c>
      <c r="K21" s="4" t="s">
        <v>137</v>
      </c>
      <c r="L21" s="4">
        <v>500</v>
      </c>
      <c r="M21" s="4">
        <v>2000</v>
      </c>
      <c r="N21" s="58"/>
      <c r="O21" s="58">
        <v>300</v>
      </c>
      <c r="P21" s="11">
        <v>2.17</v>
      </c>
      <c r="Q21" s="11">
        <v>900</v>
      </c>
      <c r="R21" s="54"/>
      <c r="S21" s="54"/>
      <c r="T21" s="54"/>
      <c r="U21" s="54"/>
      <c r="V21" s="54"/>
      <c r="W21" s="54"/>
      <c r="X21" s="54"/>
      <c r="Y21" s="54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51">
        <f t="shared" si="1"/>
        <v>1200</v>
      </c>
      <c r="AM21" s="12">
        <v>0.51280000000000003</v>
      </c>
      <c r="AN21" s="12">
        <f t="shared" si="0"/>
        <v>615.36</v>
      </c>
    </row>
    <row r="22" spans="2:40" ht="18" customHeight="1" x14ac:dyDescent="0.2">
      <c r="B22" s="88"/>
      <c r="C22" s="91"/>
      <c r="D22" s="91"/>
      <c r="E22" s="20"/>
      <c r="F22" s="16"/>
      <c r="G22" s="20"/>
      <c r="H22" s="32"/>
      <c r="I22" s="32"/>
      <c r="J22" s="33" t="s">
        <v>229</v>
      </c>
      <c r="K22" s="4" t="s">
        <v>138</v>
      </c>
      <c r="L22" s="4">
        <v>500</v>
      </c>
      <c r="M22" s="4">
        <v>2000</v>
      </c>
      <c r="N22" s="58"/>
      <c r="O22" s="58">
        <v>300</v>
      </c>
      <c r="P22" s="11">
        <v>2.17</v>
      </c>
      <c r="Q22" s="11">
        <v>900</v>
      </c>
      <c r="R22" s="54"/>
      <c r="S22" s="54"/>
      <c r="T22" s="54"/>
      <c r="U22" s="54"/>
      <c r="V22" s="54"/>
      <c r="W22" s="54"/>
      <c r="X22" s="54"/>
      <c r="Y22" s="54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51">
        <f t="shared" si="1"/>
        <v>1200</v>
      </c>
      <c r="AM22" s="12">
        <v>5.3613</v>
      </c>
      <c r="AN22" s="12">
        <f t="shared" si="0"/>
        <v>6433.5599999999995</v>
      </c>
    </row>
    <row r="23" spans="2:40" ht="18" customHeight="1" x14ac:dyDescent="0.2">
      <c r="B23" s="87"/>
      <c r="C23" s="90"/>
      <c r="D23" s="90"/>
      <c r="E23" s="20"/>
      <c r="F23" s="16"/>
      <c r="G23" s="20"/>
      <c r="H23" s="32"/>
      <c r="I23" s="32"/>
      <c r="J23" s="33" t="s">
        <v>230</v>
      </c>
      <c r="K23" s="4" t="s">
        <v>139</v>
      </c>
      <c r="L23" s="4">
        <v>500</v>
      </c>
      <c r="M23" s="4">
        <v>2000</v>
      </c>
      <c r="N23" s="58"/>
      <c r="O23" s="58">
        <v>300</v>
      </c>
      <c r="P23" s="55">
        <v>2.17</v>
      </c>
      <c r="Q23" s="55">
        <v>800</v>
      </c>
      <c r="R23" s="54">
        <v>3.25</v>
      </c>
      <c r="S23" s="54">
        <v>100</v>
      </c>
      <c r="T23" s="54"/>
      <c r="U23" s="54"/>
      <c r="V23" s="54"/>
      <c r="W23" s="54"/>
      <c r="X23" s="54"/>
      <c r="Y23" s="5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51">
        <f t="shared" si="1"/>
        <v>1200</v>
      </c>
      <c r="AM23" s="12">
        <v>3.2749999999999999</v>
      </c>
      <c r="AN23" s="12">
        <f t="shared" si="0"/>
        <v>3930</v>
      </c>
    </row>
    <row r="24" spans="2:40" ht="18" customHeight="1" x14ac:dyDescent="0.2">
      <c r="B24" s="86" t="s">
        <v>50</v>
      </c>
      <c r="C24" s="89" t="s">
        <v>51</v>
      </c>
      <c r="D24" s="89">
        <v>18686630220</v>
      </c>
      <c r="E24" s="4" t="s">
        <v>34</v>
      </c>
      <c r="F24" s="16" t="s">
        <v>52</v>
      </c>
      <c r="G24" s="16" t="s">
        <v>53</v>
      </c>
      <c r="H24" s="34" t="s">
        <v>54</v>
      </c>
      <c r="I24" s="34" t="s">
        <v>54</v>
      </c>
      <c r="J24" s="4" t="s">
        <v>140</v>
      </c>
      <c r="K24" s="4" t="s">
        <v>141</v>
      </c>
      <c r="L24" s="4">
        <v>500</v>
      </c>
      <c r="M24" s="4">
        <v>2000</v>
      </c>
      <c r="N24" s="54">
        <v>1.6</v>
      </c>
      <c r="O24" s="63">
        <v>300</v>
      </c>
      <c r="P24" s="55">
        <v>2.11</v>
      </c>
      <c r="Q24" s="55">
        <v>900</v>
      </c>
      <c r="R24" s="54"/>
      <c r="S24" s="54"/>
      <c r="T24" s="54"/>
      <c r="U24" s="54"/>
      <c r="V24" s="54"/>
      <c r="W24" s="54"/>
      <c r="X24" s="54"/>
      <c r="Y24" s="54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51">
        <f t="shared" si="1"/>
        <v>1200</v>
      </c>
      <c r="AM24" s="12">
        <v>60.576500000000003</v>
      </c>
      <c r="AN24" s="12">
        <f t="shared" si="0"/>
        <v>72691.8</v>
      </c>
    </row>
    <row r="25" spans="2:40" ht="18" customHeight="1" x14ac:dyDescent="0.2">
      <c r="B25" s="88"/>
      <c r="C25" s="91"/>
      <c r="D25" s="91"/>
      <c r="E25" s="4"/>
      <c r="F25" s="16"/>
      <c r="G25" s="16"/>
      <c r="H25" s="34"/>
      <c r="I25" s="34"/>
      <c r="J25" s="4" t="s">
        <v>142</v>
      </c>
      <c r="K25" s="4" t="s">
        <v>143</v>
      </c>
      <c r="L25" s="4">
        <v>10000</v>
      </c>
      <c r="M25" s="4">
        <v>20000</v>
      </c>
      <c r="N25" s="54">
        <v>1.6</v>
      </c>
      <c r="O25" s="54">
        <v>900</v>
      </c>
      <c r="P25" s="11">
        <v>2.11</v>
      </c>
      <c r="Q25" s="11">
        <v>3200</v>
      </c>
      <c r="R25" s="54"/>
      <c r="S25" s="54"/>
      <c r="T25" s="54"/>
      <c r="U25" s="54"/>
      <c r="V25" s="54"/>
      <c r="W25" s="54"/>
      <c r="X25" s="54"/>
      <c r="Y25" s="54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51">
        <f t="shared" si="1"/>
        <v>4100</v>
      </c>
      <c r="AM25" s="12">
        <v>0.4365</v>
      </c>
      <c r="AN25" s="12">
        <f t="shared" si="0"/>
        <v>1789.65</v>
      </c>
    </row>
    <row r="26" spans="2:40" ht="18" customHeight="1" x14ac:dyDescent="0.2">
      <c r="B26" s="88"/>
      <c r="C26" s="91"/>
      <c r="D26" s="91"/>
      <c r="E26" s="4"/>
      <c r="F26" s="16"/>
      <c r="G26" s="16"/>
      <c r="H26" s="34"/>
      <c r="I26" s="34"/>
      <c r="J26" s="4" t="s">
        <v>144</v>
      </c>
      <c r="K26" s="4" t="s">
        <v>145</v>
      </c>
      <c r="L26" s="4">
        <v>200</v>
      </c>
      <c r="M26" s="4">
        <v>500</v>
      </c>
      <c r="N26" s="54">
        <v>1.6</v>
      </c>
      <c r="O26" s="54">
        <v>300</v>
      </c>
      <c r="P26" s="11">
        <v>2.12</v>
      </c>
      <c r="Q26" s="11">
        <v>900</v>
      </c>
      <c r="R26" s="54"/>
      <c r="S26" s="54"/>
      <c r="T26" s="54"/>
      <c r="U26" s="54"/>
      <c r="V26" s="54"/>
      <c r="W26" s="54"/>
      <c r="X26" s="54"/>
      <c r="Y26" s="54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51">
        <f t="shared" si="1"/>
        <v>1200</v>
      </c>
      <c r="AM26" s="12">
        <v>19.2545</v>
      </c>
      <c r="AN26" s="12">
        <f t="shared" si="0"/>
        <v>23105.4</v>
      </c>
    </row>
    <row r="27" spans="2:40" ht="18" customHeight="1" x14ac:dyDescent="0.2">
      <c r="B27" s="88"/>
      <c r="C27" s="91"/>
      <c r="D27" s="91"/>
      <c r="E27" s="4"/>
      <c r="F27" s="16"/>
      <c r="G27" s="16"/>
      <c r="H27" s="34"/>
      <c r="I27" s="34"/>
      <c r="J27" s="4" t="s">
        <v>146</v>
      </c>
      <c r="K27" s="4" t="s">
        <v>147</v>
      </c>
      <c r="L27" s="4">
        <v>500</v>
      </c>
      <c r="M27" s="4">
        <v>3000</v>
      </c>
      <c r="N27" s="54">
        <v>1.6</v>
      </c>
      <c r="O27" s="54">
        <v>300</v>
      </c>
      <c r="P27" s="11">
        <v>2.12</v>
      </c>
      <c r="Q27" s="11">
        <v>900</v>
      </c>
      <c r="R27" s="54"/>
      <c r="S27" s="54"/>
      <c r="T27" s="54"/>
      <c r="U27" s="54"/>
      <c r="V27" s="54"/>
      <c r="W27" s="54"/>
      <c r="X27" s="54"/>
      <c r="Y27" s="54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51">
        <f t="shared" si="1"/>
        <v>1200</v>
      </c>
      <c r="AM27" s="12">
        <v>21.25</v>
      </c>
      <c r="AN27" s="12">
        <f t="shared" si="0"/>
        <v>25500</v>
      </c>
    </row>
    <row r="28" spans="2:40" ht="18" customHeight="1" x14ac:dyDescent="0.2">
      <c r="B28" s="88"/>
      <c r="C28" s="91"/>
      <c r="D28" s="91"/>
      <c r="E28" s="4"/>
      <c r="F28" s="16"/>
      <c r="G28" s="16"/>
      <c r="H28" s="34"/>
      <c r="I28" s="34"/>
      <c r="J28" s="4" t="s">
        <v>148</v>
      </c>
      <c r="K28" s="4" t="s">
        <v>149</v>
      </c>
      <c r="L28" s="4">
        <v>500</v>
      </c>
      <c r="M28" s="4">
        <v>3000</v>
      </c>
      <c r="N28" s="54">
        <v>1.6</v>
      </c>
      <c r="O28" s="54">
        <v>300</v>
      </c>
      <c r="P28" s="11">
        <v>2.12</v>
      </c>
      <c r="Q28" s="11">
        <v>900</v>
      </c>
      <c r="R28" s="54"/>
      <c r="S28" s="54"/>
      <c r="T28" s="54"/>
      <c r="U28" s="54"/>
      <c r="V28" s="54"/>
      <c r="W28" s="54"/>
      <c r="X28" s="54"/>
      <c r="Y28" s="54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51">
        <f t="shared" si="1"/>
        <v>1200</v>
      </c>
      <c r="AM28" s="12">
        <v>24.25</v>
      </c>
      <c r="AN28" s="12">
        <f t="shared" si="0"/>
        <v>29100</v>
      </c>
    </row>
    <row r="29" spans="2:40" ht="18" customHeight="1" x14ac:dyDescent="0.2">
      <c r="B29" s="88"/>
      <c r="C29" s="91"/>
      <c r="D29" s="91"/>
      <c r="E29" s="4"/>
      <c r="F29" s="16"/>
      <c r="G29" s="16"/>
      <c r="H29" s="34"/>
      <c r="I29" s="34"/>
      <c r="J29" s="4" t="s">
        <v>150</v>
      </c>
      <c r="K29" s="4" t="s">
        <v>151</v>
      </c>
      <c r="L29" s="4">
        <v>500</v>
      </c>
      <c r="M29" s="4">
        <v>2000</v>
      </c>
      <c r="N29" s="54">
        <v>1.6</v>
      </c>
      <c r="O29" s="54">
        <v>300</v>
      </c>
      <c r="P29" s="11">
        <v>2.12</v>
      </c>
      <c r="Q29" s="11">
        <v>900</v>
      </c>
      <c r="R29" s="54"/>
      <c r="S29" s="54"/>
      <c r="T29" s="54"/>
      <c r="U29" s="54"/>
      <c r="V29" s="54"/>
      <c r="W29" s="54"/>
      <c r="X29" s="54"/>
      <c r="Y29" s="54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51">
        <f t="shared" si="1"/>
        <v>1200</v>
      </c>
      <c r="AM29" s="12">
        <v>134.30000000000001</v>
      </c>
      <c r="AN29" s="12">
        <f t="shared" si="0"/>
        <v>161160</v>
      </c>
    </row>
    <row r="30" spans="2:40" ht="18" customHeight="1" x14ac:dyDescent="0.2">
      <c r="B30" s="88"/>
      <c r="C30" s="91"/>
      <c r="D30" s="91"/>
      <c r="E30" s="4"/>
      <c r="F30" s="16"/>
      <c r="G30" s="16"/>
      <c r="H30" s="34"/>
      <c r="I30" s="34"/>
      <c r="J30" s="4" t="s">
        <v>152</v>
      </c>
      <c r="K30" s="4" t="s">
        <v>153</v>
      </c>
      <c r="L30" s="4">
        <v>500</v>
      </c>
      <c r="M30" s="4">
        <v>2000</v>
      </c>
      <c r="N30" s="54">
        <v>1.6</v>
      </c>
      <c r="O30" s="54">
        <v>300</v>
      </c>
      <c r="P30" s="11">
        <v>2.11</v>
      </c>
      <c r="Q30" s="11">
        <v>900</v>
      </c>
      <c r="R30" s="54"/>
      <c r="S30" s="54"/>
      <c r="T30" s="54"/>
      <c r="U30" s="54"/>
      <c r="V30" s="54"/>
      <c r="W30" s="54"/>
      <c r="X30" s="54"/>
      <c r="Y30" s="54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51">
        <f t="shared" si="1"/>
        <v>1200</v>
      </c>
      <c r="AM30" s="12">
        <v>15.78</v>
      </c>
      <c r="AN30" s="12">
        <f t="shared" si="0"/>
        <v>18936</v>
      </c>
    </row>
    <row r="31" spans="2:40" ht="18" customHeight="1" x14ac:dyDescent="0.2">
      <c r="B31" s="87"/>
      <c r="C31" s="90"/>
      <c r="D31" s="90"/>
      <c r="E31" s="4"/>
      <c r="F31" s="16"/>
      <c r="G31" s="16"/>
      <c r="H31" s="34"/>
      <c r="I31" s="34"/>
      <c r="J31" s="4" t="s">
        <v>154</v>
      </c>
      <c r="K31" s="4" t="s">
        <v>155</v>
      </c>
      <c r="L31" s="4">
        <v>500</v>
      </c>
      <c r="M31" s="4">
        <v>2000</v>
      </c>
      <c r="N31" s="54">
        <v>1.6</v>
      </c>
      <c r="O31" s="54">
        <v>300</v>
      </c>
      <c r="P31" s="11">
        <v>2.11</v>
      </c>
      <c r="Q31" s="11">
        <v>900</v>
      </c>
      <c r="R31" s="54"/>
      <c r="S31" s="54"/>
      <c r="T31" s="54"/>
      <c r="U31" s="54"/>
      <c r="V31" s="54"/>
      <c r="W31" s="54"/>
      <c r="X31" s="54"/>
      <c r="Y31" s="54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51">
        <f t="shared" si="1"/>
        <v>1200</v>
      </c>
      <c r="AM31" s="12">
        <v>15.78</v>
      </c>
      <c r="AN31" s="12">
        <f t="shared" si="0"/>
        <v>18936</v>
      </c>
    </row>
    <row r="32" spans="2:40" ht="18" customHeight="1" x14ac:dyDescent="0.2">
      <c r="B32" s="86" t="s">
        <v>55</v>
      </c>
      <c r="C32" s="89" t="s">
        <v>56</v>
      </c>
      <c r="D32" s="89">
        <v>13851091280</v>
      </c>
      <c r="E32" s="35" t="s">
        <v>57</v>
      </c>
      <c r="F32" s="16" t="s">
        <v>58</v>
      </c>
      <c r="G32" s="36" t="s">
        <v>59</v>
      </c>
      <c r="H32" s="37" t="s">
        <v>60</v>
      </c>
      <c r="I32" s="38" t="s">
        <v>61</v>
      </c>
      <c r="J32" s="4" t="s">
        <v>156</v>
      </c>
      <c r="K32" s="4" t="s">
        <v>157</v>
      </c>
      <c r="L32" s="4" t="s">
        <v>158</v>
      </c>
      <c r="M32" s="4" t="s">
        <v>158</v>
      </c>
      <c r="N32" s="58">
        <v>12.31</v>
      </c>
      <c r="O32" s="58">
        <v>620</v>
      </c>
      <c r="P32" s="11">
        <v>2.11</v>
      </c>
      <c r="Q32" s="11">
        <v>900</v>
      </c>
      <c r="R32" s="54">
        <v>2.1800000000000002</v>
      </c>
      <c r="S32" s="54">
        <v>300</v>
      </c>
      <c r="T32" s="54"/>
      <c r="U32" s="54"/>
      <c r="V32" s="54"/>
      <c r="W32" s="54"/>
      <c r="X32" s="54"/>
      <c r="Y32" s="5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51">
        <f t="shared" si="1"/>
        <v>1820</v>
      </c>
      <c r="AM32" s="12">
        <v>12.3</v>
      </c>
      <c r="AN32" s="12">
        <f t="shared" si="0"/>
        <v>22386</v>
      </c>
    </row>
    <row r="33" spans="2:40" ht="18" customHeight="1" x14ac:dyDescent="0.2">
      <c r="B33" s="87"/>
      <c r="C33" s="90"/>
      <c r="D33" s="90"/>
      <c r="E33" s="35"/>
      <c r="F33" s="16"/>
      <c r="G33" s="36"/>
      <c r="H33" s="37"/>
      <c r="I33" s="38"/>
      <c r="J33" s="4" t="s">
        <v>231</v>
      </c>
      <c r="K33" s="4" t="s">
        <v>159</v>
      </c>
      <c r="L33" s="4" t="s">
        <v>160</v>
      </c>
      <c r="M33" s="4" t="s">
        <v>161</v>
      </c>
      <c r="N33" s="58">
        <v>12.31</v>
      </c>
      <c r="O33" s="58">
        <v>548.9</v>
      </c>
      <c r="P33" s="11"/>
      <c r="Q33" s="11"/>
      <c r="R33" s="54">
        <v>2.1800000000000002</v>
      </c>
      <c r="S33" s="54">
        <v>922.4</v>
      </c>
      <c r="T33" s="54"/>
      <c r="U33" s="54"/>
      <c r="V33" s="54"/>
      <c r="W33" s="54"/>
      <c r="X33" s="54"/>
      <c r="Y33" s="5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51">
        <f t="shared" si="1"/>
        <v>1471.3</v>
      </c>
      <c r="AM33" s="12">
        <v>26.6</v>
      </c>
      <c r="AN33" s="12">
        <f t="shared" si="0"/>
        <v>39136.58</v>
      </c>
    </row>
    <row r="34" spans="2:40" ht="18" customHeight="1" x14ac:dyDescent="0.2">
      <c r="B34" s="86" t="s">
        <v>62</v>
      </c>
      <c r="C34" s="89" t="s">
        <v>63</v>
      </c>
      <c r="D34" s="89">
        <v>18115068111</v>
      </c>
      <c r="E34" s="20" t="s">
        <v>64</v>
      </c>
      <c r="F34" s="16"/>
      <c r="G34" s="15" t="s">
        <v>65</v>
      </c>
      <c r="H34" s="39" t="s">
        <v>66</v>
      </c>
      <c r="I34" s="39" t="s">
        <v>66</v>
      </c>
      <c r="J34" s="33" t="s">
        <v>162</v>
      </c>
      <c r="K34" s="4" t="s">
        <v>163</v>
      </c>
      <c r="L34" s="4">
        <v>1000</v>
      </c>
      <c r="M34" s="4">
        <v>10000</v>
      </c>
      <c r="N34" s="94" t="s">
        <v>223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51">
        <f t="shared" si="1"/>
        <v>0</v>
      </c>
      <c r="AM34" s="12"/>
      <c r="AN34" s="12">
        <f t="shared" si="0"/>
        <v>0</v>
      </c>
    </row>
    <row r="35" spans="2:40" ht="18" customHeight="1" x14ac:dyDescent="0.2">
      <c r="B35" s="88"/>
      <c r="C35" s="91"/>
      <c r="D35" s="91"/>
      <c r="E35" s="20"/>
      <c r="F35" s="16"/>
      <c r="G35" s="15"/>
      <c r="H35" s="39"/>
      <c r="I35" s="39"/>
      <c r="J35" s="33" t="s">
        <v>164</v>
      </c>
      <c r="K35" s="4" t="s">
        <v>165</v>
      </c>
      <c r="L35" s="4">
        <v>1000</v>
      </c>
      <c r="M35" s="4">
        <v>10000</v>
      </c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51">
        <f t="shared" si="1"/>
        <v>0</v>
      </c>
      <c r="AM35" s="12"/>
      <c r="AN35" s="12">
        <f t="shared" si="0"/>
        <v>0</v>
      </c>
    </row>
    <row r="36" spans="2:40" ht="18" customHeight="1" x14ac:dyDescent="0.2">
      <c r="B36" s="88"/>
      <c r="C36" s="91"/>
      <c r="D36" s="91"/>
      <c r="E36" s="20"/>
      <c r="F36" s="16"/>
      <c r="G36" s="15"/>
      <c r="H36" s="39"/>
      <c r="I36" s="39"/>
      <c r="J36" s="33" t="s">
        <v>166</v>
      </c>
      <c r="K36" s="4" t="s">
        <v>167</v>
      </c>
      <c r="L36" s="4">
        <v>1000</v>
      </c>
      <c r="M36" s="4">
        <v>10000</v>
      </c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51">
        <f t="shared" si="1"/>
        <v>0</v>
      </c>
      <c r="AM36" s="12"/>
      <c r="AN36" s="12">
        <f t="shared" si="0"/>
        <v>0</v>
      </c>
    </row>
    <row r="37" spans="2:40" ht="18" customHeight="1" x14ac:dyDescent="0.2">
      <c r="B37" s="87"/>
      <c r="C37" s="90"/>
      <c r="D37" s="90"/>
      <c r="E37" s="20"/>
      <c r="F37" s="16"/>
      <c r="G37" s="15"/>
      <c r="H37" s="39"/>
      <c r="I37" s="39"/>
      <c r="J37" s="33" t="s">
        <v>168</v>
      </c>
      <c r="K37" s="4" t="s">
        <v>169</v>
      </c>
      <c r="L37" s="4">
        <v>1000</v>
      </c>
      <c r="M37" s="4">
        <v>10000</v>
      </c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51">
        <f t="shared" si="1"/>
        <v>0</v>
      </c>
      <c r="AM37" s="12"/>
      <c r="AN37" s="12">
        <f t="shared" si="0"/>
        <v>0</v>
      </c>
    </row>
    <row r="38" spans="2:40" ht="18" customHeight="1" x14ac:dyDescent="0.2">
      <c r="B38" s="7" t="s">
        <v>67</v>
      </c>
      <c r="C38" s="4" t="s">
        <v>68</v>
      </c>
      <c r="D38" s="4">
        <v>13605372568</v>
      </c>
      <c r="E38" s="4" t="s">
        <v>34</v>
      </c>
      <c r="F38" s="16" t="s">
        <v>24</v>
      </c>
      <c r="G38" s="16" t="s">
        <v>69</v>
      </c>
      <c r="H38" s="19" t="s">
        <v>69</v>
      </c>
      <c r="I38" s="19" t="s">
        <v>69</v>
      </c>
      <c r="J38" s="21" t="s">
        <v>170</v>
      </c>
      <c r="K38" s="4" t="s">
        <v>171</v>
      </c>
      <c r="L38" s="4">
        <v>5000</v>
      </c>
      <c r="M38" s="4">
        <v>15000</v>
      </c>
      <c r="N38" s="54">
        <v>1.1100000000000001</v>
      </c>
      <c r="O38" s="54" t="s">
        <v>172</v>
      </c>
      <c r="P38" s="11">
        <v>1.24</v>
      </c>
      <c r="Q38" s="11" t="s">
        <v>173</v>
      </c>
      <c r="R38" s="54"/>
      <c r="S38" s="54"/>
      <c r="T38" s="54"/>
      <c r="U38" s="54"/>
      <c r="V38" s="54"/>
      <c r="W38" s="54"/>
      <c r="X38" s="54"/>
      <c r="Y38" s="5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51">
        <v>650</v>
      </c>
      <c r="AM38" s="12">
        <v>9.0265000000000004</v>
      </c>
      <c r="AN38" s="12">
        <f t="shared" si="0"/>
        <v>5867.2250000000004</v>
      </c>
    </row>
    <row r="39" spans="2:40" ht="18" customHeight="1" x14ac:dyDescent="0.2">
      <c r="B39" s="86" t="s">
        <v>70</v>
      </c>
      <c r="C39" s="89" t="s">
        <v>71</v>
      </c>
      <c r="D39" s="89">
        <v>13606331186</v>
      </c>
      <c r="E39" s="4" t="s">
        <v>34</v>
      </c>
      <c r="F39" s="16" t="s">
        <v>11</v>
      </c>
      <c r="G39" s="16" t="s">
        <v>72</v>
      </c>
      <c r="H39" s="19" t="s">
        <v>73</v>
      </c>
      <c r="I39" s="19" t="s">
        <v>73</v>
      </c>
      <c r="J39" s="40" t="s">
        <v>174</v>
      </c>
      <c r="K39" s="4" t="s">
        <v>175</v>
      </c>
      <c r="L39" s="4">
        <v>1000</v>
      </c>
      <c r="M39" s="4">
        <v>2000</v>
      </c>
      <c r="N39" s="54">
        <v>1.1000000000000001</v>
      </c>
      <c r="O39" s="54">
        <v>600</v>
      </c>
      <c r="P39" s="11">
        <v>2.9</v>
      </c>
      <c r="Q39" s="11">
        <v>1940</v>
      </c>
      <c r="R39" s="54"/>
      <c r="S39" s="54"/>
      <c r="T39" s="54"/>
      <c r="U39" s="54"/>
      <c r="V39" s="54"/>
      <c r="W39" s="54"/>
      <c r="X39" s="54"/>
      <c r="Y39" s="5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51">
        <f t="shared" si="1"/>
        <v>2540</v>
      </c>
      <c r="AM39" s="12">
        <v>1.1000000000000001</v>
      </c>
      <c r="AN39" s="12">
        <f t="shared" si="0"/>
        <v>2794</v>
      </c>
    </row>
    <row r="40" spans="2:40" ht="18" customHeight="1" x14ac:dyDescent="0.2">
      <c r="B40" s="87"/>
      <c r="C40" s="90"/>
      <c r="D40" s="90"/>
      <c r="E40" s="4"/>
      <c r="F40" s="16"/>
      <c r="G40" s="16"/>
      <c r="H40" s="19"/>
      <c r="I40" s="19"/>
      <c r="J40" s="40" t="s">
        <v>176</v>
      </c>
      <c r="K40" s="4" t="s">
        <v>177</v>
      </c>
      <c r="L40" s="4">
        <v>1000</v>
      </c>
      <c r="M40" s="4">
        <v>2000</v>
      </c>
      <c r="N40" s="54">
        <v>1.1000000000000001</v>
      </c>
      <c r="O40" s="54">
        <v>600</v>
      </c>
      <c r="P40" s="11">
        <v>2.9</v>
      </c>
      <c r="Q40" s="11">
        <v>1940</v>
      </c>
      <c r="R40" s="54"/>
      <c r="S40" s="54"/>
      <c r="T40" s="54"/>
      <c r="U40" s="54"/>
      <c r="V40" s="54"/>
      <c r="W40" s="54"/>
      <c r="X40" s="54"/>
      <c r="Y40" s="5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51">
        <f t="shared" si="1"/>
        <v>2540</v>
      </c>
      <c r="AM40" s="12">
        <v>1.9</v>
      </c>
      <c r="AN40" s="12">
        <f t="shared" si="0"/>
        <v>4826</v>
      </c>
    </row>
    <row r="41" spans="2:40" ht="30" customHeight="1" x14ac:dyDescent="0.2">
      <c r="B41" s="7" t="s">
        <v>74</v>
      </c>
      <c r="C41" s="4" t="s">
        <v>75</v>
      </c>
      <c r="D41" s="4">
        <v>13806330073</v>
      </c>
      <c r="E41" s="4" t="s">
        <v>34</v>
      </c>
      <c r="F41" s="16" t="s">
        <v>11</v>
      </c>
      <c r="G41" s="16" t="s">
        <v>76</v>
      </c>
      <c r="H41" s="37" t="s">
        <v>77</v>
      </c>
      <c r="I41" s="37" t="s">
        <v>78</v>
      </c>
      <c r="J41" s="4" t="s">
        <v>178</v>
      </c>
      <c r="K41" s="4" t="s">
        <v>179</v>
      </c>
      <c r="L41" s="4">
        <v>150</v>
      </c>
      <c r="M41" s="4">
        <v>300</v>
      </c>
      <c r="N41" s="94" t="s">
        <v>224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51">
        <f t="shared" si="1"/>
        <v>0</v>
      </c>
      <c r="AM41" s="12"/>
      <c r="AN41" s="12">
        <f t="shared" si="0"/>
        <v>0</v>
      </c>
    </row>
    <row r="42" spans="2:40" ht="18" customHeight="1" x14ac:dyDescent="0.2">
      <c r="B42" s="86" t="s">
        <v>79</v>
      </c>
      <c r="C42" s="89" t="s">
        <v>80</v>
      </c>
      <c r="D42" s="89">
        <v>18621598588</v>
      </c>
      <c r="E42" s="24" t="s">
        <v>81</v>
      </c>
      <c r="F42" s="16" t="s">
        <v>82</v>
      </c>
      <c r="G42" s="16" t="s">
        <v>83</v>
      </c>
      <c r="H42" s="41" t="s">
        <v>84</v>
      </c>
      <c r="I42" s="41" t="s">
        <v>84</v>
      </c>
      <c r="J42" s="4" t="s">
        <v>180</v>
      </c>
      <c r="K42" s="4" t="s">
        <v>181</v>
      </c>
      <c r="L42" s="4" t="s">
        <v>182</v>
      </c>
      <c r="M42" s="4" t="s">
        <v>183</v>
      </c>
      <c r="N42" s="58"/>
      <c r="O42" s="58">
        <v>320</v>
      </c>
      <c r="P42" s="11">
        <v>2.12</v>
      </c>
      <c r="Q42" s="11">
        <v>920</v>
      </c>
      <c r="R42" s="54"/>
      <c r="S42" s="54"/>
      <c r="T42" s="54"/>
      <c r="U42" s="54"/>
      <c r="V42" s="54"/>
      <c r="W42" s="54"/>
      <c r="X42" s="54"/>
      <c r="Y42" s="5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51">
        <f t="shared" si="1"/>
        <v>1240</v>
      </c>
      <c r="AM42" s="12">
        <v>0.15920000000000001</v>
      </c>
      <c r="AN42" s="12">
        <f t="shared" si="0"/>
        <v>197.40800000000002</v>
      </c>
    </row>
    <row r="43" spans="2:40" ht="18" customHeight="1" x14ac:dyDescent="0.2">
      <c r="B43" s="88"/>
      <c r="C43" s="91"/>
      <c r="D43" s="91"/>
      <c r="E43" s="24"/>
      <c r="F43" s="16"/>
      <c r="G43" s="16"/>
      <c r="H43" s="41"/>
      <c r="I43" s="41"/>
      <c r="J43" s="4" t="s">
        <v>184</v>
      </c>
      <c r="K43" s="4" t="s">
        <v>185</v>
      </c>
      <c r="L43" s="4" t="s">
        <v>182</v>
      </c>
      <c r="M43" s="4" t="s">
        <v>183</v>
      </c>
      <c r="N43" s="58"/>
      <c r="O43" s="58">
        <v>320</v>
      </c>
      <c r="P43" s="11">
        <v>2.12</v>
      </c>
      <c r="Q43" s="11">
        <v>920</v>
      </c>
      <c r="R43" s="54"/>
      <c r="S43" s="54"/>
      <c r="T43" s="54"/>
      <c r="U43" s="54"/>
      <c r="V43" s="54"/>
      <c r="W43" s="54"/>
      <c r="X43" s="54"/>
      <c r="Y43" s="5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51">
        <f t="shared" si="1"/>
        <v>1240</v>
      </c>
      <c r="AM43" s="12">
        <v>0.2359</v>
      </c>
      <c r="AN43" s="12">
        <f t="shared" si="0"/>
        <v>292.51600000000002</v>
      </c>
    </row>
    <row r="44" spans="2:40" ht="18" customHeight="1" x14ac:dyDescent="0.2">
      <c r="B44" s="88"/>
      <c r="C44" s="91"/>
      <c r="D44" s="91"/>
      <c r="E44" s="24"/>
      <c r="F44" s="16"/>
      <c r="G44" s="16"/>
      <c r="H44" s="41"/>
      <c r="I44" s="41"/>
      <c r="J44" s="4" t="s">
        <v>186</v>
      </c>
      <c r="K44" s="4" t="s">
        <v>187</v>
      </c>
      <c r="L44" s="4" t="s">
        <v>182</v>
      </c>
      <c r="M44" s="4" t="s">
        <v>183</v>
      </c>
      <c r="N44" s="58"/>
      <c r="O44" s="58">
        <v>320</v>
      </c>
      <c r="P44" s="11">
        <v>2.12</v>
      </c>
      <c r="Q44" s="11">
        <v>920</v>
      </c>
      <c r="R44" s="54"/>
      <c r="S44" s="54"/>
      <c r="T44" s="54"/>
      <c r="U44" s="54"/>
      <c r="V44" s="54"/>
      <c r="W44" s="54"/>
      <c r="X44" s="54"/>
      <c r="Y44" s="5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51">
        <f t="shared" si="1"/>
        <v>1240</v>
      </c>
      <c r="AM44" s="12">
        <v>0.48359999999999997</v>
      </c>
      <c r="AN44" s="12">
        <f t="shared" si="0"/>
        <v>599.66399999999999</v>
      </c>
    </row>
    <row r="45" spans="2:40" ht="18" customHeight="1" x14ac:dyDescent="0.2">
      <c r="B45" s="88"/>
      <c r="C45" s="91"/>
      <c r="D45" s="91"/>
      <c r="E45" s="24"/>
      <c r="F45" s="16"/>
      <c r="G45" s="16"/>
      <c r="H45" s="41"/>
      <c r="I45" s="41"/>
      <c r="J45" s="4" t="s">
        <v>188</v>
      </c>
      <c r="K45" s="4" t="s">
        <v>189</v>
      </c>
      <c r="L45" s="4" t="s">
        <v>182</v>
      </c>
      <c r="M45" s="4" t="s">
        <v>183</v>
      </c>
      <c r="N45" s="58"/>
      <c r="O45" s="58">
        <v>320</v>
      </c>
      <c r="P45" s="11">
        <v>2.12</v>
      </c>
      <c r="Q45" s="11">
        <v>920</v>
      </c>
      <c r="R45" s="54"/>
      <c r="S45" s="54"/>
      <c r="T45" s="54"/>
      <c r="U45" s="54"/>
      <c r="V45" s="54"/>
      <c r="W45" s="54"/>
      <c r="X45" s="54"/>
      <c r="Y45" s="5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51">
        <f t="shared" si="1"/>
        <v>1240</v>
      </c>
      <c r="AM45" s="12">
        <v>0.21229999999999999</v>
      </c>
      <c r="AN45" s="12">
        <f t="shared" si="0"/>
        <v>263.25200000000001</v>
      </c>
    </row>
    <row r="46" spans="2:40" ht="18" customHeight="1" x14ac:dyDescent="0.2">
      <c r="B46" s="88"/>
      <c r="C46" s="91"/>
      <c r="D46" s="91"/>
      <c r="E46" s="24"/>
      <c r="F46" s="16"/>
      <c r="G46" s="16"/>
      <c r="H46" s="41"/>
      <c r="I46" s="41"/>
      <c r="J46" s="4" t="s">
        <v>190</v>
      </c>
      <c r="K46" s="4" t="s">
        <v>191</v>
      </c>
      <c r="L46" s="4" t="s">
        <v>182</v>
      </c>
      <c r="M46" s="4" t="s">
        <v>183</v>
      </c>
      <c r="N46" s="58"/>
      <c r="O46" s="58">
        <v>320</v>
      </c>
      <c r="P46" s="11">
        <v>2.12</v>
      </c>
      <c r="Q46" s="11">
        <v>920</v>
      </c>
      <c r="R46" s="54"/>
      <c r="S46" s="54"/>
      <c r="T46" s="54"/>
      <c r="U46" s="54"/>
      <c r="V46" s="54"/>
      <c r="W46" s="54"/>
      <c r="X46" s="54"/>
      <c r="Y46" s="5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51">
        <f t="shared" si="1"/>
        <v>1240</v>
      </c>
      <c r="AM46" s="12">
        <v>0.17100000000000001</v>
      </c>
      <c r="AN46" s="12">
        <f t="shared" si="0"/>
        <v>212.04000000000002</v>
      </c>
    </row>
    <row r="47" spans="2:40" ht="18" customHeight="1" x14ac:dyDescent="0.2">
      <c r="B47" s="88"/>
      <c r="C47" s="91"/>
      <c r="D47" s="91"/>
      <c r="E47" s="24"/>
      <c r="F47" s="16"/>
      <c r="G47" s="16"/>
      <c r="H47" s="41"/>
      <c r="I47" s="41"/>
      <c r="J47" s="4" t="s">
        <v>192</v>
      </c>
      <c r="K47" s="4" t="s">
        <v>193</v>
      </c>
      <c r="L47" s="4" t="s">
        <v>182</v>
      </c>
      <c r="M47" s="4" t="s">
        <v>183</v>
      </c>
      <c r="N47" s="58"/>
      <c r="O47" s="58">
        <v>620</v>
      </c>
      <c r="P47" s="11">
        <v>2.12</v>
      </c>
      <c r="Q47" s="11">
        <v>1820</v>
      </c>
      <c r="R47" s="54"/>
      <c r="S47" s="54"/>
      <c r="T47" s="54"/>
      <c r="U47" s="54"/>
      <c r="V47" s="54"/>
      <c r="W47" s="54"/>
      <c r="X47" s="54"/>
      <c r="Y47" s="54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51">
        <f t="shared" si="1"/>
        <v>2440</v>
      </c>
      <c r="AM47" s="12">
        <v>0.25359999999999999</v>
      </c>
      <c r="AN47" s="12">
        <f t="shared" si="0"/>
        <v>618.78399999999999</v>
      </c>
    </row>
    <row r="48" spans="2:40" ht="18" customHeight="1" x14ac:dyDescent="0.2">
      <c r="B48" s="88"/>
      <c r="C48" s="91"/>
      <c r="D48" s="91"/>
      <c r="E48" s="24"/>
      <c r="F48" s="16"/>
      <c r="G48" s="16"/>
      <c r="H48" s="41"/>
      <c r="I48" s="41"/>
      <c r="J48" s="4" t="s">
        <v>194</v>
      </c>
      <c r="K48" s="4" t="s">
        <v>195</v>
      </c>
      <c r="L48" s="4" t="s">
        <v>182</v>
      </c>
      <c r="M48" s="4" t="s">
        <v>183</v>
      </c>
      <c r="N48" s="58"/>
      <c r="O48" s="58">
        <v>620</v>
      </c>
      <c r="P48" s="11">
        <v>2.12</v>
      </c>
      <c r="Q48" s="11">
        <v>1820</v>
      </c>
      <c r="R48" s="54"/>
      <c r="S48" s="54"/>
      <c r="T48" s="54"/>
      <c r="U48" s="54"/>
      <c r="V48" s="54"/>
      <c r="W48" s="54"/>
      <c r="X48" s="54"/>
      <c r="Y48" s="54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51">
        <f t="shared" si="1"/>
        <v>2440</v>
      </c>
      <c r="AM48" s="12">
        <v>0.22409999999999999</v>
      </c>
      <c r="AN48" s="12">
        <f t="shared" si="0"/>
        <v>546.80399999999997</v>
      </c>
    </row>
    <row r="49" spans="2:40" ht="18" customHeight="1" x14ac:dyDescent="0.2">
      <c r="B49" s="88"/>
      <c r="C49" s="91"/>
      <c r="D49" s="91"/>
      <c r="E49" s="24"/>
      <c r="F49" s="16"/>
      <c r="G49" s="16"/>
      <c r="H49" s="41"/>
      <c r="I49" s="41"/>
      <c r="J49" s="4" t="s">
        <v>196</v>
      </c>
      <c r="K49" s="4" t="s">
        <v>197</v>
      </c>
      <c r="L49" s="4" t="s">
        <v>182</v>
      </c>
      <c r="M49" s="4" t="s">
        <v>183</v>
      </c>
      <c r="N49" s="58"/>
      <c r="O49" s="58">
        <v>320</v>
      </c>
      <c r="P49" s="11">
        <v>2.11</v>
      </c>
      <c r="Q49" s="11">
        <v>920</v>
      </c>
      <c r="R49" s="54"/>
      <c r="S49" s="54"/>
      <c r="T49" s="54"/>
      <c r="U49" s="54"/>
      <c r="V49" s="54"/>
      <c r="W49" s="54"/>
      <c r="X49" s="54"/>
      <c r="Y49" s="5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51">
        <f t="shared" si="1"/>
        <v>1240</v>
      </c>
      <c r="AM49" s="12">
        <v>0.26229999999999998</v>
      </c>
      <c r="AN49" s="12">
        <f t="shared" si="0"/>
        <v>325.25199999999995</v>
      </c>
    </row>
    <row r="50" spans="2:40" ht="18" customHeight="1" x14ac:dyDescent="0.2">
      <c r="B50" s="88"/>
      <c r="C50" s="91"/>
      <c r="D50" s="91"/>
      <c r="E50" s="24"/>
      <c r="F50" s="16"/>
      <c r="G50" s="16"/>
      <c r="H50" s="41"/>
      <c r="I50" s="41"/>
      <c r="J50" s="4" t="s">
        <v>196</v>
      </c>
      <c r="K50" s="4" t="s">
        <v>198</v>
      </c>
      <c r="L50" s="4" t="s">
        <v>182</v>
      </c>
      <c r="M50" s="4" t="s">
        <v>183</v>
      </c>
      <c r="N50" s="58"/>
      <c r="O50" s="58">
        <v>640</v>
      </c>
      <c r="P50" s="11">
        <v>2.11</v>
      </c>
      <c r="Q50" s="11">
        <v>1520</v>
      </c>
      <c r="R50" s="54"/>
      <c r="S50" s="54"/>
      <c r="T50" s="54"/>
      <c r="U50" s="54"/>
      <c r="V50" s="54"/>
      <c r="W50" s="54"/>
      <c r="X50" s="54"/>
      <c r="Y50" s="54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51">
        <f t="shared" si="1"/>
        <v>2160</v>
      </c>
      <c r="AM50" s="12">
        <v>6.5600000000000006E-2</v>
      </c>
      <c r="AN50" s="12">
        <f t="shared" si="0"/>
        <v>141.696</v>
      </c>
    </row>
    <row r="51" spans="2:40" ht="18" customHeight="1" x14ac:dyDescent="0.2">
      <c r="B51" s="88"/>
      <c r="C51" s="91"/>
      <c r="D51" s="91"/>
      <c r="E51" s="24"/>
      <c r="F51" s="16"/>
      <c r="G51" s="16"/>
      <c r="H51" s="41"/>
      <c r="I51" s="41"/>
      <c r="J51" s="4" t="s">
        <v>199</v>
      </c>
      <c r="K51" s="4" t="s">
        <v>200</v>
      </c>
      <c r="L51" s="4" t="s">
        <v>182</v>
      </c>
      <c r="M51" s="4" t="s">
        <v>183</v>
      </c>
      <c r="N51" s="58"/>
      <c r="O51" s="58">
        <v>320</v>
      </c>
      <c r="P51" s="11">
        <v>2.11</v>
      </c>
      <c r="Q51" s="11">
        <v>920</v>
      </c>
      <c r="R51" s="54"/>
      <c r="S51" s="54"/>
      <c r="T51" s="54"/>
      <c r="U51" s="54"/>
      <c r="V51" s="54"/>
      <c r="W51" s="54"/>
      <c r="X51" s="54"/>
      <c r="Y51" s="54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51">
        <f t="shared" si="1"/>
        <v>1240</v>
      </c>
      <c r="AM51" s="12">
        <v>0.2029</v>
      </c>
      <c r="AN51" s="12">
        <f t="shared" si="0"/>
        <v>251.596</v>
      </c>
    </row>
    <row r="52" spans="2:40" ht="18" customHeight="1" x14ac:dyDescent="0.2">
      <c r="B52" s="87"/>
      <c r="C52" s="90"/>
      <c r="D52" s="90"/>
      <c r="E52" s="24"/>
      <c r="F52" s="16"/>
      <c r="G52" s="16"/>
      <c r="H52" s="41"/>
      <c r="I52" s="41"/>
      <c r="J52" s="4" t="s">
        <v>201</v>
      </c>
      <c r="K52" s="4" t="s">
        <v>202</v>
      </c>
      <c r="L52" s="4" t="s">
        <v>182</v>
      </c>
      <c r="M52" s="4" t="s">
        <v>183</v>
      </c>
      <c r="N52" s="58"/>
      <c r="O52" s="58">
        <v>320</v>
      </c>
      <c r="P52" s="11">
        <v>2.1800000000000002</v>
      </c>
      <c r="Q52" s="11">
        <v>920</v>
      </c>
      <c r="R52" s="54"/>
      <c r="S52" s="54"/>
      <c r="T52" s="54"/>
      <c r="U52" s="54"/>
      <c r="V52" s="54"/>
      <c r="W52" s="54"/>
      <c r="X52" s="54"/>
      <c r="Y52" s="54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51">
        <f t="shared" si="1"/>
        <v>1240</v>
      </c>
      <c r="AM52" s="12">
        <v>0.66</v>
      </c>
      <c r="AN52" s="12">
        <f t="shared" si="0"/>
        <v>818.40000000000009</v>
      </c>
    </row>
    <row r="53" spans="2:40" ht="18" customHeight="1" x14ac:dyDescent="0.2">
      <c r="B53" s="86" t="s">
        <v>85</v>
      </c>
      <c r="C53" s="89" t="s">
        <v>86</v>
      </c>
      <c r="D53" s="89">
        <v>13820171869</v>
      </c>
      <c r="E53" s="4" t="s">
        <v>34</v>
      </c>
      <c r="F53" s="16" t="s">
        <v>39</v>
      </c>
      <c r="G53" s="16" t="s">
        <v>25</v>
      </c>
      <c r="H53" s="19" t="s">
        <v>25</v>
      </c>
      <c r="I53" s="41" t="s">
        <v>87</v>
      </c>
      <c r="J53" s="21" t="s">
        <v>203</v>
      </c>
      <c r="K53" s="4" t="s">
        <v>204</v>
      </c>
      <c r="L53" s="4">
        <v>100</v>
      </c>
      <c r="M53" s="4">
        <v>250</v>
      </c>
      <c r="N53" s="65" t="s">
        <v>205</v>
      </c>
      <c r="O53" s="58">
        <v>330</v>
      </c>
      <c r="P53" s="11" t="s">
        <v>206</v>
      </c>
      <c r="Q53" s="11">
        <v>330</v>
      </c>
      <c r="R53" s="54" t="s">
        <v>207</v>
      </c>
      <c r="S53" s="54">
        <v>630</v>
      </c>
      <c r="T53" s="54"/>
      <c r="U53" s="54"/>
      <c r="V53" s="54"/>
      <c r="W53" s="54"/>
      <c r="X53" s="54"/>
      <c r="Y53" s="54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51">
        <f t="shared" si="1"/>
        <v>1290</v>
      </c>
      <c r="AM53" s="12">
        <v>4.66</v>
      </c>
      <c r="AN53" s="12">
        <f t="shared" si="0"/>
        <v>6011.4000000000005</v>
      </c>
    </row>
    <row r="54" spans="2:40" s="62" customFormat="1" ht="18" customHeight="1" x14ac:dyDescent="0.2">
      <c r="B54" s="88"/>
      <c r="C54" s="93"/>
      <c r="D54" s="93"/>
      <c r="E54" s="29"/>
      <c r="F54" s="30"/>
      <c r="G54" s="30"/>
      <c r="H54" s="30"/>
      <c r="I54" s="31"/>
      <c r="J54" s="21" t="s">
        <v>208</v>
      </c>
      <c r="K54" s="29" t="s">
        <v>209</v>
      </c>
      <c r="L54" s="29">
        <v>100</v>
      </c>
      <c r="M54" s="29">
        <v>250</v>
      </c>
      <c r="N54" s="65" t="s">
        <v>205</v>
      </c>
      <c r="O54" s="58">
        <v>330</v>
      </c>
      <c r="P54" s="59" t="s">
        <v>206</v>
      </c>
      <c r="Q54" s="59">
        <v>330</v>
      </c>
      <c r="R54" s="54" t="s">
        <v>207</v>
      </c>
      <c r="S54" s="54">
        <v>630</v>
      </c>
      <c r="T54" s="54"/>
      <c r="U54" s="54"/>
      <c r="V54" s="54"/>
      <c r="W54" s="54"/>
      <c r="X54" s="54"/>
      <c r="Y54" s="54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51">
        <f t="shared" si="1"/>
        <v>1290</v>
      </c>
      <c r="AM54" s="61">
        <v>6.38</v>
      </c>
      <c r="AN54" s="12">
        <f t="shared" si="0"/>
        <v>8230.2000000000007</v>
      </c>
    </row>
    <row r="55" spans="2:40" s="62" customFormat="1" ht="18" customHeight="1" x14ac:dyDescent="0.2">
      <c r="B55" s="88"/>
      <c r="C55" s="93"/>
      <c r="D55" s="93"/>
      <c r="E55" s="29"/>
      <c r="F55" s="30"/>
      <c r="G55" s="30"/>
      <c r="H55" s="30"/>
      <c r="I55" s="31"/>
      <c r="J55" s="21" t="s">
        <v>210</v>
      </c>
      <c r="K55" s="29" t="s">
        <v>211</v>
      </c>
      <c r="L55" s="29">
        <v>100</v>
      </c>
      <c r="M55" s="29">
        <v>250</v>
      </c>
      <c r="N55" s="65" t="s">
        <v>205</v>
      </c>
      <c r="O55" s="58">
        <v>330</v>
      </c>
      <c r="P55" s="59" t="s">
        <v>206</v>
      </c>
      <c r="Q55" s="59">
        <v>330</v>
      </c>
      <c r="R55" s="54" t="s">
        <v>207</v>
      </c>
      <c r="S55" s="54">
        <v>630</v>
      </c>
      <c r="T55" s="54"/>
      <c r="U55" s="54"/>
      <c r="V55" s="54"/>
      <c r="W55" s="54"/>
      <c r="X55" s="54"/>
      <c r="Y55" s="54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51">
        <f t="shared" si="1"/>
        <v>1290</v>
      </c>
      <c r="AM55" s="61">
        <v>4.22</v>
      </c>
      <c r="AN55" s="12">
        <f t="shared" si="0"/>
        <v>5443.7999999999993</v>
      </c>
    </row>
    <row r="56" spans="2:40" ht="18" customHeight="1" x14ac:dyDescent="0.2">
      <c r="B56" s="87"/>
      <c r="C56" s="90"/>
      <c r="D56" s="90"/>
      <c r="E56" s="4"/>
      <c r="F56" s="16"/>
      <c r="G56" s="16"/>
      <c r="H56" s="19"/>
      <c r="I56" s="41"/>
      <c r="J56" s="21" t="s">
        <v>212</v>
      </c>
      <c r="K56" s="4" t="s">
        <v>213</v>
      </c>
      <c r="L56" s="4">
        <v>100</v>
      </c>
      <c r="M56" s="4">
        <v>250</v>
      </c>
      <c r="N56" s="65" t="s">
        <v>205</v>
      </c>
      <c r="O56" s="58">
        <v>330</v>
      </c>
      <c r="P56" s="11" t="s">
        <v>206</v>
      </c>
      <c r="Q56" s="11">
        <v>330</v>
      </c>
      <c r="R56" s="54" t="s">
        <v>207</v>
      </c>
      <c r="S56" s="54">
        <v>630</v>
      </c>
      <c r="T56" s="54"/>
      <c r="U56" s="54"/>
      <c r="V56" s="54"/>
      <c r="W56" s="54"/>
      <c r="X56" s="54"/>
      <c r="Y56" s="5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51">
        <f t="shared" si="1"/>
        <v>1290</v>
      </c>
      <c r="AM56" s="61">
        <v>4.58</v>
      </c>
      <c r="AN56" s="12">
        <f t="shared" si="0"/>
        <v>5908.2</v>
      </c>
    </row>
    <row r="57" spans="2:40" ht="33.75" customHeight="1" x14ac:dyDescent="0.2">
      <c r="B57" s="7" t="s">
        <v>88</v>
      </c>
      <c r="C57" s="4" t="s">
        <v>89</v>
      </c>
      <c r="D57" s="4">
        <v>18857202397</v>
      </c>
      <c r="E57" s="20" t="s">
        <v>90</v>
      </c>
      <c r="F57" s="16" t="s">
        <v>91</v>
      </c>
      <c r="G57" s="15" t="s">
        <v>92</v>
      </c>
      <c r="H57" s="39" t="s">
        <v>93</v>
      </c>
      <c r="I57" s="39" t="s">
        <v>93</v>
      </c>
      <c r="J57" s="42" t="s">
        <v>214</v>
      </c>
      <c r="K57" s="4" t="s">
        <v>215</v>
      </c>
      <c r="L57" s="4">
        <v>500</v>
      </c>
      <c r="M57" s="4">
        <v>1000</v>
      </c>
      <c r="N57" s="54">
        <v>1.1000000000000001</v>
      </c>
      <c r="O57" s="54">
        <v>327</v>
      </c>
      <c r="P57" s="11"/>
      <c r="Q57" s="11"/>
      <c r="R57" s="54">
        <v>3.9</v>
      </c>
      <c r="S57" s="54">
        <v>963</v>
      </c>
      <c r="T57" s="54"/>
      <c r="U57" s="54"/>
      <c r="V57" s="54"/>
      <c r="W57" s="54"/>
      <c r="X57" s="54"/>
      <c r="Y57" s="54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51">
        <f t="shared" si="1"/>
        <v>1290</v>
      </c>
      <c r="AM57" s="12">
        <v>26.92</v>
      </c>
      <c r="AN57" s="12">
        <f t="shared" si="0"/>
        <v>34726.800000000003</v>
      </c>
    </row>
    <row r="58" spans="2:40" ht="18" customHeight="1" x14ac:dyDescent="0.2">
      <c r="B58" s="7" t="s">
        <v>94</v>
      </c>
      <c r="C58" s="9" t="s">
        <v>95</v>
      </c>
      <c r="D58" s="9">
        <v>18267766808</v>
      </c>
      <c r="E58" s="9" t="s">
        <v>34</v>
      </c>
      <c r="F58" s="43" t="s">
        <v>11</v>
      </c>
      <c r="G58" s="43" t="s">
        <v>96</v>
      </c>
      <c r="H58" s="44" t="s">
        <v>97</v>
      </c>
      <c r="I58" s="45" t="s">
        <v>98</v>
      </c>
      <c r="J58" s="9" t="s">
        <v>216</v>
      </c>
      <c r="K58" s="9" t="s">
        <v>217</v>
      </c>
      <c r="L58" s="9">
        <v>1000</v>
      </c>
      <c r="M58" s="9">
        <v>8000</v>
      </c>
      <c r="N58" s="54">
        <v>1.4</v>
      </c>
      <c r="O58" s="54">
        <v>300</v>
      </c>
      <c r="P58" s="11">
        <v>2.9</v>
      </c>
      <c r="Q58" s="11">
        <v>300</v>
      </c>
      <c r="R58" s="54">
        <v>2.12</v>
      </c>
      <c r="S58" s="54">
        <v>300</v>
      </c>
      <c r="T58" s="54"/>
      <c r="U58" s="54"/>
      <c r="V58" s="54"/>
      <c r="W58" s="54"/>
      <c r="X58" s="54"/>
      <c r="Y58" s="54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51">
        <f t="shared" si="1"/>
        <v>900</v>
      </c>
      <c r="AM58" s="12">
        <v>15</v>
      </c>
      <c r="AN58" s="12">
        <f t="shared" si="0"/>
        <v>13500</v>
      </c>
    </row>
    <row r="59" spans="2:40" ht="28.5" x14ac:dyDescent="0.2">
      <c r="B59" s="10" t="s">
        <v>220</v>
      </c>
      <c r="C59" s="11" t="s">
        <v>221</v>
      </c>
      <c r="D59" s="12"/>
      <c r="E59" s="12"/>
      <c r="F59" s="12"/>
      <c r="G59" s="12"/>
      <c r="H59" s="12"/>
      <c r="I59" s="12"/>
      <c r="J59" s="46" t="s">
        <v>218</v>
      </c>
      <c r="K59" s="55" t="s">
        <v>219</v>
      </c>
      <c r="L59" s="12"/>
      <c r="M59" s="12"/>
      <c r="N59" s="12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51">
        <f t="shared" si="1"/>
        <v>0</v>
      </c>
      <c r="AM59" s="12">
        <v>0.25</v>
      </c>
      <c r="AN59" s="12">
        <f t="shared" si="0"/>
        <v>0</v>
      </c>
    </row>
    <row r="60" spans="2:40" ht="28.5" x14ac:dyDescent="0.2">
      <c r="B60" s="10" t="s">
        <v>236</v>
      </c>
      <c r="C60" s="11" t="s">
        <v>237</v>
      </c>
      <c r="D60" s="12">
        <v>13833747920</v>
      </c>
      <c r="E60" s="12"/>
      <c r="F60" s="12"/>
      <c r="G60" s="12"/>
      <c r="H60" s="12"/>
      <c r="I60" s="12"/>
      <c r="J60" s="46" t="s">
        <v>238</v>
      </c>
      <c r="K60" s="55" t="s">
        <v>239</v>
      </c>
      <c r="L60" s="12"/>
      <c r="M60" s="12"/>
      <c r="N60" s="68" t="s">
        <v>256</v>
      </c>
      <c r="O60" s="11">
        <v>74</v>
      </c>
      <c r="P60" s="70" t="s">
        <v>258</v>
      </c>
      <c r="Q60" s="76">
        <v>100</v>
      </c>
      <c r="R60" s="11" t="s">
        <v>261</v>
      </c>
      <c r="S60" s="11">
        <v>310</v>
      </c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51">
        <f t="shared" si="1"/>
        <v>484</v>
      </c>
      <c r="AM60" s="12">
        <v>3.25</v>
      </c>
      <c r="AN60" s="12">
        <f t="shared" si="0"/>
        <v>1573</v>
      </c>
    </row>
    <row r="61" spans="2:40" ht="28.5" x14ac:dyDescent="0.2">
      <c r="B61" s="10" t="s">
        <v>236</v>
      </c>
      <c r="C61" s="11" t="s">
        <v>237</v>
      </c>
      <c r="D61" s="12">
        <v>13833747920</v>
      </c>
      <c r="E61" s="12"/>
      <c r="F61" s="12"/>
      <c r="G61" s="12"/>
      <c r="H61" s="12"/>
      <c r="I61" s="12"/>
      <c r="J61" s="46" t="s">
        <v>240</v>
      </c>
      <c r="K61" s="55" t="s">
        <v>241</v>
      </c>
      <c r="L61" s="12"/>
      <c r="M61" s="12"/>
      <c r="N61" s="68" t="s">
        <v>256</v>
      </c>
      <c r="O61" s="11">
        <v>73</v>
      </c>
      <c r="P61" s="68" t="s">
        <v>258</v>
      </c>
      <c r="Q61" s="11">
        <v>100</v>
      </c>
      <c r="R61" s="68" t="s">
        <v>261</v>
      </c>
      <c r="S61" s="11">
        <v>310</v>
      </c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51">
        <f t="shared" si="1"/>
        <v>483</v>
      </c>
      <c r="AM61" s="12">
        <v>0.4</v>
      </c>
      <c r="AN61" s="12">
        <f t="shared" si="0"/>
        <v>193.20000000000002</v>
      </c>
    </row>
    <row r="62" spans="2:40" ht="16.5" x14ac:dyDescent="0.2">
      <c r="B62" s="10" t="s">
        <v>236</v>
      </c>
      <c r="C62" s="11" t="s">
        <v>237</v>
      </c>
      <c r="D62" s="12">
        <v>13833747920</v>
      </c>
      <c r="E62" s="12"/>
      <c r="F62" s="12"/>
      <c r="G62" s="12"/>
      <c r="H62" s="12"/>
      <c r="I62" s="12"/>
      <c r="J62" s="46" t="s">
        <v>242</v>
      </c>
      <c r="K62" s="55" t="s">
        <v>243</v>
      </c>
      <c r="L62" s="12"/>
      <c r="M62" s="12"/>
      <c r="N62" s="68" t="s">
        <v>257</v>
      </c>
      <c r="O62" s="11">
        <v>111</v>
      </c>
      <c r="P62" s="68" t="s">
        <v>258</v>
      </c>
      <c r="Q62" s="11">
        <v>200</v>
      </c>
      <c r="R62" s="68" t="s">
        <v>261</v>
      </c>
      <c r="S62" s="11">
        <v>620</v>
      </c>
      <c r="T62" s="11"/>
      <c r="U62" s="11"/>
      <c r="V62" s="11"/>
      <c r="W62" s="11"/>
      <c r="X62" s="11"/>
      <c r="Y62" s="11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51">
        <f t="shared" si="1"/>
        <v>931</v>
      </c>
      <c r="AM62" s="12">
        <v>0.47</v>
      </c>
      <c r="AN62" s="12">
        <f t="shared" si="0"/>
        <v>437.57</v>
      </c>
    </row>
    <row r="63" spans="2:40" ht="16.5" x14ac:dyDescent="0.2">
      <c r="B63" s="10" t="s">
        <v>236</v>
      </c>
      <c r="C63" s="11" t="s">
        <v>237</v>
      </c>
      <c r="D63" s="12">
        <v>13833747920</v>
      </c>
      <c r="E63" s="12"/>
      <c r="F63" s="12"/>
      <c r="G63" s="12"/>
      <c r="H63" s="12"/>
      <c r="I63" s="12"/>
      <c r="J63" s="46" t="s">
        <v>244</v>
      </c>
      <c r="K63" s="55" t="s">
        <v>245</v>
      </c>
      <c r="L63" s="12"/>
      <c r="M63" s="12"/>
      <c r="N63" s="68" t="s">
        <v>257</v>
      </c>
      <c r="O63" s="11">
        <v>50</v>
      </c>
      <c r="P63" s="68" t="s">
        <v>258</v>
      </c>
      <c r="Q63" s="11">
        <v>100</v>
      </c>
      <c r="R63" s="68" t="s">
        <v>261</v>
      </c>
      <c r="S63" s="11">
        <v>310</v>
      </c>
      <c r="T63" s="11"/>
      <c r="U63" s="11"/>
      <c r="V63" s="11"/>
      <c r="W63" s="11"/>
      <c r="X63" s="11"/>
      <c r="Y63" s="11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51">
        <f t="shared" si="1"/>
        <v>460</v>
      </c>
      <c r="AM63" s="12">
        <v>0.35</v>
      </c>
      <c r="AN63" s="12">
        <f t="shared" si="0"/>
        <v>161</v>
      </c>
    </row>
    <row r="64" spans="2:40" ht="16.5" x14ac:dyDescent="0.2">
      <c r="B64" s="10" t="s">
        <v>236</v>
      </c>
      <c r="C64" s="11" t="s">
        <v>237</v>
      </c>
      <c r="D64" s="12">
        <v>13833747920</v>
      </c>
      <c r="E64" s="12"/>
      <c r="F64" s="12"/>
      <c r="G64" s="12"/>
      <c r="H64" s="12"/>
      <c r="I64" s="12"/>
      <c r="J64" s="46" t="s">
        <v>246</v>
      </c>
      <c r="K64" s="55" t="s">
        <v>247</v>
      </c>
      <c r="L64" s="12"/>
      <c r="M64" s="12"/>
      <c r="N64" s="68" t="s">
        <v>257</v>
      </c>
      <c r="O64" s="11">
        <v>102</v>
      </c>
      <c r="P64" s="68" t="s">
        <v>258</v>
      </c>
      <c r="Q64" s="11">
        <v>200</v>
      </c>
      <c r="R64" s="11"/>
      <c r="S64" s="11"/>
      <c r="T64" s="11"/>
      <c r="U64" s="11"/>
      <c r="V64" s="11"/>
      <c r="W64" s="11"/>
      <c r="X64" s="11"/>
      <c r="Y64" s="11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51">
        <f t="shared" si="1"/>
        <v>302</v>
      </c>
      <c r="AM64" s="12">
        <v>0.61</v>
      </c>
      <c r="AN64" s="12">
        <f t="shared" si="0"/>
        <v>184.22</v>
      </c>
    </row>
    <row r="65" spans="2:40" ht="16.5" x14ac:dyDescent="0.2">
      <c r="B65" s="10" t="s">
        <v>236</v>
      </c>
      <c r="C65" s="11" t="s">
        <v>237</v>
      </c>
      <c r="D65" s="12">
        <v>13833747920</v>
      </c>
      <c r="E65" s="12"/>
      <c r="F65" s="12"/>
      <c r="G65" s="12"/>
      <c r="H65" s="12"/>
      <c r="I65" s="12"/>
      <c r="J65" s="46" t="s">
        <v>248</v>
      </c>
      <c r="K65" s="55" t="s">
        <v>249</v>
      </c>
      <c r="L65" s="12"/>
      <c r="M65" s="12"/>
      <c r="N65" s="68" t="s">
        <v>259</v>
      </c>
      <c r="O65" s="11">
        <v>500</v>
      </c>
      <c r="P65" s="68"/>
      <c r="Q65" s="11"/>
      <c r="R65" s="11"/>
      <c r="S65" s="11"/>
      <c r="T65" s="11"/>
      <c r="U65" s="11"/>
      <c r="V65" s="11"/>
      <c r="W65" s="11"/>
      <c r="X65" s="11"/>
      <c r="Y65" s="11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51">
        <f t="shared" si="1"/>
        <v>500</v>
      </c>
      <c r="AM65" s="12">
        <v>2</v>
      </c>
      <c r="AN65" s="12">
        <f t="shared" si="0"/>
        <v>1000</v>
      </c>
    </row>
    <row r="66" spans="2:40" ht="16.5" x14ac:dyDescent="0.2">
      <c r="B66" s="10" t="s">
        <v>236</v>
      </c>
      <c r="C66" s="11" t="s">
        <v>237</v>
      </c>
      <c r="D66" s="12">
        <v>13833747920</v>
      </c>
      <c r="E66" s="12"/>
      <c r="F66" s="12"/>
      <c r="G66" s="12"/>
      <c r="H66" s="12"/>
      <c r="I66" s="12"/>
      <c r="J66" s="46" t="s">
        <v>250</v>
      </c>
      <c r="K66" s="55" t="s">
        <v>251</v>
      </c>
      <c r="L66" s="12"/>
      <c r="M66" s="12"/>
      <c r="N66" s="68" t="s">
        <v>259</v>
      </c>
      <c r="O66" s="11">
        <v>75</v>
      </c>
      <c r="P66" s="68"/>
      <c r="Q66" s="11"/>
      <c r="R66" s="11"/>
      <c r="S66" s="11"/>
      <c r="T66" s="11"/>
      <c r="U66" s="11"/>
      <c r="V66" s="11"/>
      <c r="W66" s="11"/>
      <c r="X66" s="11"/>
      <c r="Y66" s="11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51">
        <f t="shared" si="1"/>
        <v>75</v>
      </c>
      <c r="AM66" s="12">
        <v>10</v>
      </c>
      <c r="AN66" s="12">
        <f t="shared" ref="AN66:AN95" si="2">AM66*AL66</f>
        <v>750</v>
      </c>
    </row>
    <row r="67" spans="2:40" ht="16.5" x14ac:dyDescent="0.2">
      <c r="B67" s="10" t="s">
        <v>236</v>
      </c>
      <c r="C67" s="11" t="s">
        <v>237</v>
      </c>
      <c r="D67" s="12">
        <v>13833747920</v>
      </c>
      <c r="E67" s="12"/>
      <c r="F67" s="12"/>
      <c r="G67" s="12"/>
      <c r="H67" s="12"/>
      <c r="I67" s="12"/>
      <c r="J67" s="46" t="s">
        <v>252</v>
      </c>
      <c r="K67" s="55" t="s">
        <v>253</v>
      </c>
      <c r="L67" s="12"/>
      <c r="M67" s="12"/>
      <c r="N67" s="68" t="s">
        <v>259</v>
      </c>
      <c r="O67" s="11">
        <v>160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51">
        <f t="shared" si="1"/>
        <v>160</v>
      </c>
      <c r="AM67" s="12">
        <v>3.1</v>
      </c>
      <c r="AN67" s="12">
        <f t="shared" si="2"/>
        <v>496</v>
      </c>
    </row>
    <row r="68" spans="2:40" ht="16.5" x14ac:dyDescent="0.2">
      <c r="B68" s="10" t="s">
        <v>236</v>
      </c>
      <c r="C68" s="11" t="s">
        <v>237</v>
      </c>
      <c r="D68" s="12">
        <v>13833747920</v>
      </c>
      <c r="E68" s="12"/>
      <c r="F68" s="12"/>
      <c r="G68" s="12"/>
      <c r="H68" s="12"/>
      <c r="I68" s="12"/>
      <c r="J68" s="46" t="s">
        <v>254</v>
      </c>
      <c r="K68" s="55" t="s">
        <v>255</v>
      </c>
      <c r="L68" s="12"/>
      <c r="M68" s="12"/>
      <c r="N68" s="68" t="s">
        <v>259</v>
      </c>
      <c r="O68" s="11">
        <v>80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51">
        <f t="shared" si="1"/>
        <v>80</v>
      </c>
      <c r="AM68" s="12">
        <v>3.2</v>
      </c>
      <c r="AN68" s="12">
        <f t="shared" si="2"/>
        <v>256</v>
      </c>
    </row>
    <row r="69" spans="2:40" ht="16.5" x14ac:dyDescent="0.2">
      <c r="B69" s="10" t="s">
        <v>236</v>
      </c>
      <c r="C69" s="11" t="s">
        <v>237</v>
      </c>
      <c r="D69" s="12">
        <v>13833747920</v>
      </c>
      <c r="E69" s="12"/>
      <c r="F69" s="12"/>
      <c r="G69" s="12"/>
      <c r="H69" s="12"/>
      <c r="I69" s="12"/>
      <c r="J69" s="46" t="s">
        <v>254</v>
      </c>
      <c r="K69" s="55" t="s">
        <v>255</v>
      </c>
      <c r="L69" s="12"/>
      <c r="M69" s="12"/>
      <c r="N69" s="68" t="s">
        <v>260</v>
      </c>
      <c r="O69" s="11">
        <v>40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51">
        <f t="shared" si="1"/>
        <v>40</v>
      </c>
      <c r="AM69" s="12">
        <v>3.2</v>
      </c>
      <c r="AN69" s="12">
        <f t="shared" si="2"/>
        <v>128</v>
      </c>
    </row>
    <row r="70" spans="2:40" ht="16.5" x14ac:dyDescent="0.2">
      <c r="B70" s="10" t="s">
        <v>236</v>
      </c>
      <c r="C70" s="11" t="s">
        <v>237</v>
      </c>
      <c r="D70" s="12">
        <v>13833747920</v>
      </c>
      <c r="E70" s="12"/>
      <c r="F70" s="12"/>
      <c r="G70" s="12"/>
      <c r="H70" s="12"/>
      <c r="I70" s="12"/>
      <c r="J70" s="46" t="s">
        <v>246</v>
      </c>
      <c r="K70" s="55" t="s">
        <v>247</v>
      </c>
      <c r="L70" s="12"/>
      <c r="M70" s="12"/>
      <c r="N70" s="68" t="s">
        <v>261</v>
      </c>
      <c r="O70" s="11">
        <v>620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51">
        <f t="shared" si="1"/>
        <v>620</v>
      </c>
      <c r="AM70" s="12">
        <v>0.61</v>
      </c>
      <c r="AN70" s="12">
        <f t="shared" si="2"/>
        <v>378.2</v>
      </c>
    </row>
    <row r="71" spans="2:40" ht="28.5" x14ac:dyDescent="0.2">
      <c r="B71" s="10" t="s">
        <v>262</v>
      </c>
      <c r="C71" s="11" t="s">
        <v>263</v>
      </c>
      <c r="D71" s="12">
        <v>15530476999</v>
      </c>
      <c r="E71" s="12"/>
      <c r="F71" s="12"/>
      <c r="G71" s="12"/>
      <c r="H71" s="12"/>
      <c r="I71" s="12"/>
      <c r="J71" s="46" t="s">
        <v>264</v>
      </c>
      <c r="K71" s="55" t="s">
        <v>265</v>
      </c>
      <c r="L71" s="12"/>
      <c r="M71" s="12"/>
      <c r="N71" s="11" t="s">
        <v>272</v>
      </c>
      <c r="O71" s="11">
        <v>400</v>
      </c>
      <c r="P71" s="11" t="s">
        <v>273</v>
      </c>
      <c r="Q71" s="11">
        <v>600</v>
      </c>
      <c r="R71" s="11"/>
      <c r="S71" s="11"/>
      <c r="T71" s="11"/>
      <c r="U71" s="11"/>
      <c r="V71" s="11"/>
      <c r="W71" s="11"/>
      <c r="X71" s="11"/>
      <c r="Y71" s="11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51">
        <f t="shared" si="1"/>
        <v>1000</v>
      </c>
      <c r="AM71" s="12">
        <v>4.1500000000000004</v>
      </c>
      <c r="AN71" s="12">
        <f t="shared" si="2"/>
        <v>4150</v>
      </c>
    </row>
    <row r="72" spans="2:40" ht="28.5" x14ac:dyDescent="0.2">
      <c r="B72" s="10" t="s">
        <v>262</v>
      </c>
      <c r="C72" s="11" t="s">
        <v>263</v>
      </c>
      <c r="D72" s="12">
        <v>15530476999</v>
      </c>
      <c r="E72" s="12"/>
      <c r="F72" s="12"/>
      <c r="G72" s="12"/>
      <c r="H72" s="12"/>
      <c r="I72" s="12"/>
      <c r="J72" s="46" t="s">
        <v>266</v>
      </c>
      <c r="K72" s="55" t="s">
        <v>267</v>
      </c>
      <c r="L72" s="12"/>
      <c r="M72" s="12"/>
      <c r="N72" s="11" t="s">
        <v>272</v>
      </c>
      <c r="O72" s="11">
        <v>400</v>
      </c>
      <c r="P72" s="11" t="s">
        <v>273</v>
      </c>
      <c r="Q72" s="11">
        <v>600</v>
      </c>
      <c r="R72" s="11"/>
      <c r="S72" s="11"/>
      <c r="T72" s="11"/>
      <c r="U72" s="11"/>
      <c r="V72" s="11"/>
      <c r="W72" s="11"/>
      <c r="X72" s="11"/>
      <c r="Y72" s="11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51">
        <f t="shared" si="1"/>
        <v>1000</v>
      </c>
      <c r="AM72" s="12">
        <v>4.25</v>
      </c>
      <c r="AN72" s="12">
        <f t="shared" si="2"/>
        <v>4250</v>
      </c>
    </row>
    <row r="73" spans="2:40" ht="28.5" x14ac:dyDescent="0.2">
      <c r="B73" s="10" t="s">
        <v>262</v>
      </c>
      <c r="C73" s="11" t="s">
        <v>263</v>
      </c>
      <c r="D73" s="12">
        <v>15530476999</v>
      </c>
      <c r="E73" s="12"/>
      <c r="F73" s="12"/>
      <c r="G73" s="12"/>
      <c r="H73" s="12"/>
      <c r="I73" s="12"/>
      <c r="J73" s="46" t="s">
        <v>268</v>
      </c>
      <c r="K73" s="55" t="s">
        <v>269</v>
      </c>
      <c r="L73" s="12"/>
      <c r="M73" s="12"/>
      <c r="N73" s="11" t="s">
        <v>272</v>
      </c>
      <c r="O73" s="11">
        <v>640</v>
      </c>
      <c r="P73" s="11" t="s">
        <v>273</v>
      </c>
      <c r="Q73" s="11">
        <v>1500</v>
      </c>
      <c r="R73" s="11"/>
      <c r="S73" s="11"/>
      <c r="T73" s="11"/>
      <c r="U73" s="11"/>
      <c r="V73" s="11"/>
      <c r="W73" s="11"/>
      <c r="X73" s="11"/>
      <c r="Y73" s="11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51">
        <f t="shared" ref="AL73:AL95" si="3">O73+Q73+S73+U73+W73+Y73+AA73+AC73+AE73+AG73+AI73+AK73</f>
        <v>2140</v>
      </c>
      <c r="AM73" s="12">
        <v>1.7</v>
      </c>
      <c r="AN73" s="12">
        <f t="shared" si="2"/>
        <v>3638</v>
      </c>
    </row>
    <row r="74" spans="2:40" ht="28.5" x14ac:dyDescent="0.2">
      <c r="B74" s="10" t="s">
        <v>262</v>
      </c>
      <c r="C74" s="11" t="s">
        <v>263</v>
      </c>
      <c r="D74" s="12">
        <v>15530476999</v>
      </c>
      <c r="E74" s="12"/>
      <c r="F74" s="12"/>
      <c r="G74" s="12"/>
      <c r="H74" s="12"/>
      <c r="I74" s="12"/>
      <c r="J74" s="12" t="s">
        <v>270</v>
      </c>
      <c r="K74" s="12" t="s">
        <v>271</v>
      </c>
      <c r="L74" s="12"/>
      <c r="M74" s="12"/>
      <c r="N74" s="12" t="s">
        <v>272</v>
      </c>
      <c r="O74" s="12">
        <v>3000</v>
      </c>
      <c r="P74" s="12" t="s">
        <v>273</v>
      </c>
      <c r="Q74" s="12">
        <v>4000</v>
      </c>
      <c r="R74" s="12"/>
      <c r="S74" s="11"/>
      <c r="T74" s="11"/>
      <c r="U74" s="11"/>
      <c r="V74" s="11"/>
      <c r="W74" s="11"/>
      <c r="X74" s="11"/>
      <c r="Y74" s="11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51">
        <f t="shared" si="3"/>
        <v>7000</v>
      </c>
      <c r="AM74" s="12">
        <v>0.41</v>
      </c>
      <c r="AN74" s="61">
        <f t="shared" si="2"/>
        <v>2870</v>
      </c>
    </row>
    <row r="75" spans="2:40" ht="28.5" x14ac:dyDescent="0.2">
      <c r="B75" s="69" t="s">
        <v>235</v>
      </c>
      <c r="C75" s="12" t="s">
        <v>274</v>
      </c>
      <c r="D75" s="12">
        <v>15613628108</v>
      </c>
      <c r="E75" s="12"/>
      <c r="F75" s="12"/>
      <c r="G75" s="12"/>
      <c r="H75" s="12"/>
      <c r="I75" s="12"/>
      <c r="J75" s="12" t="s">
        <v>275</v>
      </c>
      <c r="K75" s="69" t="s">
        <v>277</v>
      </c>
      <c r="L75" s="12"/>
      <c r="M75" s="12"/>
      <c r="N75" s="12" t="s">
        <v>281</v>
      </c>
      <c r="O75" s="12">
        <v>60</v>
      </c>
      <c r="P75" s="12" t="s">
        <v>279</v>
      </c>
      <c r="Q75" s="12">
        <v>1020</v>
      </c>
      <c r="R75" s="12" t="s">
        <v>280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51">
        <f t="shared" si="3"/>
        <v>1080</v>
      </c>
      <c r="AM75" s="12">
        <v>12.603</v>
      </c>
      <c r="AN75" s="12">
        <f t="shared" si="2"/>
        <v>13611.24</v>
      </c>
    </row>
    <row r="76" spans="2:40" ht="28.5" x14ac:dyDescent="0.2">
      <c r="B76" s="69" t="s">
        <v>235</v>
      </c>
      <c r="C76" s="12" t="s">
        <v>274</v>
      </c>
      <c r="D76" s="12">
        <v>15613628108</v>
      </c>
      <c r="E76" s="12"/>
      <c r="F76" s="12"/>
      <c r="G76" s="12"/>
      <c r="H76" s="12"/>
      <c r="I76" s="12"/>
      <c r="J76" s="12" t="s">
        <v>276</v>
      </c>
      <c r="K76" s="69" t="s">
        <v>278</v>
      </c>
      <c r="L76" s="12"/>
      <c r="M76" s="12"/>
      <c r="N76" s="12" t="s">
        <v>281</v>
      </c>
      <c r="O76" s="12">
        <v>60</v>
      </c>
      <c r="P76" s="12" t="s">
        <v>279</v>
      </c>
      <c r="Q76" s="12">
        <v>1020</v>
      </c>
      <c r="R76" s="12" t="s">
        <v>280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51">
        <f t="shared" si="3"/>
        <v>1080</v>
      </c>
      <c r="AM76" s="12">
        <v>14.391</v>
      </c>
      <c r="AN76" s="12">
        <f t="shared" si="2"/>
        <v>15542.28</v>
      </c>
    </row>
    <row r="77" spans="2:40" s="62" customFormat="1" x14ac:dyDescent="0.2">
      <c r="B77" s="80" t="s">
        <v>297</v>
      </c>
      <c r="C77" s="61" t="s">
        <v>298</v>
      </c>
      <c r="D77" s="61">
        <v>13733272327</v>
      </c>
      <c r="E77" s="61"/>
      <c r="F77" s="61"/>
      <c r="G77" s="61"/>
      <c r="H77" s="61"/>
      <c r="I77" s="61"/>
      <c r="J77" s="59" t="s">
        <v>301</v>
      </c>
      <c r="K77" s="61" t="s">
        <v>283</v>
      </c>
      <c r="L77" s="61"/>
      <c r="M77" s="61"/>
      <c r="N77" s="61" t="s">
        <v>299</v>
      </c>
      <c r="O77" s="61">
        <v>10</v>
      </c>
      <c r="P77" s="61" t="s">
        <v>300</v>
      </c>
      <c r="Q77" s="61">
        <v>100</v>
      </c>
      <c r="R77" s="61" t="s">
        <v>261</v>
      </c>
      <c r="S77" s="61">
        <v>300</v>
      </c>
      <c r="T77" s="61" t="s">
        <v>261</v>
      </c>
      <c r="U77" s="61">
        <v>300</v>
      </c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51">
        <f t="shared" si="3"/>
        <v>710</v>
      </c>
      <c r="AM77" s="61">
        <v>7.3819469030000002</v>
      </c>
      <c r="AN77" s="12">
        <f t="shared" si="2"/>
        <v>5241.1823011300003</v>
      </c>
    </row>
    <row r="78" spans="2:40" s="62" customFormat="1" x14ac:dyDescent="0.2">
      <c r="B78" s="80" t="s">
        <v>297</v>
      </c>
      <c r="C78" s="61" t="s">
        <v>298</v>
      </c>
      <c r="D78" s="61">
        <v>13733272327</v>
      </c>
      <c r="E78" s="61"/>
      <c r="F78" s="61"/>
      <c r="G78" s="61"/>
      <c r="H78" s="61"/>
      <c r="I78" s="61"/>
      <c r="J78" s="59" t="s">
        <v>302</v>
      </c>
      <c r="K78" s="61" t="s">
        <v>284</v>
      </c>
      <c r="L78" s="61"/>
      <c r="M78" s="61"/>
      <c r="N78" s="61" t="s">
        <v>299</v>
      </c>
      <c r="O78" s="61">
        <v>10</v>
      </c>
      <c r="P78" s="61" t="s">
        <v>300</v>
      </c>
      <c r="Q78" s="61">
        <v>120</v>
      </c>
      <c r="R78" s="61" t="s">
        <v>261</v>
      </c>
      <c r="S78" s="61">
        <v>620</v>
      </c>
      <c r="T78" s="61" t="s">
        <v>261</v>
      </c>
      <c r="U78" s="61">
        <v>620</v>
      </c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51">
        <f t="shared" si="3"/>
        <v>1370</v>
      </c>
      <c r="AM78" s="84">
        <f>VLOOKUP(J78,'[1]2021年已签价格'!$F$3:$S$2738,14,0)</f>
        <v>0.46769911504424783</v>
      </c>
      <c r="AN78" s="12">
        <f t="shared" si="2"/>
        <v>640.74778761061953</v>
      </c>
    </row>
    <row r="79" spans="2:40" s="62" customFormat="1" x14ac:dyDescent="0.2">
      <c r="B79" s="80" t="s">
        <v>297</v>
      </c>
      <c r="C79" s="61" t="s">
        <v>298</v>
      </c>
      <c r="D79" s="61">
        <v>13733272327</v>
      </c>
      <c r="E79" s="61"/>
      <c r="F79" s="61"/>
      <c r="G79" s="61"/>
      <c r="H79" s="61"/>
      <c r="I79" s="61"/>
      <c r="J79" s="61" t="s">
        <v>285</v>
      </c>
      <c r="K79" s="61" t="s">
        <v>286</v>
      </c>
      <c r="L79" s="61"/>
      <c r="M79" s="61"/>
      <c r="N79" s="61" t="s">
        <v>299</v>
      </c>
      <c r="O79" s="61">
        <v>10</v>
      </c>
      <c r="P79" s="61" t="s">
        <v>300</v>
      </c>
      <c r="Q79" s="61">
        <v>120</v>
      </c>
      <c r="R79" s="61" t="s">
        <v>261</v>
      </c>
      <c r="S79" s="61">
        <v>310</v>
      </c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51">
        <f t="shared" si="3"/>
        <v>440</v>
      </c>
      <c r="AM79" s="84">
        <f>VLOOKUP(J79,'[1]2021年已签价格'!$F$3:$S$2738,14,0)</f>
        <v>0.23327433628318583</v>
      </c>
      <c r="AN79" s="12">
        <f t="shared" si="2"/>
        <v>102.64070796460177</v>
      </c>
    </row>
    <row r="80" spans="2:40" s="62" customFormat="1" x14ac:dyDescent="0.2">
      <c r="B80" s="80" t="s">
        <v>297</v>
      </c>
      <c r="C80" s="61" t="s">
        <v>298</v>
      </c>
      <c r="D80" s="61">
        <v>13733272327</v>
      </c>
      <c r="E80" s="61"/>
      <c r="F80" s="61"/>
      <c r="G80" s="61"/>
      <c r="H80" s="61"/>
      <c r="I80" s="61"/>
      <c r="J80" s="61" t="s">
        <v>287</v>
      </c>
      <c r="K80" s="61" t="s">
        <v>288</v>
      </c>
      <c r="L80" s="61"/>
      <c r="M80" s="61"/>
      <c r="N80" s="61" t="s">
        <v>299</v>
      </c>
      <c r="O80" s="61">
        <v>10</v>
      </c>
      <c r="P80" s="61" t="s">
        <v>300</v>
      </c>
      <c r="Q80" s="61">
        <v>120</v>
      </c>
      <c r="R80" s="61" t="s">
        <v>261</v>
      </c>
      <c r="S80" s="61">
        <v>310</v>
      </c>
      <c r="T80" s="61" t="s">
        <v>281</v>
      </c>
      <c r="U80" s="61">
        <v>930</v>
      </c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51">
        <f t="shared" si="3"/>
        <v>1370</v>
      </c>
      <c r="AM80" s="84">
        <f>VLOOKUP(J80,'[1]2021年已签价格'!$F$3:$S$2738,14,0)</f>
        <v>1.8606194690265487</v>
      </c>
      <c r="AN80" s="12">
        <f t="shared" si="2"/>
        <v>2549.0486725663718</v>
      </c>
    </row>
    <row r="81" spans="1:40" s="62" customFormat="1" x14ac:dyDescent="0.2">
      <c r="B81" s="80" t="s">
        <v>297</v>
      </c>
      <c r="C81" s="61" t="s">
        <v>298</v>
      </c>
      <c r="D81" s="61">
        <v>13733272327</v>
      </c>
      <c r="E81" s="61"/>
      <c r="F81" s="61"/>
      <c r="G81" s="61"/>
      <c r="H81" s="61"/>
      <c r="I81" s="61"/>
      <c r="J81" s="61" t="s">
        <v>289</v>
      </c>
      <c r="K81" s="61" t="s">
        <v>290</v>
      </c>
      <c r="L81" s="61"/>
      <c r="M81" s="61"/>
      <c r="N81" s="61" t="s">
        <v>299</v>
      </c>
      <c r="O81" s="61">
        <v>10</v>
      </c>
      <c r="P81" s="61" t="s">
        <v>300</v>
      </c>
      <c r="Q81" s="61">
        <v>500</v>
      </c>
      <c r="R81" s="61" t="s">
        <v>261</v>
      </c>
      <c r="S81" s="61">
        <v>1240</v>
      </c>
      <c r="T81" s="61" t="s">
        <v>281</v>
      </c>
      <c r="U81" s="61">
        <f>1860*2</f>
        <v>3720</v>
      </c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51">
        <f t="shared" si="3"/>
        <v>5470</v>
      </c>
      <c r="AM81" s="84">
        <f>VLOOKUP(J81,'[1]2021年已签价格'!$F$3:$S$2738,14,0)</f>
        <v>0.15530973451327434</v>
      </c>
      <c r="AN81" s="12">
        <f t="shared" si="2"/>
        <v>849.54424778761063</v>
      </c>
    </row>
    <row r="82" spans="1:40" s="62" customFormat="1" x14ac:dyDescent="0.2">
      <c r="B82" s="80" t="s">
        <v>297</v>
      </c>
      <c r="C82" s="61" t="s">
        <v>298</v>
      </c>
      <c r="D82" s="61">
        <v>13733272327</v>
      </c>
      <c r="E82" s="61"/>
      <c r="F82" s="61"/>
      <c r="G82" s="61"/>
      <c r="H82" s="61"/>
      <c r="I82" s="61"/>
      <c r="J82" s="61" t="s">
        <v>291</v>
      </c>
      <c r="K82" s="61" t="s">
        <v>292</v>
      </c>
      <c r="L82" s="61"/>
      <c r="M82" s="61"/>
      <c r="N82" s="61" t="s">
        <v>299</v>
      </c>
      <c r="O82" s="61">
        <v>10</v>
      </c>
      <c r="P82" s="61" t="s">
        <v>300</v>
      </c>
      <c r="Q82" s="61">
        <v>500</v>
      </c>
      <c r="R82" s="61" t="s">
        <v>261</v>
      </c>
      <c r="S82" s="61">
        <v>620</v>
      </c>
      <c r="T82" s="61" t="s">
        <v>281</v>
      </c>
      <c r="U82" s="61">
        <v>1860</v>
      </c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51">
        <f t="shared" si="3"/>
        <v>2990</v>
      </c>
      <c r="AM82" s="84">
        <f>VLOOKUP(J82,'[1]2021年已签价格'!$F$3:$S$2738,14,0)</f>
        <v>0.11530973451327434</v>
      </c>
      <c r="AN82" s="12">
        <f t="shared" si="2"/>
        <v>344.77610619469027</v>
      </c>
    </row>
    <row r="83" spans="1:40" s="62" customFormat="1" x14ac:dyDescent="0.2">
      <c r="B83" s="80" t="s">
        <v>297</v>
      </c>
      <c r="C83" s="61" t="s">
        <v>298</v>
      </c>
      <c r="D83" s="61">
        <v>13733272327</v>
      </c>
      <c r="E83" s="61"/>
      <c r="F83" s="61"/>
      <c r="G83" s="61"/>
      <c r="H83" s="61"/>
      <c r="I83" s="61"/>
      <c r="J83" s="61" t="s">
        <v>293</v>
      </c>
      <c r="K83" s="61" t="s">
        <v>294</v>
      </c>
      <c r="L83" s="61"/>
      <c r="M83" s="61"/>
      <c r="N83" s="61" t="s">
        <v>299</v>
      </c>
      <c r="O83" s="61">
        <v>10</v>
      </c>
      <c r="P83" s="61" t="s">
        <v>300</v>
      </c>
      <c r="Q83" s="61">
        <v>120</v>
      </c>
      <c r="R83" s="61" t="s">
        <v>261</v>
      </c>
      <c r="S83" s="61">
        <v>310</v>
      </c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51">
        <f t="shared" si="3"/>
        <v>440</v>
      </c>
      <c r="AM83" s="84">
        <f>VLOOKUP(J83,'[1]2021年已签价格'!$F$3:$S$2738,14,0)</f>
        <v>0.61769911504424779</v>
      </c>
      <c r="AN83" s="12">
        <f t="shared" si="2"/>
        <v>271.78761061946904</v>
      </c>
    </row>
    <row r="84" spans="1:40" s="62" customFormat="1" x14ac:dyDescent="0.2">
      <c r="B84" s="81" t="s">
        <v>297</v>
      </c>
      <c r="C84" s="82" t="s">
        <v>298</v>
      </c>
      <c r="D84" s="82">
        <v>13733272327</v>
      </c>
      <c r="E84" s="82"/>
      <c r="F84" s="82"/>
      <c r="G84" s="82"/>
      <c r="H84" s="82"/>
      <c r="I84" s="82"/>
      <c r="J84" s="82" t="s">
        <v>295</v>
      </c>
      <c r="K84" s="82" t="s">
        <v>296</v>
      </c>
      <c r="L84" s="82"/>
      <c r="M84" s="82"/>
      <c r="N84" s="82" t="s">
        <v>299</v>
      </c>
      <c r="O84" s="82">
        <v>10</v>
      </c>
      <c r="P84" s="82" t="s">
        <v>300</v>
      </c>
      <c r="Q84" s="82">
        <v>500</v>
      </c>
      <c r="R84" s="82" t="s">
        <v>261</v>
      </c>
      <c r="S84" s="82">
        <v>2480</v>
      </c>
      <c r="T84" s="82"/>
      <c r="U84" s="82"/>
      <c r="V84" s="82"/>
      <c r="W84" s="82"/>
      <c r="X84" s="82"/>
      <c r="Y84" s="82"/>
      <c r="Z84" s="61"/>
      <c r="AA84" s="61"/>
      <c r="AB84" s="61"/>
      <c r="AC84" s="82"/>
      <c r="AD84" s="82"/>
      <c r="AE84" s="82"/>
      <c r="AF84" s="82"/>
      <c r="AG84" s="82"/>
      <c r="AH84" s="82"/>
      <c r="AI84" s="82"/>
      <c r="AJ84" s="82"/>
      <c r="AK84" s="82"/>
      <c r="AL84" s="51">
        <f t="shared" si="3"/>
        <v>2990</v>
      </c>
      <c r="AM84" s="84">
        <f>VLOOKUP(J84,'[1]2021年已签价格'!$F$3:$S$2738,14,0)</f>
        <v>0.13530973451327433</v>
      </c>
      <c r="AN84" s="12">
        <f t="shared" si="2"/>
        <v>404.57610619469023</v>
      </c>
    </row>
    <row r="85" spans="1:40" s="62" customFormat="1" ht="37.15" customHeight="1" x14ac:dyDescent="0.2">
      <c r="A85" s="61"/>
      <c r="B85" s="83" t="s">
        <v>314</v>
      </c>
      <c r="C85" s="61" t="s">
        <v>315</v>
      </c>
      <c r="D85" s="61">
        <v>13313276238</v>
      </c>
      <c r="E85" s="61"/>
      <c r="F85" s="61"/>
      <c r="G85" s="61"/>
      <c r="H85" s="61"/>
      <c r="I85" s="61"/>
      <c r="J85" s="73" t="s">
        <v>316</v>
      </c>
      <c r="K85" s="61" t="s">
        <v>306</v>
      </c>
      <c r="L85" s="61"/>
      <c r="M85" s="61"/>
      <c r="N85" s="61" t="s">
        <v>310</v>
      </c>
      <c r="O85" s="61">
        <v>50</v>
      </c>
      <c r="P85" s="61" t="s">
        <v>311</v>
      </c>
      <c r="Q85" s="61">
        <v>110</v>
      </c>
      <c r="R85" s="61" t="s">
        <v>312</v>
      </c>
      <c r="S85" s="61">
        <v>310</v>
      </c>
      <c r="T85" s="61" t="s">
        <v>281</v>
      </c>
      <c r="U85" s="61">
        <v>500</v>
      </c>
      <c r="V85" s="61" t="s">
        <v>342</v>
      </c>
      <c r="W85" s="61">
        <v>1300</v>
      </c>
      <c r="X85" s="61"/>
      <c r="Y85" s="61"/>
      <c r="Z85" s="61"/>
      <c r="AA85" s="61"/>
      <c r="AB85" s="61"/>
      <c r="AC85" s="74"/>
      <c r="AD85" s="61"/>
      <c r="AE85" s="61"/>
      <c r="AF85" s="61"/>
      <c r="AG85" s="61"/>
      <c r="AH85" s="61"/>
      <c r="AI85" s="61"/>
      <c r="AJ85" s="61"/>
      <c r="AK85" s="61"/>
      <c r="AL85" s="51">
        <f t="shared" si="3"/>
        <v>2270</v>
      </c>
      <c r="AM85" s="84">
        <f>VLOOKUP(J85,'[1]2021年已签价格'!$F$3:$S$2738,14,0)</f>
        <v>0.78</v>
      </c>
      <c r="AN85" s="12">
        <f t="shared" si="2"/>
        <v>1770.6000000000001</v>
      </c>
    </row>
    <row r="86" spans="1:40" ht="37.15" customHeight="1" x14ac:dyDescent="0.2">
      <c r="A86" s="12"/>
      <c r="B86" s="69" t="s">
        <v>314</v>
      </c>
      <c r="C86" s="12" t="s">
        <v>315</v>
      </c>
      <c r="D86" s="12">
        <v>13313276238</v>
      </c>
      <c r="E86" s="12"/>
      <c r="F86" s="12"/>
      <c r="G86" s="12"/>
      <c r="H86" s="12"/>
      <c r="I86" s="12"/>
      <c r="J86" s="71" t="s">
        <v>303</v>
      </c>
      <c r="K86" s="12" t="s">
        <v>307</v>
      </c>
      <c r="L86" s="12"/>
      <c r="M86" s="12"/>
      <c r="N86" s="12" t="s">
        <v>310</v>
      </c>
      <c r="O86" s="12">
        <v>25</v>
      </c>
      <c r="P86" s="12" t="s">
        <v>311</v>
      </c>
      <c r="Q86" s="12">
        <v>70</v>
      </c>
      <c r="R86" s="72" t="s">
        <v>334</v>
      </c>
      <c r="S86" s="72">
        <v>40</v>
      </c>
      <c r="T86" s="12" t="s">
        <v>313</v>
      </c>
      <c r="U86" s="12">
        <v>30</v>
      </c>
      <c r="V86" s="12" t="s">
        <v>335</v>
      </c>
      <c r="W86" s="12">
        <v>100</v>
      </c>
      <c r="X86" s="12" t="s">
        <v>336</v>
      </c>
      <c r="Y86" s="12">
        <v>360</v>
      </c>
      <c r="Z86" s="12" t="s">
        <v>272</v>
      </c>
      <c r="AA86" s="12">
        <v>150</v>
      </c>
      <c r="AB86" s="12" t="s">
        <v>337</v>
      </c>
      <c r="AC86" s="12">
        <v>67</v>
      </c>
      <c r="AD86" s="12" t="s">
        <v>338</v>
      </c>
      <c r="AE86" s="12">
        <v>100</v>
      </c>
      <c r="AF86" s="12" t="s">
        <v>339</v>
      </c>
      <c r="AG86" s="12">
        <v>180</v>
      </c>
      <c r="AH86" s="12" t="s">
        <v>340</v>
      </c>
      <c r="AI86" s="12">
        <v>200</v>
      </c>
      <c r="AJ86" s="72" t="s">
        <v>341</v>
      </c>
      <c r="AK86" s="72">
        <v>120</v>
      </c>
      <c r="AL86" s="51">
        <f t="shared" si="3"/>
        <v>1442</v>
      </c>
      <c r="AM86" s="84">
        <f>VLOOKUP(J86,'[1]2021年已签价格'!$F$3:$S$2738,14,0)</f>
        <v>28.43</v>
      </c>
      <c r="AN86" s="12">
        <f t="shared" si="2"/>
        <v>40996.06</v>
      </c>
    </row>
    <row r="87" spans="1:40" ht="37.15" customHeight="1" x14ac:dyDescent="0.2">
      <c r="A87" s="12"/>
      <c r="B87" s="69" t="s">
        <v>314</v>
      </c>
      <c r="C87" s="12" t="s">
        <v>315</v>
      </c>
      <c r="D87" s="12">
        <v>13313276238</v>
      </c>
      <c r="E87" s="12"/>
      <c r="F87" s="12"/>
      <c r="G87" s="12"/>
      <c r="H87" s="12"/>
      <c r="I87" s="12"/>
      <c r="J87" s="71" t="s">
        <v>304</v>
      </c>
      <c r="K87" s="12" t="s">
        <v>308</v>
      </c>
      <c r="L87" s="12"/>
      <c r="M87" s="12"/>
      <c r="N87" s="12" t="s">
        <v>310</v>
      </c>
      <c r="O87" s="12">
        <v>50</v>
      </c>
      <c r="P87" s="12" t="s">
        <v>311</v>
      </c>
      <c r="Q87" s="12">
        <v>112</v>
      </c>
      <c r="R87" s="12" t="s">
        <v>312</v>
      </c>
      <c r="S87" s="12">
        <v>346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51">
        <f t="shared" si="3"/>
        <v>508</v>
      </c>
      <c r="AM87" s="84">
        <f>VLOOKUP(J87,'[1]2021年已签价格'!$F$3:$S$2738,14,0)</f>
        <v>2.48</v>
      </c>
      <c r="AN87" s="12">
        <f t="shared" si="2"/>
        <v>1259.8399999999999</v>
      </c>
    </row>
    <row r="88" spans="1:40" ht="37.15" customHeight="1" x14ac:dyDescent="0.2">
      <c r="A88" s="12"/>
      <c r="B88" s="69" t="s">
        <v>314</v>
      </c>
      <c r="C88" s="12" t="s">
        <v>315</v>
      </c>
      <c r="D88" s="12">
        <v>13313276238</v>
      </c>
      <c r="E88" s="12"/>
      <c r="F88" s="12"/>
      <c r="G88" s="12"/>
      <c r="H88" s="12"/>
      <c r="I88" s="12"/>
      <c r="J88" s="71" t="s">
        <v>305</v>
      </c>
      <c r="K88" s="12" t="s">
        <v>309</v>
      </c>
      <c r="L88" s="12"/>
      <c r="M88" s="12"/>
      <c r="N88" s="12" t="s">
        <v>310</v>
      </c>
      <c r="O88" s="12">
        <v>50</v>
      </c>
      <c r="P88" s="12" t="s">
        <v>311</v>
      </c>
      <c r="Q88" s="12">
        <v>110</v>
      </c>
      <c r="R88" s="12" t="s">
        <v>312</v>
      </c>
      <c r="S88" s="12">
        <v>310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51">
        <f t="shared" si="3"/>
        <v>470</v>
      </c>
      <c r="AM88" s="84">
        <f>VLOOKUP(J88,'[1]2021年已签价格'!$F$3:$S$2738,14,0)</f>
        <v>0.75</v>
      </c>
      <c r="AN88" s="12">
        <f t="shared" si="2"/>
        <v>352.5</v>
      </c>
    </row>
    <row r="89" spans="1:40" ht="37.15" customHeight="1" x14ac:dyDescent="0.2">
      <c r="A89" s="12"/>
      <c r="B89" s="77" t="s">
        <v>326</v>
      </c>
      <c r="C89" s="78" t="s">
        <v>327</v>
      </c>
      <c r="D89" s="79">
        <v>18333072692</v>
      </c>
      <c r="E89" s="12"/>
      <c r="F89" s="12"/>
      <c r="G89" s="12"/>
      <c r="H89" s="12"/>
      <c r="I89" s="12"/>
      <c r="J89" s="72" t="s">
        <v>317</v>
      </c>
      <c r="K89" s="72" t="s">
        <v>318</v>
      </c>
      <c r="L89" s="75" t="s">
        <v>318</v>
      </c>
      <c r="M89" s="12"/>
      <c r="N89" s="12" t="s">
        <v>281</v>
      </c>
      <c r="O89" s="12">
        <v>310</v>
      </c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51">
        <f t="shared" si="3"/>
        <v>310</v>
      </c>
      <c r="AM89" s="84">
        <f>VLOOKUP(J89,'[1]2021年已签价格'!$F$3:$S$2738,14,0)</f>
        <v>1.1200000000000001</v>
      </c>
      <c r="AN89" s="12">
        <f t="shared" si="2"/>
        <v>347.20000000000005</v>
      </c>
    </row>
    <row r="90" spans="1:40" ht="37.15" customHeight="1" x14ac:dyDescent="0.2">
      <c r="A90" s="12"/>
      <c r="B90" s="77" t="s">
        <v>326</v>
      </c>
      <c r="C90" s="78" t="s">
        <v>327</v>
      </c>
      <c r="D90" s="79">
        <v>18333072692</v>
      </c>
      <c r="E90" s="12"/>
      <c r="F90" s="12"/>
      <c r="G90" s="12"/>
      <c r="H90" s="12"/>
      <c r="I90" s="12"/>
      <c r="J90" s="72" t="s">
        <v>319</v>
      </c>
      <c r="K90" s="72" t="s">
        <v>320</v>
      </c>
      <c r="L90" s="75" t="s">
        <v>320</v>
      </c>
      <c r="M90" s="12"/>
      <c r="N90" s="12" t="s">
        <v>281</v>
      </c>
      <c r="O90" s="12">
        <v>310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51">
        <f t="shared" si="3"/>
        <v>310</v>
      </c>
      <c r="AM90" s="84">
        <f>VLOOKUP(J90,'[1]2021年已签价格'!$F$3:$S$2738,14,0)</f>
        <v>1.1200000000000001</v>
      </c>
      <c r="AN90" s="12">
        <f t="shared" si="2"/>
        <v>347.20000000000005</v>
      </c>
    </row>
    <row r="91" spans="1:40" ht="37.15" customHeight="1" x14ac:dyDescent="0.2">
      <c r="A91" s="12"/>
      <c r="B91" s="77" t="s">
        <v>326</v>
      </c>
      <c r="C91" s="78" t="s">
        <v>327</v>
      </c>
      <c r="D91" s="79">
        <v>18333072692</v>
      </c>
      <c r="E91" s="12"/>
      <c r="F91" s="12"/>
      <c r="G91" s="12"/>
      <c r="H91" s="12"/>
      <c r="I91" s="12"/>
      <c r="J91" s="72" t="s">
        <v>321</v>
      </c>
      <c r="K91" s="72" t="s">
        <v>322</v>
      </c>
      <c r="L91" s="75" t="s">
        <v>322</v>
      </c>
      <c r="M91" s="12"/>
      <c r="N91" s="12" t="s">
        <v>325</v>
      </c>
      <c r="O91" s="12">
        <v>310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51">
        <f t="shared" si="3"/>
        <v>310</v>
      </c>
      <c r="AM91" s="84">
        <f>VLOOKUP(J91,'[1]2021年已签价格'!$F$3:$S$2738,14,0)</f>
        <v>12.64</v>
      </c>
      <c r="AN91" s="12">
        <f t="shared" si="2"/>
        <v>3918.4</v>
      </c>
    </row>
    <row r="92" spans="1:40" ht="37.15" customHeight="1" x14ac:dyDescent="0.2">
      <c r="A92" s="12"/>
      <c r="B92" s="77" t="s">
        <v>326</v>
      </c>
      <c r="C92" s="78" t="s">
        <v>327</v>
      </c>
      <c r="D92" s="79">
        <v>18333072692</v>
      </c>
      <c r="E92" s="12"/>
      <c r="F92" s="12"/>
      <c r="G92" s="12"/>
      <c r="H92" s="12"/>
      <c r="I92" s="12"/>
      <c r="J92" s="72" t="s">
        <v>323</v>
      </c>
      <c r="K92" s="72" t="s">
        <v>324</v>
      </c>
      <c r="L92" s="75" t="s">
        <v>324</v>
      </c>
      <c r="M92" s="12"/>
      <c r="N92" s="12" t="s">
        <v>325</v>
      </c>
      <c r="O92" s="12">
        <v>310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51">
        <f t="shared" si="3"/>
        <v>310</v>
      </c>
      <c r="AM92" s="84">
        <f>VLOOKUP(J92,'[1]2021年已签价格'!$F$3:$S$2738,14,0)</f>
        <v>8.31</v>
      </c>
      <c r="AN92" s="12">
        <f t="shared" si="2"/>
        <v>2576.1000000000004</v>
      </c>
    </row>
    <row r="93" spans="1:40" ht="37.15" customHeight="1" x14ac:dyDescent="0.2">
      <c r="A93" s="12"/>
      <c r="B93" s="69" t="s">
        <v>330</v>
      </c>
      <c r="C93" s="12" t="s">
        <v>331</v>
      </c>
      <c r="D93" s="12">
        <v>18331754855</v>
      </c>
      <c r="E93" s="12"/>
      <c r="F93" s="12"/>
      <c r="G93" s="12"/>
      <c r="H93" s="12"/>
      <c r="I93" s="12"/>
      <c r="J93" s="12" t="s">
        <v>328</v>
      </c>
      <c r="K93" s="12" t="s">
        <v>329</v>
      </c>
      <c r="L93" s="12" t="s">
        <v>329</v>
      </c>
      <c r="M93" s="12"/>
      <c r="N93" s="12" t="s">
        <v>332</v>
      </c>
      <c r="O93" s="72">
        <v>310</v>
      </c>
      <c r="P93" s="72" t="s">
        <v>351</v>
      </c>
      <c r="Q93" s="72">
        <v>310</v>
      </c>
      <c r="R93" s="72" t="s">
        <v>333</v>
      </c>
      <c r="S93" s="72">
        <v>310</v>
      </c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51">
        <f t="shared" si="3"/>
        <v>930</v>
      </c>
      <c r="AM93" s="84">
        <f>VLOOKUP(J93,'[1]2021年已签价格'!$F$3:$S$2738,14,0)</f>
        <v>8.2707964601769905</v>
      </c>
      <c r="AN93" s="12">
        <f t="shared" si="2"/>
        <v>7691.8407079646013</v>
      </c>
    </row>
    <row r="94" spans="1:40" ht="24" x14ac:dyDescent="0.2">
      <c r="A94" s="12"/>
      <c r="B94" s="72" t="s">
        <v>347</v>
      </c>
      <c r="C94" s="72" t="s">
        <v>348</v>
      </c>
      <c r="D94" s="72">
        <v>15399999000</v>
      </c>
      <c r="E94" s="12"/>
      <c r="F94" s="12"/>
      <c r="G94" s="12"/>
      <c r="H94" s="12"/>
      <c r="I94" s="12"/>
      <c r="J94" s="12" t="s">
        <v>343</v>
      </c>
      <c r="K94" s="12" t="s">
        <v>344</v>
      </c>
      <c r="L94" s="12" t="s">
        <v>344</v>
      </c>
      <c r="M94" s="12"/>
      <c r="N94" s="12" t="s">
        <v>349</v>
      </c>
      <c r="O94" s="12">
        <v>500</v>
      </c>
      <c r="P94" s="12" t="s">
        <v>350</v>
      </c>
      <c r="Q94" s="72">
        <v>600</v>
      </c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51">
        <f t="shared" si="3"/>
        <v>1100</v>
      </c>
      <c r="AM94" s="84">
        <f>VLOOKUP(J94,'[1]2021年已签价格'!$F$3:$S$2738,14,0)</f>
        <v>8</v>
      </c>
      <c r="AN94" s="12">
        <f t="shared" si="2"/>
        <v>8800</v>
      </c>
    </row>
    <row r="95" spans="1:40" ht="24" x14ac:dyDescent="0.2">
      <c r="A95" s="12"/>
      <c r="B95" s="72" t="s">
        <v>347</v>
      </c>
      <c r="C95" s="72" t="s">
        <v>348</v>
      </c>
      <c r="D95" s="72">
        <v>15399999000</v>
      </c>
      <c r="E95" s="12"/>
      <c r="F95" s="12"/>
      <c r="G95" s="12"/>
      <c r="H95" s="12"/>
      <c r="I95" s="12"/>
      <c r="J95" s="12" t="s">
        <v>345</v>
      </c>
      <c r="K95" s="12" t="s">
        <v>346</v>
      </c>
      <c r="L95" s="12" t="s">
        <v>346</v>
      </c>
      <c r="M95" s="12"/>
      <c r="N95" s="12" t="s">
        <v>349</v>
      </c>
      <c r="O95" s="12">
        <v>500</v>
      </c>
      <c r="P95" s="12" t="s">
        <v>350</v>
      </c>
      <c r="Q95" s="72">
        <v>600</v>
      </c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51">
        <f t="shared" si="3"/>
        <v>1100</v>
      </c>
      <c r="AM95" s="84">
        <f>VLOOKUP(J95,'[1]2021年已签价格'!$F$3:$S$2738,14,0)</f>
        <v>7</v>
      </c>
      <c r="AN95" s="12">
        <f t="shared" si="2"/>
        <v>7700</v>
      </c>
    </row>
    <row r="96" spans="1:40" x14ac:dyDescent="0.2">
      <c r="A96" s="12"/>
      <c r="B96" s="69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</row>
    <row r="97" spans="1:40" x14ac:dyDescent="0.2">
      <c r="A97" s="12"/>
      <c r="B97" s="69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</row>
    <row r="98" spans="1:40" x14ac:dyDescent="0.2">
      <c r="AN98" s="8">
        <f>SUM(AN7:AN95)</f>
        <v>768500.88124803244</v>
      </c>
    </row>
  </sheetData>
  <autoFilter ref="A6:AN95"/>
  <mergeCells count="37">
    <mergeCell ref="N34:AA37"/>
    <mergeCell ref="N41:AA41"/>
    <mergeCell ref="B5:AL5"/>
    <mergeCell ref="D42:D52"/>
    <mergeCell ref="D53:D56"/>
    <mergeCell ref="D20:D23"/>
    <mergeCell ref="D24:D31"/>
    <mergeCell ref="D32:D33"/>
    <mergeCell ref="D34:D37"/>
    <mergeCell ref="D39:D40"/>
    <mergeCell ref="B42:B52"/>
    <mergeCell ref="B53:B56"/>
    <mergeCell ref="C7:C8"/>
    <mergeCell ref="C10:C12"/>
    <mergeCell ref="C15:C17"/>
    <mergeCell ref="C18:C19"/>
    <mergeCell ref="C42:C52"/>
    <mergeCell ref="C53:C56"/>
    <mergeCell ref="B20:B23"/>
    <mergeCell ref="B24:B31"/>
    <mergeCell ref="B32:B33"/>
    <mergeCell ref="B34:B37"/>
    <mergeCell ref="B39:B40"/>
    <mergeCell ref="C20:C23"/>
    <mergeCell ref="C24:C31"/>
    <mergeCell ref="C32:C33"/>
    <mergeCell ref="C34:C37"/>
    <mergeCell ref="C39:C40"/>
    <mergeCell ref="C1:AL1"/>
    <mergeCell ref="B7:B8"/>
    <mergeCell ref="B10:B12"/>
    <mergeCell ref="B15:B17"/>
    <mergeCell ref="B18:B19"/>
    <mergeCell ref="D7:D8"/>
    <mergeCell ref="D10:D12"/>
    <mergeCell ref="D15:D17"/>
    <mergeCell ref="D18:D19"/>
  </mergeCells>
  <phoneticPr fontId="15" type="noConversion"/>
  <conditionalFormatting sqref="J37">
    <cfRule type="duplicateValues" dxfId="12" priority="12"/>
    <cfRule type="duplicateValues" dxfId="11" priority="13"/>
  </conditionalFormatting>
  <conditionalFormatting sqref="J57">
    <cfRule type="duplicateValues" dxfId="10" priority="8"/>
    <cfRule type="duplicateValues" dxfId="9" priority="9"/>
    <cfRule type="duplicateValues" dxfId="8" priority="10"/>
  </conditionalFormatting>
  <conditionalFormatting sqref="J15:J17">
    <cfRule type="duplicateValues" dxfId="7" priority="18"/>
  </conditionalFormatting>
  <conditionalFormatting sqref="J22:J23">
    <cfRule type="duplicateValues" dxfId="6" priority="16"/>
    <cfRule type="duplicateValues" dxfId="5" priority="17"/>
  </conditionalFormatting>
  <conditionalFormatting sqref="J34:J36">
    <cfRule type="duplicateValues" dxfId="4" priority="14"/>
    <cfRule type="duplicateValues" dxfId="3" priority="15"/>
  </conditionalFormatting>
  <conditionalFormatting sqref="J39:J40">
    <cfRule type="duplicateValues" dxfId="2" priority="11"/>
  </conditionalFormatting>
  <conditionalFormatting sqref="J85:J88">
    <cfRule type="duplicateValues" dxfId="1" priority="6"/>
  </conditionalFormatting>
  <conditionalFormatting sqref="J85:J88">
    <cfRule type="duplicateValues" dxfId="0" priority="7"/>
  </conditionalFormatting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刘文政</cp:lastModifiedBy>
  <cp:lastPrinted>2022-07-04T01:50:50Z</cp:lastPrinted>
  <dcterms:created xsi:type="dcterms:W3CDTF">2015-06-05T18:19:00Z</dcterms:created>
  <dcterms:modified xsi:type="dcterms:W3CDTF">2022-09-02T06:47:21Z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