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F:\工艺\03-BOM\03-报价类\2022年\04-K168100000042\"/>
    </mc:Choice>
  </mc:AlternateContent>
  <xr:revisionPtr revIDLastSave="0" documentId="13_ncr:1_{A2776F8A-209D-46D6-A7A2-50A8BDA950D2}"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Sheet1!$A$8:$AC$22</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2" i="1" l="1"/>
  <c r="I11" i="1"/>
  <c r="I10" i="1"/>
  <c r="I9" i="1"/>
  <c r="N20" i="1"/>
  <c r="H20" i="1"/>
  <c r="O20" i="1"/>
  <c r="N19" i="1"/>
  <c r="H19" i="1"/>
  <c r="O19" i="1"/>
  <c r="N12" i="1"/>
  <c r="H12" i="1"/>
  <c r="O12" i="1"/>
  <c r="N11" i="1"/>
  <c r="H11" i="1"/>
  <c r="O11" i="1"/>
  <c r="N10" i="1"/>
  <c r="H10" i="1"/>
  <c r="N9" i="1"/>
  <c r="H9" i="1"/>
  <c r="H21" i="1"/>
  <c r="O9" i="1"/>
  <c r="N21"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O7" authorId="0" shapeId="0" xr:uid="{00000000-0006-0000-0000-000001000000}">
      <text>
        <r>
          <rPr>
            <b/>
            <sz val="9"/>
            <rFont val="Tahoma"/>
            <family val="2"/>
          </rPr>
          <t>自动地计算装配总费用加上直接员工装配费用的总和。</t>
        </r>
      </text>
    </comment>
    <comment ref="A8" authorId="0" shapeId="0" xr:uid="{00000000-0006-0000-0000-000002000000}">
      <text>
        <r>
          <rPr>
            <b/>
            <sz val="9"/>
            <rFont val="Tahoma"/>
            <family val="2"/>
          </rPr>
          <t>按件号顺序输入每列涉及的件号。这些件号要能够与下面装配区域中的采购来的零件相链接。</t>
        </r>
      </text>
    </comment>
    <comment ref="B8" authorId="0" shapeId="0" xr:uid="{00000000-0006-0000-0000-000003000000}">
      <text>
        <r>
          <rPr>
            <b/>
            <sz val="9"/>
            <rFont val="Tahoma"/>
            <family val="2"/>
          </rPr>
          <t>操作号码要按每个所输入的生产线项目分配好。这也要和模具细目上的操作号码想匹配。
例子：操作#10, #20…</t>
        </r>
      </text>
    </comment>
    <comment ref="C8" authorId="0" shapeId="0" xr:uid="{00000000-0006-0000-0000-000004000000}">
      <text>
        <r>
          <rPr>
            <b/>
            <sz val="9"/>
            <rFont val="Tahoma"/>
            <family val="2"/>
          </rPr>
          <t>输入装配程序步骤 (操作) 的说明
例子： 装配马达到(反射)镜护盖上，装配信息处理器到电路板上，等等。</t>
        </r>
      </text>
    </comment>
    <comment ref="D8" authorId="0" shapeId="0" xr:uid="{00000000-0006-0000-0000-000005000000}">
      <text>
        <r>
          <rPr>
            <b/>
            <sz val="9"/>
            <rFont val="Tahoma"/>
            <family val="2"/>
          </rPr>
          <t>例子: 描述机器和它的能力的类型和吨位或相应的尺寸。
例子: 1500 吨传送压力，1000 吨注(射)模(塑)机, 等等。</t>
        </r>
      </text>
    </comment>
    <comment ref="E8" authorId="0" shapeId="0" xr:uid="{00000000-0006-0000-0000-000006000000}">
      <text>
        <r>
          <rPr>
            <b/>
            <sz val="9"/>
            <rFont val="Tahoma"/>
            <family val="2"/>
          </rPr>
          <t>被用于这一个步骤的总机器投资费用(不包括模具、夹检具)</t>
        </r>
      </text>
    </comment>
    <comment ref="F8" authorId="0" shapeId="0" xr:uid="{00000000-0006-0000-0000-000007000000}">
      <text>
        <r>
          <rPr>
            <b/>
            <sz val="9"/>
            <rFont val="Tahoma"/>
            <family val="2"/>
          </rPr>
          <t>包含设备折旧费，不包含工厂管理费和直接人工每分钟费用。</t>
        </r>
      </text>
    </comment>
    <comment ref="G8" authorId="0" shapeId="0" xr:uid="{00000000-0006-0000-0000-000008000000}">
      <text>
        <r>
          <rPr>
            <b/>
            <sz val="9"/>
            <rFont val="Tahoma"/>
            <family val="2"/>
          </rPr>
          <t>包含能量损耗费，不包含工厂管理费和直接人工每分钟费用。</t>
        </r>
      </text>
    </comment>
    <comment ref="H8" authorId="0" shapeId="0" xr:uid="{00000000-0006-0000-0000-000009000000}">
      <text>
        <r>
          <rPr>
            <b/>
            <sz val="9"/>
            <rFont val="Tahoma"/>
            <family val="2"/>
          </rPr>
          <t>自动计算:
设备折旧费用*机械运转时间 (分钟) / 每周期生产件数*单件用量</t>
        </r>
      </text>
    </comment>
    <comment ref="I8" authorId="0" shapeId="0" xr:uid="{00000000-0006-0000-0000-00000A000000}">
      <text>
        <r>
          <rPr>
            <b/>
            <sz val="9"/>
            <rFont val="Tahoma"/>
            <family val="2"/>
          </rPr>
          <t>生产一件所需时间。</t>
        </r>
      </text>
    </comment>
    <comment ref="J8" authorId="0" shapeId="0" xr:uid="{00000000-0006-0000-0000-00000B000000}">
      <text>
        <r>
          <rPr>
            <b/>
            <sz val="9"/>
            <rFont val="Tahoma"/>
            <family val="2"/>
          </rPr>
          <t>在一个周期内生产的件数。</t>
        </r>
      </text>
    </comment>
    <comment ref="K8" authorId="0" shapeId="0" xr:uid="{00000000-0006-0000-0000-00000C000000}">
      <text>
        <r>
          <rPr>
            <b/>
            <sz val="9"/>
            <rFont val="Tahoma"/>
            <family val="2"/>
          </rPr>
          <t>输入每个组立件所需元件数量。
例子：每个组立件需2个元件，等等。如果2个或更多个提及的号码被用在同一个生产线上，那么每个组立件上总的元件数量必须和以上原材料区域内的原材料数量相等。</t>
        </r>
      </text>
    </comment>
    <comment ref="L8" authorId="0" shapeId="0" xr:uid="{00000000-0006-0000-0000-00000D000000}">
      <text>
        <r>
          <rPr>
            <b/>
            <sz val="9"/>
            <rFont val="Tahoma"/>
            <family val="2"/>
          </rPr>
          <t>包含附加福利的每分钟直接员工费用。</t>
        </r>
      </text>
    </comment>
    <comment ref="M8" authorId="0" shapeId="0" xr:uid="{00000000-0006-0000-0000-00000E000000}">
      <text>
        <r>
          <rPr>
            <b/>
            <sz val="9"/>
            <rFont val="Tahoma"/>
            <family val="2"/>
          </rPr>
          <t>该操作所需的直接员工人数(应该在十进位的同等物中被陈述)。
例子:.5(1个人操作2部机器),2(2个人操作1部机器)</t>
        </r>
      </text>
    </comment>
    <comment ref="N8" authorId="0" shapeId="0" xr:uid="{00000000-0006-0000-0000-00000F000000}">
      <text>
        <r>
          <rPr>
            <b/>
            <sz val="9"/>
            <rFont val="Tahoma"/>
            <family val="2"/>
          </rPr>
          <t>自动地计算：
（人工费用*作业人数*时间）/每周期生产件数*单件用量</t>
        </r>
      </text>
    </comment>
  </commentList>
</comments>
</file>

<file path=xl/sharedStrings.xml><?xml version="1.0" encoding="utf-8"?>
<sst xmlns="http://schemas.openxmlformats.org/spreadsheetml/2006/main" count="49" uniqueCount="47">
  <si>
    <t>加工装配环节测算数据</t>
  </si>
  <si>
    <t>裁
决</t>
  </si>
  <si>
    <t>编制</t>
  </si>
  <si>
    <t>审 核</t>
  </si>
  <si>
    <t>批 准</t>
  </si>
  <si>
    <t>冯敬乾</t>
  </si>
  <si>
    <r>
      <rPr>
        <b/>
        <sz val="10"/>
        <color indexed="9"/>
        <rFont val="Arial"/>
        <family val="2"/>
      </rPr>
      <t xml:space="preserve"> </t>
    </r>
    <r>
      <rPr>
        <b/>
        <sz val="10"/>
        <color indexed="9"/>
        <rFont val="宋体"/>
        <family val="3"/>
        <charset val="134"/>
      </rPr>
      <t>加工装配</t>
    </r>
  </si>
  <si>
    <r>
      <rPr>
        <b/>
        <sz val="9"/>
        <rFont val="宋体"/>
        <family val="3"/>
        <charset val="134"/>
      </rPr>
      <t>设备折旧</t>
    </r>
    <r>
      <rPr>
        <b/>
        <sz val="9"/>
        <rFont val="Arial"/>
        <family val="2"/>
      </rPr>
      <t>&amp;</t>
    </r>
    <r>
      <rPr>
        <b/>
        <sz val="9"/>
        <rFont val="宋体"/>
        <family val="3"/>
        <charset val="134"/>
      </rPr>
      <t>损耗</t>
    </r>
  </si>
  <si>
    <t>直接人工费用</t>
  </si>
  <si>
    <t>装配总成本</t>
  </si>
  <si>
    <t>编号</t>
  </si>
  <si>
    <r>
      <rPr>
        <sz val="9"/>
        <rFont val="宋体"/>
        <family val="3"/>
        <charset val="134"/>
      </rPr>
      <t>操作号码</t>
    </r>
    <r>
      <rPr>
        <sz val="9"/>
        <rFont val="Arial"/>
        <family val="2"/>
      </rPr>
      <t xml:space="preserve"> </t>
    </r>
  </si>
  <si>
    <r>
      <rPr>
        <sz val="9"/>
        <rFont val="宋体"/>
        <family val="3"/>
        <charset val="134"/>
      </rPr>
      <t>操作</t>
    </r>
    <r>
      <rPr>
        <sz val="9"/>
        <rFont val="Arial"/>
        <family val="2"/>
      </rPr>
      <t>/</t>
    </r>
    <r>
      <rPr>
        <sz val="9"/>
        <rFont val="宋体"/>
        <family val="3"/>
        <charset val="134"/>
      </rPr>
      <t>程序说明</t>
    </r>
  </si>
  <si>
    <t>机器
大小和类型</t>
  </si>
  <si>
    <r>
      <rPr>
        <sz val="9"/>
        <rFont val="宋体"/>
        <family val="3"/>
        <charset val="134"/>
      </rPr>
      <t>机械投资费用</t>
    </r>
    <r>
      <rPr>
        <sz val="9"/>
        <rFont val="Arial"/>
        <family val="2"/>
      </rPr>
      <t xml:space="preserve"> (</t>
    </r>
    <r>
      <rPr>
        <sz val="9"/>
        <rFont val="宋体"/>
        <family val="3"/>
        <charset val="134"/>
      </rPr>
      <t>备忘</t>
    </r>
    <r>
      <rPr>
        <sz val="9"/>
        <rFont val="Arial"/>
        <family val="2"/>
      </rPr>
      <t>)</t>
    </r>
  </si>
  <si>
    <r>
      <rPr>
        <sz val="9"/>
        <rFont val="宋体"/>
        <family val="3"/>
        <charset val="134"/>
      </rPr>
      <t xml:space="preserve">机械设备折旧
</t>
    </r>
    <r>
      <rPr>
        <sz val="9"/>
        <rFont val="Arial"/>
        <family val="2"/>
      </rPr>
      <t>(</t>
    </r>
    <r>
      <rPr>
        <sz val="9"/>
        <rFont val="宋体"/>
        <family val="3"/>
        <charset val="134"/>
      </rPr>
      <t>费用</t>
    </r>
    <r>
      <rPr>
        <sz val="9"/>
        <rFont val="Arial"/>
        <family val="2"/>
      </rPr>
      <t>/</t>
    </r>
    <r>
      <rPr>
        <sz val="9"/>
        <rFont val="宋体"/>
        <family val="3"/>
        <charset val="134"/>
      </rPr>
      <t>分钟</t>
    </r>
    <r>
      <rPr>
        <sz val="9"/>
        <rFont val="Arial"/>
        <family val="2"/>
      </rPr>
      <t xml:space="preserve">)
</t>
    </r>
    <r>
      <rPr>
        <b/>
        <sz val="9"/>
        <color indexed="10"/>
        <rFont val="Arial"/>
        <family val="2"/>
      </rPr>
      <t>A</t>
    </r>
  </si>
  <si>
    <r>
      <rPr>
        <sz val="9"/>
        <rFont val="宋体"/>
        <family val="3"/>
        <charset val="134"/>
      </rPr>
      <t xml:space="preserve">能量损耗
</t>
    </r>
    <r>
      <rPr>
        <sz val="9"/>
        <rFont val="Arial"/>
        <family val="2"/>
      </rPr>
      <t xml:space="preserve">
</t>
    </r>
    <r>
      <rPr>
        <b/>
        <sz val="9"/>
        <color indexed="10"/>
        <rFont val="Arial"/>
        <family val="2"/>
      </rPr>
      <t>B</t>
    </r>
  </si>
  <si>
    <r>
      <rPr>
        <sz val="9"/>
        <rFont val="宋体"/>
        <family val="3"/>
        <charset val="134"/>
      </rPr>
      <t xml:space="preserve">机器每次运转的费用
</t>
    </r>
    <r>
      <rPr>
        <b/>
        <sz val="8"/>
        <rFont val="Arial"/>
        <family val="2"/>
      </rPr>
      <t>(</t>
    </r>
    <r>
      <rPr>
        <b/>
        <sz val="8"/>
        <color indexed="56"/>
        <rFont val="Arial"/>
        <family val="2"/>
      </rPr>
      <t>A+B)*C*(E/D)</t>
    </r>
  </si>
  <si>
    <r>
      <t xml:space="preserve">工时
</t>
    </r>
    <r>
      <rPr>
        <sz val="9"/>
        <rFont val="Arial"/>
        <family val="2"/>
      </rPr>
      <t>(</t>
    </r>
    <r>
      <rPr>
        <sz val="9"/>
        <rFont val="宋体"/>
        <family val="3"/>
        <charset val="134"/>
      </rPr>
      <t>分钟</t>
    </r>
    <r>
      <rPr>
        <sz val="9"/>
        <rFont val="Arial"/>
        <family val="2"/>
      </rPr>
      <t xml:space="preserve">)
</t>
    </r>
    <r>
      <rPr>
        <b/>
        <sz val="9"/>
        <color rgb="FFFF0000"/>
        <rFont val="Arial"/>
        <family val="2"/>
      </rPr>
      <t>C</t>
    </r>
  </si>
  <si>
    <r>
      <rPr>
        <sz val="9"/>
        <rFont val="宋体"/>
        <family val="3"/>
        <charset val="134"/>
      </rPr>
      <t xml:space="preserve">每周期
生产件数
</t>
    </r>
    <r>
      <rPr>
        <b/>
        <sz val="9"/>
        <color indexed="10"/>
        <rFont val="Arial"/>
        <family val="2"/>
      </rPr>
      <t>D</t>
    </r>
  </si>
  <si>
    <r>
      <rPr>
        <sz val="9"/>
        <rFont val="宋体"/>
        <family val="3"/>
        <charset val="134"/>
      </rPr>
      <t xml:space="preserve">单件用量
</t>
    </r>
    <r>
      <rPr>
        <b/>
        <sz val="9"/>
        <color indexed="10"/>
        <rFont val="Arial"/>
        <family val="2"/>
      </rPr>
      <t>E</t>
    </r>
  </si>
  <si>
    <r>
      <rPr>
        <sz val="9"/>
        <rFont val="宋体"/>
        <family val="3"/>
        <charset val="134"/>
      </rPr>
      <t xml:space="preserve">人工
</t>
    </r>
    <r>
      <rPr>
        <sz val="9"/>
        <rFont val="Arial"/>
        <family val="2"/>
      </rPr>
      <t>(</t>
    </r>
    <r>
      <rPr>
        <sz val="9"/>
        <rFont val="宋体"/>
        <family val="3"/>
        <charset val="134"/>
      </rPr>
      <t>费用</t>
    </r>
    <r>
      <rPr>
        <sz val="9"/>
        <rFont val="Arial"/>
        <family val="2"/>
      </rPr>
      <t>/</t>
    </r>
    <r>
      <rPr>
        <sz val="9"/>
        <rFont val="宋体"/>
        <family val="3"/>
        <charset val="134"/>
      </rPr>
      <t>分钟人</t>
    </r>
    <r>
      <rPr>
        <sz val="9"/>
        <rFont val="Arial"/>
        <family val="2"/>
      </rPr>
      <t xml:space="preserve">)
</t>
    </r>
    <r>
      <rPr>
        <b/>
        <sz val="9"/>
        <color indexed="10"/>
        <rFont val="Arial"/>
        <family val="2"/>
      </rPr>
      <t>F</t>
    </r>
  </si>
  <si>
    <r>
      <rPr>
        <sz val="9"/>
        <rFont val="宋体"/>
        <family val="3"/>
        <charset val="134"/>
      </rPr>
      <t xml:space="preserve">作业人数
</t>
    </r>
    <r>
      <rPr>
        <b/>
        <sz val="9"/>
        <color indexed="10"/>
        <rFont val="Arial"/>
        <family val="2"/>
      </rPr>
      <t>G</t>
    </r>
  </si>
  <si>
    <r>
      <rPr>
        <sz val="9"/>
        <rFont val="宋体"/>
        <family val="3"/>
        <charset val="134"/>
      </rPr>
      <t xml:space="preserve">直接员工每个操作的费用
</t>
    </r>
    <r>
      <rPr>
        <b/>
        <sz val="9"/>
        <color indexed="56"/>
        <rFont val="Arial"/>
        <family val="2"/>
      </rPr>
      <t>F*G*C*(E/D)</t>
    </r>
  </si>
  <si>
    <t>座椅组装</t>
  </si>
  <si>
    <t>驾驶员座垫泡沫总成</t>
  </si>
  <si>
    <t>备注：</t>
  </si>
  <si>
    <r>
      <rPr>
        <b/>
        <sz val="10"/>
        <rFont val="宋体"/>
        <family val="3"/>
        <charset val="134"/>
      </rPr>
      <t>设备折旧</t>
    </r>
    <r>
      <rPr>
        <b/>
        <sz val="10"/>
        <rFont val="Arial"/>
        <family val="2"/>
      </rPr>
      <t>&amp;</t>
    </r>
    <r>
      <rPr>
        <b/>
        <sz val="10"/>
        <rFont val="宋体"/>
        <family val="3"/>
        <charset val="134"/>
      </rPr>
      <t>损耗</t>
    </r>
    <r>
      <rPr>
        <b/>
        <sz val="10"/>
        <rFont val="Arial"/>
        <family val="2"/>
      </rPr>
      <t xml:space="preserve">:  </t>
    </r>
  </si>
  <si>
    <t>直接人工:</t>
  </si>
  <si>
    <t xml:space="preserve">表单NO.GR-61-07-01（B/0）  </t>
  </si>
  <si>
    <t>光华荣昌</t>
  </si>
  <si>
    <t>A4(210mm×297mm)</t>
  </si>
  <si>
    <t>SBS0010282</t>
  </si>
  <si>
    <t>K168100000042</t>
  </si>
  <si>
    <t>副驾驶员座总成</t>
  </si>
  <si>
    <t>SLT0000344</t>
  </si>
  <si>
    <t>FTK1Z-6801 200</t>
  </si>
  <si>
    <t>SLT0000345</t>
  </si>
  <si>
    <t>FTK1Z-6802 200</t>
  </si>
  <si>
    <t>驾驶员靠背泡沫总成</t>
  </si>
  <si>
    <t>SLT0001097</t>
  </si>
  <si>
    <t>靠背发泡无纺布</t>
  </si>
  <si>
    <t>皮带线</t>
    <phoneticPr fontId="30" type="noConversion"/>
  </si>
  <si>
    <t>发泡线</t>
    <phoneticPr fontId="30" type="noConversion"/>
  </si>
  <si>
    <t>裁床</t>
    <phoneticPr fontId="30" type="noConversion"/>
  </si>
  <si>
    <t>裁剪</t>
    <phoneticPr fontId="30" type="noConversion"/>
  </si>
  <si>
    <t>发泡</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</si>
</sst>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_);[Red]\(0.0000\)"/>
    <numFmt numFmtId="177" formatCode="0.0"/>
    <numFmt numFmtId="178" formatCode="&quot;$&quot;#,##0.0000"/>
    <numFmt numFmtId="179" formatCode="&quot;€&quot;\ #,##0.0000"/>
    <numFmt numFmtId="180" formatCode="#,##0.00_ ;\-#,##0.00_ ;\-\ "/>
    <numFmt numFmtId="181" formatCode="##,##0.0000"/>
    <numFmt numFmtId="182" formatCode="#,##0_ ;\-#,##0_ ;\-\ "/>
    <numFmt numFmtId="183" formatCode="#,##0.0000"/>
    <numFmt numFmtId="184" formatCode="&quot;$&quot;#,##0.00"/>
  </numFmts>
  <fonts count="31" x14ac:knownFonts="1">
    <font>
      <sz val="11"/>
      <color theme="1"/>
      <name val="宋体"/>
      <charset val="134"/>
      <scheme val="minor"/>
    </font>
    <font>
      <sz val="10"/>
      <name val="Arial"/>
      <family val="2"/>
    </font>
    <font>
      <sz val="11"/>
      <name val="宋体"/>
      <family val="3"/>
      <charset val="134"/>
      <scheme val="minor"/>
    </font>
    <font>
      <b/>
      <sz val="20"/>
      <color theme="1"/>
      <name val="宋体"/>
      <family val="3"/>
      <charset val="134"/>
      <scheme val="minor"/>
    </font>
    <font>
      <b/>
      <sz val="10"/>
      <color indexed="9"/>
      <name val="Arial"/>
      <family val="2"/>
    </font>
    <font>
      <b/>
      <sz val="9"/>
      <name val="Arial"/>
      <family val="2"/>
    </font>
    <font>
      <sz val="9"/>
      <name val="Arial"/>
      <family val="2"/>
    </font>
    <font>
      <sz val="9"/>
      <name val="宋体"/>
      <family val="3"/>
      <charset val="134"/>
    </font>
    <font>
      <sz val="10"/>
      <color theme="1"/>
      <name val="宋体"/>
      <family val="3"/>
      <charset val="134"/>
    </font>
    <font>
      <sz val="10"/>
      <name val="宋体"/>
      <family val="3"/>
      <charset val="134"/>
    </font>
    <font>
      <sz val="8"/>
      <name val="Arial"/>
      <family val="2"/>
    </font>
    <font>
      <b/>
      <sz val="10"/>
      <name val="Arial"/>
      <family val="2"/>
    </font>
    <font>
      <b/>
      <sz val="11"/>
      <color theme="1"/>
      <name val="宋体"/>
      <family val="3"/>
      <charset val="134"/>
      <scheme val="minor"/>
    </font>
    <font>
      <b/>
      <sz val="7"/>
      <name val="Arial"/>
      <family val="2"/>
    </font>
    <font>
      <b/>
      <sz val="9"/>
      <name val="宋体"/>
      <family val="3"/>
      <charset val="134"/>
    </font>
    <font>
      <b/>
      <sz val="7"/>
      <color indexed="22"/>
      <name val="Arial"/>
      <family val="2"/>
    </font>
    <font>
      <sz val="8"/>
      <color indexed="22"/>
      <name val="Arial"/>
      <family val="2"/>
    </font>
    <font>
      <b/>
      <sz val="6"/>
      <name val="Arial"/>
      <family val="2"/>
    </font>
    <font>
      <b/>
      <sz val="8"/>
      <name val="Arial"/>
      <family val="2"/>
    </font>
    <font>
      <sz val="7"/>
      <name val="Arial"/>
      <family val="2"/>
    </font>
    <font>
      <sz val="10"/>
      <color indexed="22"/>
      <name val="Arial"/>
      <family val="2"/>
    </font>
    <font>
      <sz val="11"/>
      <color theme="1"/>
      <name val="宋体"/>
      <family val="3"/>
      <charset val="134"/>
      <scheme val="minor"/>
    </font>
    <font>
      <sz val="12"/>
      <name val="宋体"/>
      <family val="3"/>
      <charset val="134"/>
    </font>
    <font>
      <b/>
      <sz val="10"/>
      <color indexed="9"/>
      <name val="宋体"/>
      <family val="3"/>
      <charset val="134"/>
    </font>
    <font>
      <b/>
      <sz val="9"/>
      <color indexed="10"/>
      <name val="Arial"/>
      <family val="2"/>
    </font>
    <font>
      <b/>
      <sz val="8"/>
      <color indexed="56"/>
      <name val="Arial"/>
      <family val="2"/>
    </font>
    <font>
      <b/>
      <sz val="9"/>
      <color rgb="FFFF0000"/>
      <name val="Arial"/>
      <family val="2"/>
    </font>
    <font>
      <b/>
      <sz val="9"/>
      <color indexed="56"/>
      <name val="Arial"/>
      <family val="2"/>
    </font>
    <font>
      <b/>
      <sz val="10"/>
      <name val="宋体"/>
      <family val="3"/>
      <charset val="134"/>
    </font>
    <font>
      <b/>
      <sz val="9"/>
      <name val="Tahoma"/>
      <family val="2"/>
    </font>
    <font>
      <sz val="9"/>
      <name val="宋体"/>
      <family val="3"/>
      <charset val="134"/>
      <scheme val="minor"/>
    </font>
  </fonts>
  <fills count="5">
    <fill>
      <patternFill patternType="none"/>
    </fill>
    <fill>
      <patternFill patternType="gray125"/>
    </fill>
    <fill>
      <patternFill patternType="solid">
        <fgColor indexed="21"/>
        <bgColor indexed="64"/>
      </patternFill>
    </fill>
    <fill>
      <patternFill patternType="solid">
        <fgColor indexed="22"/>
        <bgColor indexed="64"/>
      </patternFill>
    </fill>
    <fill>
      <patternFill patternType="solid">
        <fgColor indexed="11"/>
        <bgColor indexed="64"/>
      </patternFill>
    </fill>
  </fills>
  <borders count="3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auto="1"/>
      </right>
      <top style="thin">
        <color auto="1"/>
      </top>
      <bottom style="double">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s>
  <cellStyleXfs count="9">
    <xf numFmtId="0" fontId="0" fillId="0" borderId="0">
      <alignment vertical="center"/>
    </xf>
    <xf numFmtId="0" fontId="6" fillId="0" borderId="4" applyNumberFormat="0" applyFill="0" applyBorder="0" applyAlignment="0" applyProtection="0">
      <alignment vertical="center"/>
    </xf>
    <xf numFmtId="0" fontId="1" fillId="0" borderId="0"/>
    <xf numFmtId="0" fontId="21" fillId="0" borderId="0">
      <alignment vertical="center"/>
    </xf>
    <xf numFmtId="0" fontId="1" fillId="0" borderId="0"/>
    <xf numFmtId="177" fontId="1" fillId="0" borderId="0" applyFont="0" applyFill="0" applyBorder="0" applyAlignment="0" applyProtection="0"/>
    <xf numFmtId="0" fontId="22" fillId="0" borderId="0"/>
    <xf numFmtId="0" fontId="21" fillId="0" borderId="0">
      <alignment vertical="center"/>
    </xf>
    <xf numFmtId="0" fontId="22" fillId="0" borderId="0"/>
  </cellStyleXfs>
  <cellXfs count="114">
    <xf numFmtId="0" fontId="0" fillId="0" borderId="0" xfId="0">
      <alignment vertical="center"/>
    </xf>
    <xf numFmtId="0" fontId="1" fillId="0" borderId="0" xfId="4" applyFont="1" applyBorder="1" applyAlignment="1" applyProtection="1">
      <alignment vertical="center"/>
      <protection locked="0"/>
    </xf>
    <xf numFmtId="0" fontId="1" fillId="0" borderId="0" xfId="4" applyFont="1" applyAlignment="1" applyProtection="1">
      <alignment horizontal="center" vertical="center"/>
      <protection locked="0"/>
    </xf>
    <xf numFmtId="0" fontId="1" fillId="0" borderId="0" xfId="4" applyFont="1" applyAlignment="1" applyProtection="1">
      <alignment vertical="center"/>
      <protection locked="0"/>
    </xf>
    <xf numFmtId="176" fontId="0" fillId="0" borderId="0" xfId="0" applyNumberFormat="1">
      <alignment vertical="center"/>
    </xf>
    <xf numFmtId="0" fontId="2" fillId="0" borderId="0" xfId="0" applyFont="1" applyAlignment="1">
      <alignment horizontal="left" vertical="center"/>
    </xf>
    <xf numFmtId="49" fontId="4" fillId="2" borderId="8" xfId="2" applyNumberFormat="1" applyFont="1" applyFill="1" applyBorder="1" applyAlignment="1" applyProtection="1">
      <alignment vertical="center"/>
      <protection locked="0"/>
    </xf>
    <xf numFmtId="49" fontId="4" fillId="2" borderId="9" xfId="2" applyNumberFormat="1" applyFont="1" applyFill="1" applyBorder="1" applyAlignment="1" applyProtection="1">
      <alignment vertical="center"/>
      <protection locked="0"/>
    </xf>
    <xf numFmtId="0" fontId="5" fillId="0" borderId="10" xfId="2" applyFont="1" applyFill="1" applyBorder="1" applyAlignment="1" applyProtection="1">
      <alignment vertical="center"/>
      <protection locked="0"/>
    </xf>
    <xf numFmtId="0" fontId="6" fillId="0" borderId="0" xfId="4" applyFont="1" applyBorder="1" applyAlignment="1" applyProtection="1">
      <alignment vertical="center"/>
      <protection locked="0"/>
    </xf>
    <xf numFmtId="0" fontId="6" fillId="0" borderId="11" xfId="4" applyFont="1" applyBorder="1" applyAlignment="1" applyProtection="1">
      <alignment vertical="center"/>
      <protection locked="0"/>
    </xf>
    <xf numFmtId="49" fontId="7" fillId="0" borderId="15" xfId="2" applyNumberFormat="1" applyFont="1" applyFill="1" applyBorder="1" applyAlignment="1" applyProtection="1">
      <alignment horizontal="center" vertical="center"/>
      <protection locked="0"/>
    </xf>
    <xf numFmtId="0" fontId="6" fillId="0" borderId="16" xfId="4" applyFont="1" applyFill="1" applyBorder="1" applyAlignment="1" applyProtection="1">
      <alignment horizontal="center" vertical="center" wrapText="1"/>
      <protection locked="0"/>
    </xf>
    <xf numFmtId="179" fontId="6" fillId="0" borderId="17" xfId="2" applyNumberFormat="1" applyFont="1" applyFill="1" applyBorder="1" applyAlignment="1" applyProtection="1">
      <alignment vertical="center" wrapText="1"/>
      <protection locked="0"/>
    </xf>
    <xf numFmtId="0" fontId="7" fillId="0" borderId="18" xfId="4" applyFont="1" applyFill="1" applyBorder="1" applyAlignment="1" applyProtection="1">
      <alignment horizontal="center" vertical="center" wrapText="1"/>
      <protection locked="0"/>
    </xf>
    <xf numFmtId="0" fontId="6" fillId="0" borderId="19" xfId="4" applyFont="1" applyFill="1" applyBorder="1" applyAlignment="1" applyProtection="1">
      <alignment horizontal="center" vertical="center" wrapText="1"/>
      <protection locked="0"/>
    </xf>
    <xf numFmtId="0" fontId="8" fillId="0" borderId="20" xfId="2" applyNumberFormat="1" applyFont="1" applyBorder="1" applyAlignment="1" applyProtection="1">
      <alignment horizontal="center" vertical="center"/>
      <protection locked="0"/>
    </xf>
    <xf numFmtId="0" fontId="9" fillId="0" borderId="21" xfId="4" applyFont="1" applyBorder="1" applyAlignment="1" applyProtection="1">
      <alignment horizontal="center" vertical="center"/>
      <protection locked="0"/>
    </xf>
    <xf numFmtId="49" fontId="8" fillId="0" borderId="22" xfId="2" applyNumberFormat="1" applyFont="1" applyFill="1" applyBorder="1" applyAlignment="1" applyProtection="1">
      <alignment vertical="center"/>
      <protection locked="0"/>
    </xf>
    <xf numFmtId="0" fontId="9" fillId="0" borderId="20" xfId="4" applyFont="1" applyBorder="1" applyAlignment="1" applyProtection="1">
      <alignment vertical="center"/>
      <protection locked="0"/>
    </xf>
    <xf numFmtId="0" fontId="9" fillId="0" borderId="21" xfId="4" applyFont="1" applyFill="1" applyBorder="1" applyAlignment="1" applyProtection="1">
      <alignment vertical="center"/>
      <protection locked="0"/>
    </xf>
    <xf numFmtId="180" fontId="9" fillId="4" borderId="4" xfId="2" applyNumberFormat="1" applyFont="1" applyFill="1" applyBorder="1" applyAlignment="1" applyProtection="1">
      <alignment horizontal="right" vertical="center"/>
      <protection locked="0"/>
    </xf>
    <xf numFmtId="180" fontId="9" fillId="3" borderId="23" xfId="4" applyNumberFormat="1" applyFont="1" applyFill="1" applyBorder="1" applyAlignment="1" applyProtection="1">
      <alignment horizontal="right" vertical="center"/>
    </xf>
    <xf numFmtId="0" fontId="8" fillId="0" borderId="20" xfId="2" applyNumberFormat="1" applyFont="1" applyBorder="1" applyAlignment="1" applyProtection="1">
      <alignment horizontal="center" vertical="center"/>
      <protection locked="0"/>
    </xf>
    <xf numFmtId="0" fontId="9" fillId="0" borderId="21" xfId="4" applyFont="1" applyFill="1" applyBorder="1" applyAlignment="1" applyProtection="1">
      <alignment vertical="center"/>
      <protection locked="0"/>
    </xf>
    <xf numFmtId="0" fontId="9" fillId="0" borderId="4" xfId="2" applyNumberFormat="1" applyFont="1" applyFill="1" applyBorder="1" applyAlignment="1" applyProtection="1">
      <alignment horizontal="center" vertical="center"/>
      <protection locked="0"/>
    </xf>
    <xf numFmtId="49" fontId="9" fillId="0" borderId="24" xfId="2" applyNumberFormat="1" applyFont="1" applyFill="1" applyBorder="1" applyAlignment="1" applyProtection="1">
      <alignment vertical="center"/>
      <protection locked="0"/>
    </xf>
    <xf numFmtId="0" fontId="9" fillId="0" borderId="3" xfId="4" applyFont="1" applyFill="1" applyBorder="1" applyAlignment="1" applyProtection="1">
      <alignment vertical="center"/>
      <protection locked="0"/>
    </xf>
    <xf numFmtId="0" fontId="9" fillId="0" borderId="4" xfId="4" applyFont="1" applyFill="1" applyBorder="1" applyAlignment="1" applyProtection="1">
      <alignment vertical="center"/>
      <protection locked="0"/>
    </xf>
    <xf numFmtId="0" fontId="8" fillId="0" borderId="3" xfId="2" applyNumberFormat="1" applyFont="1" applyFill="1" applyBorder="1" applyAlignment="1" applyProtection="1">
      <alignment horizontal="center" vertical="center"/>
      <protection locked="0"/>
    </xf>
    <xf numFmtId="0" fontId="9" fillId="0" borderId="4" xfId="4" applyFont="1" applyFill="1" applyBorder="1" applyAlignment="1" applyProtection="1">
      <alignment vertical="center"/>
      <protection locked="0"/>
    </xf>
    <xf numFmtId="0" fontId="8" fillId="0" borderId="5" xfId="2" applyNumberFormat="1"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49" fontId="8" fillId="0" borderId="25" xfId="2" applyNumberFormat="1" applyFont="1" applyFill="1" applyBorder="1" applyAlignment="1" applyProtection="1">
      <alignment vertical="center"/>
      <protection locked="0"/>
    </xf>
    <xf numFmtId="0" fontId="9" fillId="0" borderId="3" xfId="4" applyFont="1" applyBorder="1" applyAlignment="1" applyProtection="1">
      <alignment vertical="center"/>
      <protection locked="0"/>
    </xf>
    <xf numFmtId="1" fontId="10" fillId="0" borderId="26" xfId="2" applyNumberFormat="1" applyFont="1" applyBorder="1" applyAlignment="1" applyProtection="1">
      <alignment horizontal="centerContinuous" vertical="center"/>
      <protection locked="0"/>
    </xf>
    <xf numFmtId="0" fontId="1" fillId="0" borderId="7" xfId="4" applyFont="1" applyBorder="1" applyAlignment="1" applyProtection="1">
      <alignment vertical="center"/>
      <protection locked="0"/>
    </xf>
    <xf numFmtId="49" fontId="0" fillId="0" borderId="7" xfId="2" applyNumberFormat="1" applyFont="1" applyFill="1" applyBorder="1" applyAlignment="1" applyProtection="1">
      <alignment vertical="center"/>
      <protection locked="0"/>
    </xf>
    <xf numFmtId="0" fontId="0" fillId="0" borderId="26" xfId="2" applyNumberFormat="1" applyFont="1" applyFill="1" applyBorder="1" applyAlignment="1" applyProtection="1">
      <alignment vertical="center"/>
      <protection locked="0"/>
    </xf>
    <xf numFmtId="49" fontId="11" fillId="0" borderId="7" xfId="2" applyNumberFormat="1" applyFont="1" applyFill="1" applyBorder="1" applyAlignment="1" applyProtection="1">
      <alignment horizontal="right" vertical="center"/>
      <protection locked="0"/>
    </xf>
    <xf numFmtId="4" fontId="11" fillId="3" borderId="27" xfId="4" applyNumberFormat="1" applyFont="1" applyFill="1" applyBorder="1" applyAlignment="1" applyProtection="1">
      <alignment horizontal="right" vertical="center"/>
    </xf>
    <xf numFmtId="176" fontId="4" fillId="2" borderId="9" xfId="2" applyNumberFormat="1" applyFont="1" applyFill="1" applyBorder="1" applyAlignment="1" applyProtection="1">
      <alignment vertical="center"/>
      <protection locked="0"/>
    </xf>
    <xf numFmtId="49" fontId="4" fillId="2" borderId="30" xfId="2" applyNumberFormat="1" applyFont="1" applyFill="1" applyBorder="1" applyAlignment="1" applyProtection="1">
      <alignment vertical="center"/>
      <protection locked="0"/>
    </xf>
    <xf numFmtId="176" fontId="5" fillId="3" borderId="9" xfId="4" applyNumberFormat="1" applyFont="1" applyFill="1" applyBorder="1" applyAlignment="1" applyProtection="1">
      <alignment vertical="center"/>
      <protection locked="0"/>
    </xf>
    <xf numFmtId="0" fontId="5" fillId="3" borderId="9" xfId="4" applyFont="1" applyFill="1" applyBorder="1" applyAlignment="1" applyProtection="1">
      <alignment vertical="center"/>
      <protection locked="0"/>
    </xf>
    <xf numFmtId="0" fontId="10" fillId="0" borderId="0" xfId="2" applyFont="1" applyFill="1" applyBorder="1" applyAlignment="1" applyProtection="1">
      <alignment horizontal="left" vertical="center" wrapText="1"/>
      <protection locked="0"/>
    </xf>
    <xf numFmtId="176" fontId="7" fillId="0" borderId="32" xfId="4" applyNumberFormat="1" applyFont="1" applyFill="1" applyBorder="1" applyAlignment="1" applyProtection="1">
      <alignment horizontal="center" vertical="center" wrapText="1"/>
      <protection locked="0"/>
    </xf>
    <xf numFmtId="0" fontId="7" fillId="0" borderId="16" xfId="4" applyFont="1" applyFill="1" applyBorder="1" applyAlignment="1" applyProtection="1">
      <alignment horizontal="center" vertical="center" wrapText="1"/>
      <protection locked="0"/>
    </xf>
    <xf numFmtId="0" fontId="7" fillId="0" borderId="17" xfId="4" applyFont="1" applyFill="1" applyBorder="1" applyAlignment="1" applyProtection="1">
      <alignment horizontal="center" vertical="center" wrapText="1"/>
      <protection locked="0"/>
    </xf>
    <xf numFmtId="0" fontId="6" fillId="0" borderId="18" xfId="4" applyFont="1" applyFill="1" applyBorder="1" applyAlignment="1" applyProtection="1">
      <alignment horizontal="center" vertical="center" wrapText="1"/>
      <protection locked="0"/>
    </xf>
    <xf numFmtId="176" fontId="9" fillId="4" borderId="4" xfId="2" applyNumberFormat="1" applyFont="1" applyFill="1" applyBorder="1" applyAlignment="1" applyProtection="1">
      <alignment horizontal="right" vertical="center"/>
      <protection locked="0"/>
    </xf>
    <xf numFmtId="182" fontId="9" fillId="4" borderId="21" xfId="2" applyNumberFormat="1" applyFont="1" applyFill="1" applyBorder="1" applyAlignment="1" applyProtection="1">
      <alignment horizontal="right" vertical="center"/>
      <protection locked="0"/>
    </xf>
    <xf numFmtId="180" fontId="9" fillId="4" borderId="3" xfId="5" applyNumberFormat="1" applyFont="1" applyFill="1" applyBorder="1" applyAlignment="1" applyProtection="1">
      <alignment horizontal="right" vertical="center"/>
      <protection locked="0"/>
    </xf>
    <xf numFmtId="180" fontId="8" fillId="3" borderId="23" xfId="2" applyNumberFormat="1" applyFont="1" applyFill="1" applyBorder="1" applyAlignment="1" applyProtection="1">
      <alignment horizontal="right" vertical="center"/>
    </xf>
    <xf numFmtId="180" fontId="9" fillId="3" borderId="34" xfId="4" applyNumberFormat="1" applyFont="1" applyFill="1" applyBorder="1" applyAlignment="1" applyProtection="1">
      <alignment horizontal="right" vertical="center"/>
    </xf>
    <xf numFmtId="183" fontId="1" fillId="0" borderId="0" xfId="4" applyNumberFormat="1" applyFont="1" applyFill="1" applyBorder="1" applyAlignment="1" applyProtection="1">
      <alignment horizontal="left" vertical="center"/>
      <protection locked="0"/>
    </xf>
    <xf numFmtId="176" fontId="9" fillId="4" borderId="5" xfId="2" applyNumberFormat="1" applyFont="1" applyFill="1" applyBorder="1" applyAlignment="1" applyProtection="1">
      <alignment horizontal="right" vertical="center"/>
      <protection locked="0"/>
    </xf>
    <xf numFmtId="182" fontId="9" fillId="4" borderId="6" xfId="2" applyNumberFormat="1" applyFont="1" applyFill="1" applyBorder="1" applyAlignment="1" applyProtection="1">
      <alignment horizontal="right" vertical="center"/>
      <protection locked="0"/>
    </xf>
    <xf numFmtId="182" fontId="9" fillId="4" borderId="25" xfId="2" applyNumberFormat="1" applyFont="1" applyFill="1" applyBorder="1" applyAlignment="1" applyProtection="1">
      <alignment horizontal="right" vertical="center"/>
      <protection locked="0"/>
    </xf>
    <xf numFmtId="180" fontId="9" fillId="3" borderId="35" xfId="4" applyNumberFormat="1" applyFont="1" applyFill="1" applyBorder="1" applyAlignment="1" applyProtection="1">
      <alignment horizontal="right" vertical="center"/>
    </xf>
    <xf numFmtId="176" fontId="11" fillId="0" borderId="7" xfId="4" applyNumberFormat="1" applyFont="1" applyFill="1" applyBorder="1" applyAlignment="1" applyProtection="1">
      <alignment horizontal="right" vertical="center"/>
      <protection locked="0"/>
    </xf>
    <xf numFmtId="0" fontId="1" fillId="0" borderId="7" xfId="4" applyFont="1" applyFill="1" applyBorder="1" applyAlignment="1" applyProtection="1">
      <alignment vertical="center"/>
      <protection locked="0"/>
    </xf>
    <xf numFmtId="0" fontId="1" fillId="0" borderId="26" xfId="4" applyFont="1" applyBorder="1" applyAlignment="1" applyProtection="1">
      <alignment vertical="center"/>
      <protection locked="0"/>
    </xf>
    <xf numFmtId="178" fontId="0" fillId="0" borderId="36" xfId="2" applyNumberFormat="1" applyFont="1" applyFill="1" applyBorder="1" applyAlignment="1" applyProtection="1">
      <alignment horizontal="right" vertical="center"/>
      <protection locked="0"/>
    </xf>
    <xf numFmtId="178" fontId="1" fillId="0" borderId="0" xfId="2" applyNumberFormat="1" applyFont="1" applyFill="1" applyBorder="1" applyAlignment="1" applyProtection="1">
      <alignment horizontal="left" vertical="center"/>
      <protection locked="0"/>
    </xf>
    <xf numFmtId="0" fontId="16" fillId="0" borderId="0" xfId="2" applyFont="1" applyFill="1" applyBorder="1" applyAlignment="1" applyProtection="1">
      <alignment horizontal="center" vertical="center" wrapText="1"/>
      <protection locked="0"/>
    </xf>
    <xf numFmtId="0" fontId="17" fillId="0" borderId="0" xfId="2" applyFont="1" applyFill="1" applyBorder="1" applyAlignment="1" applyProtection="1">
      <alignment vertical="center"/>
      <protection locked="0"/>
    </xf>
    <xf numFmtId="0" fontId="19" fillId="0" borderId="0" xfId="2" applyFont="1" applyFill="1" applyBorder="1" applyAlignment="1" applyProtection="1">
      <alignment horizontal="center" vertical="center"/>
      <protection locked="0"/>
    </xf>
    <xf numFmtId="0" fontId="19" fillId="0" borderId="0" xfId="2" applyFont="1" applyFill="1" applyBorder="1" applyAlignment="1" applyProtection="1">
      <alignment horizontal="center" vertical="center" wrapText="1"/>
      <protection locked="0"/>
    </xf>
    <xf numFmtId="0" fontId="10" fillId="0" borderId="0" xfId="2" applyFont="1" applyBorder="1" applyAlignment="1" applyProtection="1">
      <alignment vertical="center"/>
      <protection locked="0"/>
    </xf>
    <xf numFmtId="2" fontId="0" fillId="0" borderId="0" xfId="2" applyNumberFormat="1" applyFont="1" applyFill="1" applyBorder="1" applyAlignment="1" applyProtection="1">
      <alignment horizontal="right" vertical="center"/>
      <protection locked="0"/>
    </xf>
    <xf numFmtId="0" fontId="10" fillId="0" borderId="0" xfId="2" applyFont="1" applyFill="1" applyBorder="1" applyAlignment="1" applyProtection="1">
      <alignment vertical="center"/>
      <protection locked="0"/>
    </xf>
    <xf numFmtId="1" fontId="0" fillId="0" borderId="0" xfId="2" applyNumberFormat="1" applyFont="1" applyFill="1" applyBorder="1" applyAlignment="1" applyProtection="1">
      <alignment horizontal="right" vertical="center"/>
      <protection locked="0"/>
    </xf>
    <xf numFmtId="0" fontId="1" fillId="0" borderId="0" xfId="4" applyFont="1" applyFill="1" applyBorder="1" applyAlignment="1" applyProtection="1">
      <alignment vertical="center"/>
      <protection locked="0"/>
    </xf>
    <xf numFmtId="0" fontId="0" fillId="0" borderId="0" xfId="2" applyFont="1" applyFill="1" applyBorder="1" applyAlignment="1" applyProtection="1">
      <alignment vertical="center"/>
      <protection locked="0"/>
    </xf>
    <xf numFmtId="178" fontId="20" fillId="0" borderId="0" xfId="2" applyNumberFormat="1" applyFont="1" applyFill="1" applyBorder="1" applyAlignment="1" applyProtection="1">
      <alignment horizontal="right" vertical="center"/>
      <protection locked="0"/>
    </xf>
    <xf numFmtId="177" fontId="0" fillId="0" borderId="0" xfId="2" applyNumberFormat="1" applyFont="1" applyFill="1" applyBorder="1" applyAlignment="1" applyProtection="1">
      <alignment horizontal="right" vertical="center"/>
      <protection locked="0"/>
    </xf>
    <xf numFmtId="184" fontId="0" fillId="0" borderId="0" xfId="2" applyNumberFormat="1" applyFont="1" applyFill="1" applyBorder="1" applyAlignment="1" applyProtection="1">
      <alignment horizontal="right" vertical="center"/>
      <protection locked="0"/>
    </xf>
    <xf numFmtId="178" fontId="0" fillId="0" borderId="0" xfId="2" applyNumberFormat="1" applyFont="1" applyFill="1" applyBorder="1" applyAlignment="1" applyProtection="1">
      <alignment horizontal="right" vertical="center"/>
      <protection locked="0"/>
    </xf>
    <xf numFmtId="0" fontId="0" fillId="0" borderId="9" xfId="0"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181" fontId="7" fillId="0" borderId="31" xfId="2" applyNumberFormat="1" applyFont="1" applyFill="1" applyBorder="1" applyAlignment="1" applyProtection="1">
      <alignment horizontal="center" vertical="center" wrapText="1"/>
      <protection locked="0"/>
    </xf>
    <xf numFmtId="181" fontId="6" fillId="0" borderId="33" xfId="2"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3" fillId="0" borderId="6" xfId="0" applyFont="1" applyBorder="1" applyAlignment="1">
      <alignment horizontal="center" vertical="center"/>
    </xf>
    <xf numFmtId="176" fontId="3" fillId="0" borderId="6" xfId="0" applyNumberFormat="1" applyFont="1" applyBorder="1" applyAlignment="1">
      <alignment horizontal="center" vertical="center"/>
    </xf>
    <xf numFmtId="0" fontId="0" fillId="0" borderId="7" xfId="0" applyBorder="1" applyAlignment="1">
      <alignment horizontal="center" vertical="center"/>
    </xf>
    <xf numFmtId="176" fontId="0" fillId="0" borderId="7" xfId="0" applyNumberFormat="1" applyBorder="1" applyAlignment="1">
      <alignment horizontal="center" vertical="center"/>
    </xf>
    <xf numFmtId="0" fontId="13" fillId="0" borderId="0" xfId="2" applyFont="1" applyFill="1" applyBorder="1" applyAlignment="1" applyProtection="1">
      <alignment horizontal="left" vertical="center" wrapText="1"/>
      <protection locked="0"/>
    </xf>
    <xf numFmtId="0" fontId="15" fillId="0" borderId="0" xfId="2" applyFont="1" applyFill="1" applyBorder="1" applyAlignment="1" applyProtection="1">
      <alignment horizontal="center" vertical="center" wrapText="1"/>
      <protection locked="0"/>
    </xf>
    <xf numFmtId="0" fontId="5" fillId="3" borderId="12" xfId="4" applyFont="1" applyFill="1" applyBorder="1" applyAlignment="1" applyProtection="1">
      <alignment horizontal="center" vertical="center"/>
      <protection locked="0"/>
    </xf>
    <xf numFmtId="0" fontId="5" fillId="3" borderId="13" xfId="4" applyFont="1" applyFill="1" applyBorder="1" applyAlignment="1" applyProtection="1">
      <alignment horizontal="center" vertical="center"/>
      <protection locked="0"/>
    </xf>
    <xf numFmtId="0" fontId="5" fillId="3" borderId="14" xfId="4" applyFont="1" applyFill="1" applyBorder="1" applyAlignment="1" applyProtection="1">
      <alignment horizontal="center" vertical="center"/>
      <protection locked="0"/>
    </xf>
    <xf numFmtId="0" fontId="14" fillId="3" borderId="12" xfId="4" applyFont="1" applyFill="1" applyBorder="1" applyAlignment="1" applyProtection="1">
      <alignment horizontal="center" vertical="center"/>
      <protection locked="0"/>
    </xf>
    <xf numFmtId="0" fontId="14" fillId="3" borderId="13" xfId="4" applyFont="1" applyFill="1" applyBorder="1" applyAlignment="1" applyProtection="1">
      <alignment horizontal="center" vertical="center"/>
      <protection locked="0"/>
    </xf>
    <xf numFmtId="0" fontId="14" fillId="3" borderId="14" xfId="4" applyFont="1" applyFill="1" applyBorder="1" applyAlignment="1" applyProtection="1">
      <alignment horizontal="center" vertical="center"/>
      <protection locked="0"/>
    </xf>
    <xf numFmtId="0" fontId="18" fillId="0" borderId="0" xfId="2" applyFont="1" applyFill="1" applyBorder="1" applyAlignment="1" applyProtection="1">
      <alignment horizontal="center" vertical="center"/>
      <protection locked="0"/>
    </xf>
    <xf numFmtId="0" fontId="1" fillId="0" borderId="0" xfId="4" applyFont="1" applyBorder="1" applyAlignment="1" applyProtection="1">
      <alignment horizontal="center" vertical="center"/>
      <protection locked="0"/>
    </xf>
  </cellXfs>
  <cellStyles count="9">
    <cellStyle name="BOM_Level_Below3" xfId="1" xr:uid="{00000000-0005-0000-0000-000009000000}"/>
    <cellStyle name="Normal_Schedule-A" xfId="2" xr:uid="{00000000-0005-0000-0000-000026000000}"/>
    <cellStyle name="常规" xfId="0" builtinId="0"/>
    <cellStyle name="常规 2" xfId="4" xr:uid="{00000000-0005-0000-0000-000034000000}"/>
    <cellStyle name="常规 2 27 2 2" xfId="3" xr:uid="{00000000-0005-0000-0000-000030000000}"/>
    <cellStyle name="常规 3" xfId="7" xr:uid="{00000000-0005-0000-0000-000037000000}"/>
    <cellStyle name="货币 2" xfId="5" xr:uid="{00000000-0005-0000-0000-000035000000}"/>
    <cellStyle name="样式 1" xfId="6" xr:uid="{00000000-0005-0000-0000-000036000000}"/>
    <cellStyle name="样式 1 3" xfId="8"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76199</xdr:colOff>
      <xdr:row>21</xdr:row>
      <xdr:rowOff>9526</xdr:rowOff>
    </xdr:from>
    <xdr:to>
      <xdr:col>6</xdr:col>
      <xdr:colOff>416983</xdr:colOff>
      <xdr:row>21</xdr:row>
      <xdr:rowOff>142875</xdr:rowOff>
    </xdr:to>
    <xdr:pic>
      <xdr:nvPicPr>
        <xdr:cNvPr id="2" name="图片 4" descr="厂标.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r="38303" b="44286"/>
        <a:stretch>
          <a:fillRect/>
        </a:stretch>
      </xdr:blipFill>
      <xdr:spPr>
        <a:xfrm>
          <a:off x="3847465" y="4527550"/>
          <a:ext cx="340995" cy="133350"/>
        </a:xfrm>
        <a:prstGeom prst="rect">
          <a:avLst/>
        </a:prstGeom>
        <a:noFill/>
        <a:ln w="9525">
          <a:noFill/>
          <a:miter lim="800000"/>
          <a:headEnd/>
          <a:tailEnd/>
        </a:ln>
      </xdr:spPr>
    </xdr:pic>
    <xdr:clientData/>
  </xdr:twoCellAnchor>
  <xdr:twoCellAnchor>
    <xdr:from>
      <xdr:col>0</xdr:col>
      <xdr:colOff>171450</xdr:colOff>
      <xdr:row>0</xdr:row>
      <xdr:rowOff>0</xdr:rowOff>
    </xdr:from>
    <xdr:to>
      <xdr:col>1</xdr:col>
      <xdr:colOff>581025</xdr:colOff>
      <xdr:row>3</xdr:row>
      <xdr:rowOff>133350</xdr:rowOff>
    </xdr:to>
    <xdr:pic>
      <xdr:nvPicPr>
        <xdr:cNvPr id="1040" name="Picture 16" descr="光华荣昌">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171450" y="0"/>
          <a:ext cx="1038225" cy="666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
  <sheetViews>
    <sheetView tabSelected="1" workbookViewId="0">
      <selection activeCell="M12" sqref="M12"/>
    </sheetView>
  </sheetViews>
  <sheetFormatPr defaultColWidth="9" defaultRowHeight="14" x14ac:dyDescent="0.25"/>
  <cols>
    <col min="9" max="9" width="9" style="4"/>
    <col min="14" max="14" width="9.453125" customWidth="1"/>
    <col min="15" max="15" width="10" customWidth="1"/>
    <col min="16" max="16" width="12" style="5" bestFit="1" customWidth="1"/>
    <col min="17" max="17" width="15.26953125" style="5" bestFit="1" customWidth="1"/>
    <col min="18" max="18" width="21" customWidth="1"/>
    <col min="19" max="19" width="12.08984375" customWidth="1"/>
  </cols>
  <sheetData>
    <row r="1" spans="1:29" x14ac:dyDescent="0.25">
      <c r="A1" s="92"/>
      <c r="B1" s="93"/>
      <c r="C1" s="96" t="s">
        <v>0</v>
      </c>
      <c r="D1" s="96"/>
      <c r="E1" s="96"/>
      <c r="F1" s="96"/>
      <c r="G1" s="96"/>
      <c r="H1" s="96"/>
      <c r="I1" s="97"/>
      <c r="J1" s="96"/>
      <c r="K1" s="96"/>
      <c r="L1" s="80" t="s">
        <v>1</v>
      </c>
      <c r="M1" s="83" t="s">
        <v>2</v>
      </c>
      <c r="N1" s="83" t="s">
        <v>3</v>
      </c>
      <c r="O1" s="86" t="s">
        <v>4</v>
      </c>
    </row>
    <row r="2" spans="1:29" x14ac:dyDescent="0.25">
      <c r="A2" s="94"/>
      <c r="B2" s="84"/>
      <c r="C2" s="98"/>
      <c r="D2" s="98"/>
      <c r="E2" s="98"/>
      <c r="F2" s="98"/>
      <c r="G2" s="98"/>
      <c r="H2" s="98"/>
      <c r="I2" s="99"/>
      <c r="J2" s="98"/>
      <c r="K2" s="98"/>
      <c r="L2" s="81"/>
      <c r="M2" s="81"/>
      <c r="N2" s="81"/>
      <c r="O2" s="87"/>
    </row>
    <row r="3" spans="1:29" x14ac:dyDescent="0.25">
      <c r="A3" s="94"/>
      <c r="B3" s="84"/>
      <c r="C3" s="98"/>
      <c r="D3" s="98"/>
      <c r="E3" s="98"/>
      <c r="F3" s="98"/>
      <c r="G3" s="98"/>
      <c r="H3" s="98"/>
      <c r="I3" s="99"/>
      <c r="J3" s="98"/>
      <c r="K3" s="98"/>
      <c r="L3" s="81"/>
      <c r="M3" s="84" t="s">
        <v>5</v>
      </c>
      <c r="N3" s="84"/>
      <c r="O3" s="88"/>
    </row>
    <row r="4" spans="1:29" x14ac:dyDescent="0.25">
      <c r="A4" s="95"/>
      <c r="B4" s="85"/>
      <c r="C4" s="100"/>
      <c r="D4" s="100"/>
      <c r="E4" s="100"/>
      <c r="F4" s="100"/>
      <c r="G4" s="100"/>
      <c r="H4" s="100"/>
      <c r="I4" s="101"/>
      <c r="J4" s="100"/>
      <c r="K4" s="100"/>
      <c r="L4" s="82"/>
      <c r="M4" s="85"/>
      <c r="N4" s="85"/>
      <c r="O4" s="89"/>
    </row>
    <row r="5" spans="1:29" x14ac:dyDescent="0.25">
      <c r="A5" s="102"/>
      <c r="B5" s="102"/>
      <c r="C5" s="102"/>
      <c r="D5" s="102"/>
      <c r="E5" s="102"/>
      <c r="F5" s="102"/>
      <c r="G5" s="102"/>
      <c r="H5" s="102"/>
      <c r="I5" s="103"/>
      <c r="J5" s="102"/>
      <c r="K5" s="102"/>
      <c r="L5" s="102"/>
      <c r="M5" s="102"/>
      <c r="N5" s="102"/>
      <c r="O5" s="102"/>
    </row>
    <row r="6" spans="1:29" s="1" customFormat="1" ht="15.75" customHeight="1" x14ac:dyDescent="0.25">
      <c r="A6" s="6" t="s">
        <v>6</v>
      </c>
      <c r="B6" s="7"/>
      <c r="C6" s="7"/>
      <c r="D6" s="7"/>
      <c r="E6" s="7"/>
      <c r="F6" s="7"/>
      <c r="G6" s="7"/>
      <c r="H6" s="7"/>
      <c r="I6" s="41"/>
      <c r="J6" s="7"/>
      <c r="K6" s="7"/>
      <c r="L6" s="7"/>
      <c r="M6" s="7"/>
      <c r="N6" s="7"/>
      <c r="O6" s="42"/>
      <c r="P6" s="104"/>
      <c r="Q6" s="104"/>
      <c r="R6" s="105"/>
    </row>
    <row r="7" spans="1:29" s="1" customFormat="1" ht="12.75" customHeight="1" x14ac:dyDescent="0.25">
      <c r="A7" s="8"/>
      <c r="B7" s="9"/>
      <c r="C7" s="10"/>
      <c r="D7" s="106" t="s">
        <v>7</v>
      </c>
      <c r="E7" s="107"/>
      <c r="F7" s="107"/>
      <c r="G7" s="107"/>
      <c r="H7" s="108"/>
      <c r="I7" s="43"/>
      <c r="J7" s="44"/>
      <c r="K7" s="44"/>
      <c r="L7" s="109" t="s">
        <v>8</v>
      </c>
      <c r="M7" s="110"/>
      <c r="N7" s="111"/>
      <c r="O7" s="90" t="s">
        <v>9</v>
      </c>
      <c r="P7" s="45"/>
      <c r="Q7" s="45"/>
      <c r="R7" s="65"/>
      <c r="T7" s="66"/>
      <c r="U7" s="112"/>
      <c r="V7" s="113"/>
      <c r="W7" s="113"/>
      <c r="X7" s="113"/>
      <c r="Y7" s="113"/>
      <c r="Z7" s="113"/>
      <c r="AA7" s="113"/>
      <c r="AB7" s="113"/>
      <c r="AC7" s="113"/>
    </row>
    <row r="8" spans="1:29" s="2" customFormat="1" ht="52.5" customHeight="1" x14ac:dyDescent="0.25">
      <c r="A8" s="11" t="s">
        <v>10</v>
      </c>
      <c r="B8" s="12" t="s">
        <v>11</v>
      </c>
      <c r="C8" s="13" t="s">
        <v>12</v>
      </c>
      <c r="D8" s="14" t="s">
        <v>13</v>
      </c>
      <c r="E8" s="12" t="s">
        <v>14</v>
      </c>
      <c r="F8" s="12" t="s">
        <v>15</v>
      </c>
      <c r="G8" s="12" t="s">
        <v>16</v>
      </c>
      <c r="H8" s="15" t="s">
        <v>17</v>
      </c>
      <c r="I8" s="46" t="s">
        <v>18</v>
      </c>
      <c r="J8" s="47" t="s">
        <v>19</v>
      </c>
      <c r="K8" s="48" t="s">
        <v>20</v>
      </c>
      <c r="L8" s="49" t="s">
        <v>21</v>
      </c>
      <c r="M8" s="47" t="s">
        <v>22</v>
      </c>
      <c r="N8" s="15" t="s">
        <v>23</v>
      </c>
      <c r="O8" s="91"/>
      <c r="P8" s="45"/>
      <c r="Q8" s="45"/>
      <c r="R8" s="65"/>
      <c r="T8" s="67"/>
      <c r="U8" s="68"/>
      <c r="V8" s="67"/>
      <c r="W8" s="68"/>
      <c r="X8" s="67"/>
      <c r="Y8" s="68"/>
      <c r="Z8" s="68"/>
      <c r="AA8" s="68"/>
      <c r="AB8" s="67"/>
      <c r="AC8" s="68"/>
    </row>
    <row r="9" spans="1:29" s="3" customFormat="1" x14ac:dyDescent="0.25">
      <c r="A9" s="16">
        <v>1</v>
      </c>
      <c r="B9" s="17">
        <v>10</v>
      </c>
      <c r="C9" s="18" t="s">
        <v>24</v>
      </c>
      <c r="D9" s="19" t="s">
        <v>42</v>
      </c>
      <c r="E9" s="20"/>
      <c r="F9" s="21">
        <v>0</v>
      </c>
      <c r="G9" s="21">
        <v>0</v>
      </c>
      <c r="H9" s="22">
        <f t="shared" ref="H9:H19" si="0">IF(J9&gt;0,(F9+G9)*I9*(K9/J9),0)</f>
        <v>0</v>
      </c>
      <c r="I9" s="50">
        <f>0.0208*60</f>
        <v>1.248</v>
      </c>
      <c r="J9" s="51">
        <v>1</v>
      </c>
      <c r="K9" s="51">
        <v>1</v>
      </c>
      <c r="L9" s="52">
        <v>0</v>
      </c>
      <c r="M9" s="51">
        <v>16</v>
      </c>
      <c r="N9" s="53">
        <f t="shared" ref="N9:N19" si="1">IF(J9&gt;0,L9*M9*I9*(K9/J9),0)</f>
        <v>0</v>
      </c>
      <c r="O9" s="54">
        <f t="shared" ref="O9:O18" si="2">SUM(H9+N9)</f>
        <v>0</v>
      </c>
      <c r="P9" s="55" t="s">
        <v>32</v>
      </c>
      <c r="Q9" s="55" t="s">
        <v>33</v>
      </c>
      <c r="R9" s="55" t="s">
        <v>34</v>
      </c>
      <c r="T9" s="69"/>
      <c r="U9" s="70"/>
      <c r="V9" s="71"/>
      <c r="W9" s="72"/>
      <c r="X9" s="73"/>
      <c r="Y9" s="76"/>
      <c r="Z9" s="68"/>
      <c r="AA9" s="77"/>
      <c r="AB9" s="71"/>
      <c r="AC9" s="78"/>
    </row>
    <row r="10" spans="1:29" s="3" customFormat="1" x14ac:dyDescent="0.25">
      <c r="A10" s="23">
        <v>2</v>
      </c>
      <c r="B10" s="17">
        <v>30</v>
      </c>
      <c r="C10" s="18" t="s">
        <v>46</v>
      </c>
      <c r="D10" s="19" t="s">
        <v>43</v>
      </c>
      <c r="E10" s="24"/>
      <c r="F10" s="21">
        <v>0</v>
      </c>
      <c r="G10" s="21">
        <v>0</v>
      </c>
      <c r="H10" s="22">
        <f t="shared" si="0"/>
        <v>0</v>
      </c>
      <c r="I10" s="50">
        <f>0.003*60</f>
        <v>0.18</v>
      </c>
      <c r="J10" s="51">
        <v>1</v>
      </c>
      <c r="K10" s="51">
        <v>1</v>
      </c>
      <c r="L10" s="52">
        <v>0</v>
      </c>
      <c r="M10" s="51">
        <v>18</v>
      </c>
      <c r="N10" s="53">
        <f t="shared" si="1"/>
        <v>0</v>
      </c>
      <c r="O10" s="54">
        <f t="shared" si="2"/>
        <v>0</v>
      </c>
      <c r="P10" s="55" t="s">
        <v>35</v>
      </c>
      <c r="Q10" s="55" t="s">
        <v>36</v>
      </c>
      <c r="R10" s="55" t="s">
        <v>25</v>
      </c>
      <c r="T10" s="69"/>
      <c r="U10" s="70"/>
      <c r="V10" s="71"/>
      <c r="W10" s="72"/>
      <c r="X10" s="73"/>
      <c r="Y10" s="76"/>
      <c r="Z10" s="68"/>
      <c r="AA10" s="77"/>
      <c r="AB10" s="71"/>
      <c r="AC10" s="78"/>
    </row>
    <row r="11" spans="1:29" s="3" customFormat="1" x14ac:dyDescent="0.25">
      <c r="A11" s="23">
        <v>3</v>
      </c>
      <c r="B11" s="17">
        <v>30</v>
      </c>
      <c r="C11" s="18" t="s">
        <v>46</v>
      </c>
      <c r="D11" s="19" t="s">
        <v>43</v>
      </c>
      <c r="E11" s="24"/>
      <c r="F11" s="21">
        <v>0</v>
      </c>
      <c r="G11" s="21">
        <v>0</v>
      </c>
      <c r="H11" s="22">
        <f t="shared" si="0"/>
        <v>0</v>
      </c>
      <c r="I11" s="50">
        <f>0.003*60</f>
        <v>0.18</v>
      </c>
      <c r="J11" s="51">
        <v>1</v>
      </c>
      <c r="K11" s="51">
        <v>1</v>
      </c>
      <c r="L11" s="52">
        <v>0</v>
      </c>
      <c r="M11" s="51">
        <v>18</v>
      </c>
      <c r="N11" s="53">
        <f t="shared" si="1"/>
        <v>0</v>
      </c>
      <c r="O11" s="54">
        <f t="shared" si="2"/>
        <v>0</v>
      </c>
      <c r="P11" s="55" t="s">
        <v>37</v>
      </c>
      <c r="Q11" s="55" t="s">
        <v>38</v>
      </c>
      <c r="R11" s="55" t="s">
        <v>39</v>
      </c>
      <c r="T11" s="69"/>
      <c r="U11" s="70"/>
      <c r="V11" s="71"/>
      <c r="W11" s="72"/>
      <c r="X11" s="73"/>
      <c r="Y11" s="76"/>
      <c r="Z11" s="68"/>
      <c r="AA11" s="77"/>
      <c r="AB11" s="71"/>
      <c r="AC11" s="78"/>
    </row>
    <row r="12" spans="1:29" s="3" customFormat="1" x14ac:dyDescent="0.25">
      <c r="A12" s="23">
        <v>4</v>
      </c>
      <c r="B12" s="17">
        <v>10</v>
      </c>
      <c r="C12" s="18" t="s">
        <v>45</v>
      </c>
      <c r="D12" s="19" t="s">
        <v>44</v>
      </c>
      <c r="E12" s="24"/>
      <c r="F12" s="21">
        <v>0</v>
      </c>
      <c r="G12" s="21">
        <v>0</v>
      </c>
      <c r="H12" s="22">
        <f t="shared" si="0"/>
        <v>0</v>
      </c>
      <c r="I12" s="50">
        <f>0.0093*60</f>
        <v>0.55799999999999994</v>
      </c>
      <c r="J12" s="51">
        <v>1</v>
      </c>
      <c r="K12" s="51">
        <v>1</v>
      </c>
      <c r="L12" s="52">
        <v>0</v>
      </c>
      <c r="M12" s="51">
        <v>1</v>
      </c>
      <c r="N12" s="53">
        <f t="shared" si="1"/>
        <v>0</v>
      </c>
      <c r="O12" s="54">
        <f t="shared" si="2"/>
        <v>0</v>
      </c>
      <c r="P12" s="55" t="s">
        <v>40</v>
      </c>
      <c r="Q12" s="55"/>
      <c r="R12" s="55" t="s">
        <v>41</v>
      </c>
      <c r="T12" s="69"/>
      <c r="U12" s="70"/>
      <c r="V12" s="71"/>
      <c r="W12" s="72"/>
      <c r="X12" s="73"/>
      <c r="Y12" s="76"/>
      <c r="Z12" s="68"/>
      <c r="AA12" s="77"/>
      <c r="AB12" s="71"/>
      <c r="AC12" s="78"/>
    </row>
    <row r="13" spans="1:29" s="3" customFormat="1" x14ac:dyDescent="0.25">
      <c r="A13" s="23"/>
      <c r="B13" s="17"/>
      <c r="C13" s="18"/>
      <c r="D13" s="19"/>
      <c r="E13" s="24"/>
      <c r="F13" s="21"/>
      <c r="G13" s="21"/>
      <c r="H13" s="22"/>
      <c r="I13" s="50"/>
      <c r="J13" s="51"/>
      <c r="K13" s="51"/>
      <c r="L13" s="52"/>
      <c r="M13" s="51"/>
      <c r="N13" s="53"/>
      <c r="O13" s="54"/>
      <c r="P13" s="55"/>
      <c r="Q13" s="55"/>
      <c r="R13" s="55"/>
      <c r="T13" s="69"/>
      <c r="U13" s="70"/>
      <c r="V13" s="71"/>
      <c r="W13" s="72"/>
      <c r="X13" s="73"/>
      <c r="Y13" s="76"/>
      <c r="Z13" s="68"/>
      <c r="AA13" s="77"/>
      <c r="AB13" s="71"/>
      <c r="AC13" s="78"/>
    </row>
    <row r="14" spans="1:29" s="3" customFormat="1" x14ac:dyDescent="0.25">
      <c r="A14" s="23"/>
      <c r="B14" s="25"/>
      <c r="C14" s="26"/>
      <c r="D14" s="27"/>
      <c r="E14" s="24"/>
      <c r="F14" s="21"/>
      <c r="G14" s="21"/>
      <c r="H14" s="22"/>
      <c r="I14" s="50"/>
      <c r="J14" s="51"/>
      <c r="K14" s="51"/>
      <c r="L14" s="52"/>
      <c r="M14" s="51"/>
      <c r="N14" s="53"/>
      <c r="O14" s="54"/>
      <c r="P14" s="55"/>
      <c r="Q14" s="55"/>
      <c r="R14" s="55"/>
      <c r="T14" s="69"/>
      <c r="U14" s="70"/>
      <c r="V14" s="71"/>
      <c r="W14" s="72"/>
      <c r="X14" s="73"/>
      <c r="Y14" s="76"/>
      <c r="Z14" s="68"/>
      <c r="AA14" s="77"/>
      <c r="AB14" s="71"/>
      <c r="AC14" s="78"/>
    </row>
    <row r="15" spans="1:29" s="3" customFormat="1" x14ac:dyDescent="0.25">
      <c r="A15" s="23"/>
      <c r="B15" s="25"/>
      <c r="C15" s="26"/>
      <c r="D15" s="27"/>
      <c r="E15" s="28"/>
      <c r="F15" s="21"/>
      <c r="G15" s="21"/>
      <c r="H15" s="22"/>
      <c r="I15" s="50"/>
      <c r="J15" s="51"/>
      <c r="K15" s="51"/>
      <c r="L15" s="52"/>
      <c r="M15" s="51"/>
      <c r="N15" s="53"/>
      <c r="O15" s="54"/>
      <c r="P15" s="55"/>
      <c r="Q15" s="55"/>
      <c r="R15" s="55"/>
      <c r="T15" s="69"/>
      <c r="U15" s="70"/>
      <c r="V15" s="71"/>
      <c r="W15" s="72"/>
      <c r="X15" s="74"/>
      <c r="Y15" s="76"/>
      <c r="Z15" s="68"/>
      <c r="AA15" s="77"/>
      <c r="AB15" s="71"/>
      <c r="AC15" s="78"/>
    </row>
    <row r="16" spans="1:29" s="3" customFormat="1" x14ac:dyDescent="0.25">
      <c r="A16" s="23"/>
      <c r="B16" s="25"/>
      <c r="C16" s="26"/>
      <c r="D16" s="27"/>
      <c r="E16" s="28"/>
      <c r="F16" s="21"/>
      <c r="G16" s="21"/>
      <c r="H16" s="22"/>
      <c r="I16" s="50"/>
      <c r="J16" s="51"/>
      <c r="K16" s="51"/>
      <c r="L16" s="52"/>
      <c r="M16" s="51"/>
      <c r="N16" s="53"/>
      <c r="O16" s="54"/>
      <c r="P16" s="55"/>
      <c r="Q16" s="55"/>
      <c r="R16" s="55"/>
      <c r="T16" s="69"/>
      <c r="U16" s="70"/>
      <c r="V16" s="71"/>
      <c r="W16" s="72"/>
      <c r="X16" s="74"/>
      <c r="Y16" s="76"/>
      <c r="Z16" s="68"/>
      <c r="AA16" s="77"/>
      <c r="AB16" s="71"/>
      <c r="AC16" s="78"/>
    </row>
    <row r="17" spans="1:29" s="3" customFormat="1" x14ac:dyDescent="0.25">
      <c r="A17" s="23"/>
      <c r="B17" s="25"/>
      <c r="C17" s="26"/>
      <c r="D17" s="27"/>
      <c r="E17" s="28"/>
      <c r="F17" s="21"/>
      <c r="G17" s="21"/>
      <c r="H17" s="22"/>
      <c r="I17" s="50"/>
      <c r="J17" s="51"/>
      <c r="K17" s="51"/>
      <c r="L17" s="52"/>
      <c r="M17" s="51"/>
      <c r="N17" s="53"/>
      <c r="O17" s="54"/>
      <c r="P17" s="55"/>
      <c r="Q17" s="55"/>
      <c r="R17" s="55"/>
      <c r="T17" s="69"/>
      <c r="U17" s="70"/>
      <c r="V17" s="71"/>
      <c r="W17" s="72"/>
      <c r="X17" s="74"/>
      <c r="Y17" s="76"/>
      <c r="Z17" s="68"/>
      <c r="AA17" s="77"/>
      <c r="AB17" s="71"/>
      <c r="AC17" s="78"/>
    </row>
    <row r="18" spans="1:29" s="3" customFormat="1" x14ac:dyDescent="0.25">
      <c r="A18" s="23"/>
      <c r="B18" s="25"/>
      <c r="C18" s="26"/>
      <c r="D18" s="27"/>
      <c r="E18" s="28"/>
      <c r="F18" s="21"/>
      <c r="G18" s="21"/>
      <c r="H18" s="22"/>
      <c r="I18" s="50"/>
      <c r="J18" s="51"/>
      <c r="K18" s="51"/>
      <c r="L18" s="52"/>
      <c r="M18" s="51"/>
      <c r="N18" s="53"/>
      <c r="O18" s="54"/>
      <c r="P18" s="55"/>
      <c r="Q18" s="55"/>
      <c r="R18" s="55"/>
      <c r="T18" s="69"/>
      <c r="U18" s="70"/>
      <c r="V18" s="71"/>
      <c r="W18" s="72"/>
      <c r="X18" s="74"/>
      <c r="Y18" s="76"/>
      <c r="Z18" s="68"/>
      <c r="AA18" s="77"/>
      <c r="AB18" s="71"/>
      <c r="AC18" s="78"/>
    </row>
    <row r="19" spans="1:29" s="3" customFormat="1" x14ac:dyDescent="0.25">
      <c r="A19" s="29"/>
      <c r="B19" s="25"/>
      <c r="C19" s="26"/>
      <c r="D19" s="27"/>
      <c r="E19" s="30"/>
      <c r="F19" s="21">
        <v>0</v>
      </c>
      <c r="G19" s="21">
        <v>0</v>
      </c>
      <c r="H19" s="22">
        <f t="shared" si="0"/>
        <v>0</v>
      </c>
      <c r="I19" s="56"/>
      <c r="J19" s="57">
        <v>0</v>
      </c>
      <c r="K19" s="58">
        <v>0</v>
      </c>
      <c r="L19" s="52">
        <v>0</v>
      </c>
      <c r="M19" s="51">
        <v>0</v>
      </c>
      <c r="N19" s="53">
        <f t="shared" si="1"/>
        <v>0</v>
      </c>
      <c r="O19" s="59">
        <f>SUM(H19+N19)</f>
        <v>0</v>
      </c>
      <c r="P19" s="55"/>
      <c r="Q19" s="55"/>
      <c r="R19" s="55"/>
      <c r="T19" s="69"/>
      <c r="U19" s="70"/>
      <c r="V19" s="71"/>
      <c r="W19" s="72"/>
      <c r="X19" s="74"/>
      <c r="Y19" s="76"/>
      <c r="Z19" s="68"/>
      <c r="AA19" s="77"/>
      <c r="AB19" s="71"/>
      <c r="AC19" s="78"/>
    </row>
    <row r="20" spans="1:29" s="3" customFormat="1" x14ac:dyDescent="0.25">
      <c r="A20" s="31"/>
      <c r="B20" s="32"/>
      <c r="C20" s="33"/>
      <c r="D20" s="34"/>
      <c r="E20" s="30"/>
      <c r="F20" s="21">
        <v>0</v>
      </c>
      <c r="G20" s="21">
        <v>0</v>
      </c>
      <c r="H20" s="22">
        <f>IF(J20&gt;0,(F20+G20)*I20*(K20/J20),0)</f>
        <v>0</v>
      </c>
      <c r="I20" s="56"/>
      <c r="J20" s="57">
        <v>0</v>
      </c>
      <c r="K20" s="58">
        <v>0</v>
      </c>
      <c r="L20" s="52">
        <v>0</v>
      </c>
      <c r="M20" s="51">
        <v>0</v>
      </c>
      <c r="N20" s="53">
        <f>IF(J20&gt;0,L20*M20*I20*(K20/J20),0)</f>
        <v>0</v>
      </c>
      <c r="O20" s="59">
        <f>SUM(H20+N20)</f>
        <v>0</v>
      </c>
      <c r="P20" s="55"/>
      <c r="Q20" s="55"/>
      <c r="R20" s="55"/>
      <c r="T20" s="69"/>
      <c r="U20" s="70"/>
      <c r="V20" s="71"/>
      <c r="W20" s="72"/>
      <c r="X20" s="74"/>
      <c r="Y20" s="76"/>
      <c r="Z20" s="68"/>
      <c r="AA20" s="77"/>
      <c r="AB20" s="71"/>
      <c r="AC20" s="78"/>
    </row>
    <row r="21" spans="1:29" s="3" customFormat="1" ht="19.5" customHeight="1" x14ac:dyDescent="0.25">
      <c r="A21" s="35" t="s">
        <v>26</v>
      </c>
      <c r="B21" s="36"/>
      <c r="C21" s="37"/>
      <c r="D21" s="38"/>
      <c r="E21" s="37"/>
      <c r="F21" s="39"/>
      <c r="G21" s="39" t="s">
        <v>27</v>
      </c>
      <c r="H21" s="40">
        <f>SUM(H9:H20)</f>
        <v>0</v>
      </c>
      <c r="I21" s="60"/>
      <c r="J21" s="61"/>
      <c r="K21" s="61"/>
      <c r="L21" s="62"/>
      <c r="M21" s="39" t="s">
        <v>28</v>
      </c>
      <c r="N21" s="40">
        <f>SUM(N9:N20)</f>
        <v>0</v>
      </c>
      <c r="O21" s="63"/>
      <c r="P21" s="64"/>
      <c r="Q21" s="64"/>
      <c r="R21" s="75"/>
      <c r="T21" s="69"/>
      <c r="U21" s="70"/>
      <c r="V21" s="71"/>
      <c r="W21" s="72"/>
      <c r="X21" s="74"/>
      <c r="Y21" s="76"/>
      <c r="Z21" s="68"/>
      <c r="AA21" s="77"/>
      <c r="AB21" s="71"/>
      <c r="AC21" s="78"/>
    </row>
    <row r="22" spans="1:29" x14ac:dyDescent="0.25">
      <c r="A22" s="79" t="s">
        <v>29</v>
      </c>
      <c r="B22" s="79"/>
      <c r="C22" s="79"/>
      <c r="H22" t="s">
        <v>30</v>
      </c>
      <c r="M22" s="79" t="s">
        <v>31</v>
      </c>
      <c r="N22" s="79"/>
      <c r="O22" s="79"/>
    </row>
  </sheetData>
  <autoFilter ref="A8:AC22" xr:uid="{00000000-0009-0000-0000-000000000000}"/>
  <mergeCells count="17">
    <mergeCell ref="P6:R6"/>
    <mergeCell ref="D7:H7"/>
    <mergeCell ref="L7:N7"/>
    <mergeCell ref="U7:AC7"/>
    <mergeCell ref="A22:C22"/>
    <mergeCell ref="M22:O22"/>
    <mergeCell ref="L1:L4"/>
    <mergeCell ref="M1:M2"/>
    <mergeCell ref="M3:M4"/>
    <mergeCell ref="N1:N2"/>
    <mergeCell ref="N3:N4"/>
    <mergeCell ref="O1:O2"/>
    <mergeCell ref="O3:O4"/>
    <mergeCell ref="O7:O8"/>
    <mergeCell ref="A1:B4"/>
    <mergeCell ref="C1:K4"/>
    <mergeCell ref="A5:O5"/>
  </mergeCells>
  <phoneticPr fontId="30" type="noConversion"/>
  <pageMargins left="0.54" right="0.42" top="0.74803149606299202" bottom="0.74803149606299202" header="0.31496062992126" footer="0.31496062992126"/>
  <pageSetup paperSize="9" orientation="landscape" horizontalDpi="2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 x14ac:dyDescent="0.25"/>
  <sheetData/>
  <phoneticPr fontId="30"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 x14ac:dyDescent="0.25"/>
  <sheetData/>
  <phoneticPr fontId="30"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2022-09-09T08:05:49Z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2052-11.1.0.12313</vt:lpwstr>
  </property>
  <property fmtid="{D5CDD505-2E9C-101B-9397-08002B2CF9AE}" pid="4" name="ICV">
    <vt:lpwstr>1C6C27A5A87F472391E887B4D4F0B8B9</vt:lpwstr>
  </property>
</Properties>
</file>