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7B87C7B3-2C53-4E06-8F1D-AD474933358F}" xr6:coauthVersionLast="47" xr6:coauthVersionMax="47" xr10:uidLastSave="{00000000-0000-0000-0000-000000000000}"/>
  <bookViews>
    <workbookView xWindow="-108" yWindow="-108" windowWidth="23256" windowHeight="12720" firstSheet="7" activeTab="7" xr2:uid="{00000000-000D-0000-FFFF-FFFF00000000}"/>
  </bookViews>
  <sheets>
    <sheet name="物料及工装采购价格审批表" sheetId="2" state="hidden" r:id="rId1"/>
    <sheet name="物料及工装采购价格审批表 (2)" sheetId="3" state="hidden" r:id="rId2"/>
    <sheet name="物料及工装采购价格审批表 (3)" sheetId="4" state="hidden" r:id="rId3"/>
    <sheet name="物料及工装采购价格审批表 (4)" sheetId="5" state="hidden" r:id="rId4"/>
    <sheet name="物料及工装采购价格审批表 (5)" sheetId="6" state="hidden" r:id="rId5"/>
    <sheet name="物料及工装采购价格审批表 (6)" sheetId="7" state="hidden" r:id="rId6"/>
    <sheet name="物料及工装采购价格审批表 (7)" sheetId="8" state="hidden" r:id="rId7"/>
    <sheet name="物料及工装采购价格审批表 (9)" sheetId="10" r:id="rId8"/>
    <sheet name="物料及工装采购价格审批表 (10)" sheetId="11" r:id="rId9"/>
    <sheet name="Sheet1" sheetId="1" r:id="rId10"/>
  </sheets>
  <externalReferences>
    <externalReference r:id="rId11"/>
    <externalReference r:id="rId12"/>
  </externalReferences>
  <definedNames>
    <definedName name="_xlnm.Print_Area" localSheetId="7">'物料及工装采购价格审批表 (9)'!$A$1:$P$41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" i="11" l="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4" i="11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4" i="10"/>
  <c r="G5" i="10" l="1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4" i="10"/>
  <c r="N5" i="11" l="1"/>
  <c r="N6" i="11"/>
  <c r="N7" i="11"/>
  <c r="N8" i="11"/>
  <c r="L9" i="11"/>
  <c r="L10" i="11"/>
  <c r="L11" i="11"/>
  <c r="L12" i="11"/>
  <c r="N13" i="11"/>
  <c r="N14" i="11"/>
  <c r="N15" i="11"/>
  <c r="N16" i="11"/>
  <c r="L17" i="11"/>
  <c r="L18" i="11"/>
  <c r="L19" i="11"/>
  <c r="L20" i="11"/>
  <c r="N21" i="11"/>
  <c r="N22" i="11"/>
  <c r="N23" i="11"/>
  <c r="N24" i="11"/>
  <c r="L25" i="11"/>
  <c r="L26" i="11"/>
  <c r="L27" i="11"/>
  <c r="L28" i="11"/>
  <c r="N29" i="11"/>
  <c r="N30" i="11"/>
  <c r="N31" i="11"/>
  <c r="N32" i="11"/>
  <c r="L33" i="11"/>
  <c r="L34" i="11"/>
  <c r="L35" i="11"/>
  <c r="L36" i="11"/>
  <c r="N37" i="11"/>
  <c r="N38" i="11"/>
  <c r="M5" i="11"/>
  <c r="M6" i="11"/>
  <c r="K7" i="11"/>
  <c r="K8" i="11"/>
  <c r="K9" i="11"/>
  <c r="K10" i="11"/>
  <c r="M11" i="11"/>
  <c r="M12" i="11"/>
  <c r="M13" i="11"/>
  <c r="M14" i="11"/>
  <c r="K15" i="11"/>
  <c r="K16" i="11"/>
  <c r="K17" i="11"/>
  <c r="M18" i="11"/>
  <c r="M19" i="11"/>
  <c r="M20" i="11"/>
  <c r="M21" i="11"/>
  <c r="M22" i="11"/>
  <c r="K23" i="11"/>
  <c r="K24" i="11"/>
  <c r="K25" i="11"/>
  <c r="M26" i="11"/>
  <c r="M27" i="11"/>
  <c r="M28" i="11"/>
  <c r="M29" i="11"/>
  <c r="M30" i="11"/>
  <c r="K31" i="11"/>
  <c r="K32" i="11"/>
  <c r="K33" i="11"/>
  <c r="M34" i="11"/>
  <c r="M35" i="11"/>
  <c r="M36" i="11"/>
  <c r="M37" i="11"/>
  <c r="M38" i="11"/>
  <c r="L15" i="11" l="1"/>
  <c r="N36" i="11"/>
  <c r="K6" i="11"/>
  <c r="L8" i="11"/>
  <c r="N35" i="11"/>
  <c r="K38" i="11"/>
  <c r="K5" i="11"/>
  <c r="L7" i="11"/>
  <c r="N28" i="11"/>
  <c r="K30" i="11"/>
  <c r="L32" i="11"/>
  <c r="M33" i="11"/>
  <c r="N27" i="11"/>
  <c r="K29" i="11"/>
  <c r="L31" i="11"/>
  <c r="M25" i="11"/>
  <c r="N20" i="11"/>
  <c r="K22" i="11"/>
  <c r="L24" i="11"/>
  <c r="M17" i="11"/>
  <c r="N19" i="11"/>
  <c r="K13" i="11"/>
  <c r="K21" i="11"/>
  <c r="L23" i="11"/>
  <c r="M10" i="11"/>
  <c r="N12" i="11"/>
  <c r="K14" i="11"/>
  <c r="L16" i="11"/>
  <c r="M9" i="11"/>
  <c r="N11" i="11"/>
  <c r="K37" i="11"/>
  <c r="K36" i="11"/>
  <c r="K28" i="11"/>
  <c r="K20" i="11"/>
  <c r="K12" i="11"/>
  <c r="L38" i="11"/>
  <c r="L30" i="11"/>
  <c r="L22" i="11"/>
  <c r="L14" i="11"/>
  <c r="L6" i="11"/>
  <c r="M32" i="11"/>
  <c r="M24" i="11"/>
  <c r="M16" i="11"/>
  <c r="M8" i="11"/>
  <c r="N34" i="11"/>
  <c r="N26" i="11"/>
  <c r="N18" i="11"/>
  <c r="N10" i="11"/>
  <c r="K35" i="11"/>
  <c r="K27" i="11"/>
  <c r="K19" i="11"/>
  <c r="K11" i="11"/>
  <c r="L37" i="11"/>
  <c r="L29" i="11"/>
  <c r="L21" i="11"/>
  <c r="L13" i="11"/>
  <c r="L5" i="11"/>
  <c r="M31" i="11"/>
  <c r="M23" i="11"/>
  <c r="M15" i="11"/>
  <c r="M7" i="11"/>
  <c r="N33" i="11"/>
  <c r="N25" i="11"/>
  <c r="N17" i="11"/>
  <c r="N9" i="11"/>
  <c r="K34" i="11"/>
  <c r="K26" i="11"/>
  <c r="K18" i="11"/>
  <c r="L5" i="10" l="1"/>
  <c r="N5" i="10" s="1"/>
  <c r="L7" i="10"/>
  <c r="N7" i="10" s="1"/>
  <c r="L8" i="10"/>
  <c r="N8" i="10" s="1"/>
  <c r="L9" i="10"/>
  <c r="N9" i="10" s="1"/>
  <c r="L10" i="10"/>
  <c r="N10" i="10" s="1"/>
  <c r="L11" i="10"/>
  <c r="N11" i="10" s="1"/>
  <c r="L12" i="10"/>
  <c r="N12" i="10" s="1"/>
  <c r="L13" i="10"/>
  <c r="N13" i="10" s="1"/>
  <c r="L14" i="10"/>
  <c r="N14" i="10" s="1"/>
  <c r="L15" i="10"/>
  <c r="N15" i="10" s="1"/>
  <c r="L16" i="10"/>
  <c r="N16" i="10" s="1"/>
  <c r="L17" i="10"/>
  <c r="N17" i="10" s="1"/>
  <c r="L18" i="10"/>
  <c r="N18" i="10" s="1"/>
  <c r="L19" i="10"/>
  <c r="N19" i="10" s="1"/>
  <c r="L20" i="10"/>
  <c r="N20" i="10" s="1"/>
  <c r="L21" i="10"/>
  <c r="N21" i="10" s="1"/>
  <c r="L22" i="10"/>
  <c r="N22" i="10" s="1"/>
  <c r="L23" i="10"/>
  <c r="N23" i="10" s="1"/>
  <c r="L24" i="10"/>
  <c r="N24" i="10" s="1"/>
  <c r="L25" i="10"/>
  <c r="N25" i="10" s="1"/>
  <c r="L26" i="10"/>
  <c r="N26" i="10" s="1"/>
  <c r="L27" i="10"/>
  <c r="N27" i="10" s="1"/>
  <c r="L28" i="10"/>
  <c r="N28" i="10" s="1"/>
  <c r="L29" i="10"/>
  <c r="N29" i="10" s="1"/>
  <c r="L30" i="10"/>
  <c r="N30" i="10" s="1"/>
  <c r="L31" i="10"/>
  <c r="N31" i="10" s="1"/>
  <c r="L32" i="10"/>
  <c r="N32" i="10" s="1"/>
  <c r="L33" i="10"/>
  <c r="N33" i="10" s="1"/>
  <c r="L34" i="10"/>
  <c r="N34" i="10" s="1"/>
  <c r="L35" i="10"/>
  <c r="N35" i="10" s="1"/>
  <c r="L36" i="10"/>
  <c r="N36" i="10" s="1"/>
  <c r="L37" i="10"/>
  <c r="N37" i="10" s="1"/>
  <c r="L38" i="10"/>
  <c r="N38" i="10" s="1"/>
  <c r="L4" i="10"/>
  <c r="N4" i="10" s="1"/>
  <c r="K6" i="10"/>
  <c r="L6" i="10" l="1"/>
  <c r="N6" i="10" s="1"/>
  <c r="L4" i="11"/>
  <c r="M4" i="11"/>
  <c r="K31" i="10"/>
  <c r="M31" i="10" s="1"/>
  <c r="K23" i="10"/>
  <c r="M23" i="10" s="1"/>
  <c r="K15" i="10"/>
  <c r="M15" i="10" s="1"/>
  <c r="K7" i="10"/>
  <c r="M7" i="10" s="1"/>
  <c r="K4" i="10"/>
  <c r="M4" i="10" s="1"/>
  <c r="K38" i="10"/>
  <c r="M38" i="10" s="1"/>
  <c r="K30" i="10"/>
  <c r="M30" i="10" s="1"/>
  <c r="K22" i="10"/>
  <c r="M22" i="10" s="1"/>
  <c r="K14" i="10"/>
  <c r="M14" i="10" s="1"/>
  <c r="M6" i="10"/>
  <c r="K16" i="10"/>
  <c r="M16" i="10" s="1"/>
  <c r="K37" i="10"/>
  <c r="M37" i="10" s="1"/>
  <c r="K29" i="10"/>
  <c r="M29" i="10" s="1"/>
  <c r="K21" i="10"/>
  <c r="M21" i="10" s="1"/>
  <c r="K13" i="10"/>
  <c r="M13" i="10" s="1"/>
  <c r="K5" i="10"/>
  <c r="M5" i="10" s="1"/>
  <c r="K24" i="10"/>
  <c r="M24" i="10" s="1"/>
  <c r="K36" i="10"/>
  <c r="M36" i="10" s="1"/>
  <c r="K28" i="10"/>
  <c r="M28" i="10" s="1"/>
  <c r="K20" i="10"/>
  <c r="M20" i="10" s="1"/>
  <c r="K12" i="10"/>
  <c r="M12" i="10" s="1"/>
  <c r="K32" i="10"/>
  <c r="M32" i="10" s="1"/>
  <c r="K8" i="10"/>
  <c r="M8" i="10" s="1"/>
  <c r="K35" i="10"/>
  <c r="M35" i="10" s="1"/>
  <c r="K27" i="10"/>
  <c r="M27" i="10" s="1"/>
  <c r="K19" i="10"/>
  <c r="M19" i="10" s="1"/>
  <c r="K11" i="10"/>
  <c r="M11" i="10" s="1"/>
  <c r="K34" i="10"/>
  <c r="M34" i="10" s="1"/>
  <c r="K26" i="10"/>
  <c r="M26" i="10" s="1"/>
  <c r="K18" i="10"/>
  <c r="M18" i="10" s="1"/>
  <c r="K10" i="10"/>
  <c r="M10" i="10" s="1"/>
  <c r="K33" i="10"/>
  <c r="M33" i="10" s="1"/>
  <c r="K25" i="10"/>
  <c r="M25" i="10" s="1"/>
  <c r="K17" i="10"/>
  <c r="M17" i="10" s="1"/>
  <c r="K9" i="10"/>
  <c r="M9" i="10" s="1"/>
  <c r="K4" i="11"/>
  <c r="N4" i="11"/>
</calcChain>
</file>

<file path=xl/sharedStrings.xml><?xml version="1.0" encoding="utf-8"?>
<sst xmlns="http://schemas.openxmlformats.org/spreadsheetml/2006/main" count="699" uniqueCount="201">
  <si>
    <t>物料及工装采购价格审批表（未税、元）</t>
    <phoneticPr fontId="4" type="noConversion"/>
  </si>
  <si>
    <t>编号：</t>
    <phoneticPr fontId="4" type="noConversion"/>
  </si>
  <si>
    <t>序号</t>
    <phoneticPr fontId="4" type="noConversion"/>
  </si>
  <si>
    <t>图号/编码</t>
    <phoneticPr fontId="4" type="noConversion"/>
  </si>
  <si>
    <t>物料/工装名称</t>
    <phoneticPr fontId="4" type="noConversion"/>
  </si>
  <si>
    <t>单位</t>
    <phoneticPr fontId="4" type="noConversion"/>
  </si>
  <si>
    <t>厂家报价</t>
    <phoneticPr fontId="4" type="noConversion"/>
  </si>
  <si>
    <t>增值税率</t>
    <phoneticPr fontId="4" type="noConversion"/>
  </si>
  <si>
    <t>目标价格</t>
    <phoneticPr fontId="4" type="noConversion"/>
  </si>
  <si>
    <t>报批价格</t>
    <phoneticPr fontId="4" type="noConversion"/>
  </si>
  <si>
    <t>审批价格</t>
    <phoneticPr fontId="4" type="noConversion"/>
  </si>
  <si>
    <t>供应商</t>
    <phoneticPr fontId="4" type="noConversion"/>
  </si>
  <si>
    <t>备注</t>
    <phoneticPr fontId="4" type="noConversion"/>
  </si>
  <si>
    <t xml:space="preserve">
总经理
日期：
</t>
    <phoneticPr fontId="4" type="noConversion"/>
  </si>
  <si>
    <t xml:space="preserve">
厂长
日期：
</t>
    <phoneticPr fontId="4" type="noConversion"/>
  </si>
  <si>
    <t xml:space="preserve">
采购负责人
日期：
</t>
    <phoneticPr fontId="4" type="noConversion"/>
  </si>
  <si>
    <t xml:space="preserve">
成本部门
日期：
</t>
    <phoneticPr fontId="4" type="noConversion"/>
  </si>
  <si>
    <t xml:space="preserve">
采购工程师
日期：
</t>
    <phoneticPr fontId="4" type="noConversion"/>
  </si>
  <si>
    <t>SHT0014884</t>
    <phoneticPr fontId="3" type="noConversion"/>
  </si>
  <si>
    <t>台阶螺母</t>
    <phoneticPr fontId="3" type="noConversion"/>
  </si>
  <si>
    <t>件</t>
    <phoneticPr fontId="3" type="noConversion"/>
  </si>
  <si>
    <t xml:space="preserve">沧州旭兴五金制品有限公司 </t>
    <phoneticPr fontId="3" type="noConversion"/>
  </si>
  <si>
    <t>B点</t>
    <phoneticPr fontId="3" type="noConversion"/>
  </si>
  <si>
    <t>A点</t>
    <phoneticPr fontId="3" type="noConversion"/>
  </si>
  <si>
    <t>霸州市政锦五金制品有限公司</t>
    <phoneticPr fontId="3" type="noConversion"/>
  </si>
  <si>
    <t>说明：1.一汽轻卡减震扶手安装支架变更，原由泊头捷润供应旧状态总成，但由于压款问题，新状态扶手安装支架总成，泊头捷润仅供应钣金件，新开的SHT0011546扶手旋转轴需我司自行外购并焊接。2.1.3平台升降调节组件，河北工厂提出改善降本，新开发一个SHT0014884台阶螺母。3.重汽项目，技术部提出降本，将原BAS0010008支撑衬套变短，该衬套原是黄骅创合供应黄骅成卓（黄骅成卓为我司供应车身安装支架总成的），本次设变本想要创合剪短原状态衬套后直供我司，但创合表示不再接新项目。4.基于上述背景，我司联系沧州旭兴及霸州政锦报价，初次报价沧州旭兴较优。5.经过我司与价值工程部核价，并与厂家就工序进行讨论，最终霸州政锦贴近目标（因账期问题在目标价基础上增加了5%）。6.现推荐霸州政锦制作开发。7.沧州旭兴供货的样品，我司与其签订样品协议。8.量产后按照霸州政锦供货份额80%（台阶螺母按30%），旭兴供货额20%分配（台阶螺母按70%），以防独家供货出现断供问题</t>
    <phoneticPr fontId="4" type="noConversion"/>
  </si>
  <si>
    <t>北京浦东三浦标准件有限公司</t>
    <phoneticPr fontId="3" type="noConversion"/>
  </si>
  <si>
    <t>BFA0010062</t>
    <phoneticPr fontId="3" type="noConversion"/>
  </si>
  <si>
    <t>焊接方螺母10级</t>
    <phoneticPr fontId="3" type="noConversion"/>
  </si>
  <si>
    <t xml:space="preserve">上锐（常州）供应链管理有限公司 </t>
    <phoneticPr fontId="3" type="noConversion"/>
  </si>
  <si>
    <t>说明：1.我司开发H6项目时，其中 BFA0000518焊接方螺母是借用天龙得为我司供应的1.0项目（实物为10级），但2022年7月初，生产反馈天龙得产品不符合H6的使用要求（硬度等级适合，但尺寸不合适）。2.河北工厂紧急从北京三浦调取螺母，用于代替BFA0010062焊接方螺母（10级）,用于底支架位置焊接。因BFA0000518和BFA0010062的尺寸相同，图纸要求的硬度等级不一致，故北京三浦使用BFA0000518焊接方螺母10级名称报价，实际应为BFA0010062（我司使用的也是10级）。3.现BFA0010062已经定点至常州上锐（未税0.15元），但未验证结束。但北京三浦的产品经过研发和河北制造技术部验证符合要求，故申请北京三浦作为B点进入，北京三浦的FA0010062未税报价为0.117元。</t>
    <phoneticPr fontId="4" type="noConversion"/>
  </si>
  <si>
    <t>SHT0011546</t>
    <phoneticPr fontId="3" type="noConversion"/>
  </si>
  <si>
    <t>扶手旋转轴</t>
    <phoneticPr fontId="3" type="noConversion"/>
  </si>
  <si>
    <t>BAS0010008</t>
    <phoneticPr fontId="3" type="noConversion"/>
  </si>
  <si>
    <t>支撑衬套</t>
    <phoneticPr fontId="3" type="noConversion"/>
  </si>
  <si>
    <t>SHT0012305</t>
    <phoneticPr fontId="3" type="noConversion"/>
  </si>
  <si>
    <t>靠背骨架总成-气动腰托</t>
    <phoneticPr fontId="3" type="noConversion"/>
  </si>
  <si>
    <t>SHT0012990</t>
    <phoneticPr fontId="3" type="noConversion"/>
  </si>
  <si>
    <t>靠背骨架总成-机械腰托</t>
    <phoneticPr fontId="3" type="noConversion"/>
  </si>
  <si>
    <t>49.77（发≥500件/次）
49.93（发&lt; 500件/次）
（不含卸车费）</t>
    <phoneticPr fontId="3" type="noConversion"/>
  </si>
  <si>
    <t>河北新强力机械制造有限公司</t>
    <phoneticPr fontId="3" type="noConversion"/>
  </si>
  <si>
    <t>48.15（发≥500件/次）
48.31（发&lt; 500件/次）
（不含卸车费）</t>
    <phoneticPr fontId="3" type="noConversion"/>
  </si>
  <si>
    <t>说明：
1.长春J6L项目借用河北新强力的两种靠背骨架，两种靠背骨架分别为SHT0012305和SHT0012990。
2.我部同时核算目标价，目标价与报价差异较大，为防止一家独断，故又咨询新厂家，回复如下：
a.文安恒德SHT0012305未税价56.6元，SHT0012990未税价54.4元，合计111元（不含模检具），模检具共计95350元（预付50%，剩余50%分摊至5万件产品）。
b.文安伟祥汽车座椅有限公司，未税报价65元/件（不含运费）。
c.目前长春属地化供应商长春智恒，最低价SHT0012305未税价53.5元，SHT0012990未税价52.81元，合计106.31元。
d.新强力最低价SHT0012305未税价49.77元（≥500件/次）、49.93（发&lt; 500件/次），均不含卸车费，SHT0012990未税价48.15（发≥500件/次）、48.31（发&lt; 500件/次），不含卸车费，合计97.92元（≥500件/次）、98.24元（小于500件/次）。
4.根据以上数据分析，我司目标价与市场价格存在较大差异，从材料费、加工费及给定系数上并不能完全代表市场水平，在此情况下或是我司自制来降低成本，或是通过市场对比选择低价者。
5.本次由于J6L项目9月量产，建议先与新强力签订批量协议（借用件不需要再新开模具），包装按照现包装方式（木托盘+捆扎带+整体塑料膜），如后续产量提升或者新强力供货出现问题，可以启动长春智恒作为B点或河北自制供应长春。</t>
    <phoneticPr fontId="4" type="noConversion"/>
  </si>
  <si>
    <t>SLT0014205</t>
  </si>
  <si>
    <t>下框左连接梁总成</t>
  </si>
  <si>
    <t>SLT0014359</t>
  </si>
  <si>
    <t>下框右连接梁总成</t>
  </si>
  <si>
    <t>航天宏达（泊头）机械科技有限公司</t>
    <phoneticPr fontId="3" type="noConversion"/>
  </si>
  <si>
    <t>以上价格不含模具费，模具费见价格协议</t>
    <phoneticPr fontId="3" type="noConversion"/>
  </si>
  <si>
    <t>说明：
1.接到X5000-S下框连接梁组件的设变通知，状态完全变更。现申请与航天宏达进行新状态定价。
2.我司目标价与最终谈判后价格差异点在于（详见核算表）：
a.材料价格取22年均价，SAPH440未税5.49元/kg，同样废铁价格也按均价走，取2.7元/kg.
b.厂家初期焊螺母采用加厚螺母，车削后套入连接梁后，再进行二保焊，现已与目标统一，按照点焊螺母方式进行。
3.此为谈判最终价</t>
    <phoneticPr fontId="4" type="noConversion"/>
  </si>
  <si>
    <t>SHT0014256</t>
    <phoneticPr fontId="3" type="noConversion"/>
  </si>
  <si>
    <t>线束护套固定钣金</t>
    <phoneticPr fontId="3" type="noConversion"/>
  </si>
  <si>
    <t>泊头市捷润五金制品有限公司</t>
    <phoneticPr fontId="3" type="noConversion"/>
  </si>
  <si>
    <t>以上价格不含模具费，模摊费用模具费未税0.035元</t>
    <phoneticPr fontId="3" type="noConversion"/>
  </si>
  <si>
    <t>SLT0010629</t>
    <phoneticPr fontId="3" type="noConversion"/>
  </si>
  <si>
    <t>扶手安装支架</t>
    <phoneticPr fontId="3" type="noConversion"/>
  </si>
  <si>
    <t>说明：
1.前期通过招标比价形式，锁定由泊头捷润开发H6线束固定钣金和轻卡减震扶手安装支架。
2.厂家前期报价为线束固定钣金未税1.46元（不含模摊），现材料降价再次商谈后未税1.2元（不含模摊费）。
3.轻卡减震扶手安装支架总成设变，原规划由泊头捷润供应总成，但厂家表示因账期不稳定、且厂家需要现金从机加工件厂拿货，故表示仅供应安装支架，商谈后未税价为1.6元。
4.以上是协商后价格，厂家以账期不稳、工序费及利润我司核算底等原因，确定此为最低价，不再让步。</t>
    <phoneticPr fontId="4" type="noConversion"/>
  </si>
  <si>
    <t>以上价格不含模具费，模摊费用模具费未税0.071元</t>
    <phoneticPr fontId="3" type="noConversion"/>
  </si>
  <si>
    <t>SHT0010286</t>
  </si>
  <si>
    <t>H6司机滑轨解锁手柄</t>
  </si>
  <si>
    <t>SHT0012082</t>
  </si>
  <si>
    <t>前长杆总成</t>
  </si>
  <si>
    <t>SHT0012058</t>
  </si>
  <si>
    <t>后长杆总成</t>
  </si>
  <si>
    <t>SHT0012060</t>
  </si>
  <si>
    <t>短杆总成</t>
  </si>
  <si>
    <t>SLT0002149</t>
  </si>
  <si>
    <t>中间座靠背骨架</t>
  </si>
  <si>
    <t>SHT0012294</t>
  </si>
  <si>
    <t>T5-1.0靠背骨架焊接总成</t>
  </si>
  <si>
    <t>SHT0012081</t>
  </si>
  <si>
    <t>前升降连杆总成</t>
  </si>
  <si>
    <t>SHT0012057</t>
  </si>
  <si>
    <t>后升降连杆总成</t>
  </si>
  <si>
    <t>说明：
1.H6解锁手柄，新强力提出标准提升，产品按未税5.71元报价，经过咨询江苏力乐、文安德实、鑫荣飞，多次联系江苏力乐和文安德实截至目前报价未发、鑫荣飞未税价6.65元。
2.其余产品，新强力维持原价或有一定降价，但表示均不能达成目标</t>
    <phoneticPr fontId="4" type="noConversion"/>
  </si>
  <si>
    <t>说明：
1.前期H6项目开发时，滑轨解锁手柄由新强力开发。
2.目前临近量产，需要与新强力定价，根据成本部核算，手柄未税价为3.49元，新强力报价5.71元，经过再次招标对比，现鑫荣飞报价为6.67元，文安德实口头报价未税5元(不含表面处理，德实表示我司图纸的盐雾要求无法解读，根据戴姆勒标准，初判无法达到，需要我司自行电泳)，模具费未税1.1万元（预付50%，剩余50%分摊）。
3.根据现有对比，仍是新强力价格较优，并且我司前期使用新强力样品通过的验证，故此推荐。
4.由于材料特殊，购进钢管需要至少6吨起订，因此不能按照临时价格，需要订立长期价格，经过商谈，新强力最低价为未税5.71元，不予让步</t>
    <phoneticPr fontId="4" type="noConversion"/>
  </si>
  <si>
    <t>SHT0011003</t>
    <phoneticPr fontId="3" type="noConversion"/>
  </si>
  <si>
    <t>H4升级滑轨右上连接板焊接总成</t>
    <phoneticPr fontId="3" type="noConversion"/>
  </si>
  <si>
    <t>SHT0010999</t>
    <phoneticPr fontId="3" type="noConversion"/>
  </si>
  <si>
    <t>H4升级滑轨左上连接板焊接总成</t>
    <phoneticPr fontId="3" type="noConversion"/>
  </si>
  <si>
    <t>SHT0001874</t>
    <phoneticPr fontId="3" type="noConversion"/>
  </si>
  <si>
    <t>绞架大孔侧板</t>
    <phoneticPr fontId="3" type="noConversion"/>
  </si>
  <si>
    <t>SHT0001760</t>
    <phoneticPr fontId="3" type="noConversion"/>
  </si>
  <si>
    <t>绞架小孔侧板</t>
    <phoneticPr fontId="3" type="noConversion"/>
  </si>
  <si>
    <t>SHT0001864</t>
    <phoneticPr fontId="3" type="noConversion"/>
  </si>
  <si>
    <t>气囊下支架</t>
    <phoneticPr fontId="3" type="noConversion"/>
  </si>
  <si>
    <t>SCS0006413</t>
    <phoneticPr fontId="3" type="noConversion"/>
  </si>
  <si>
    <t>前排靠背复位卷簧限位支架</t>
    <phoneticPr fontId="3" type="noConversion"/>
  </si>
  <si>
    <t>SCS0005786</t>
    <phoneticPr fontId="3" type="noConversion"/>
  </si>
  <si>
    <t>前排座椅靠背右侧连接板</t>
    <phoneticPr fontId="3" type="noConversion"/>
  </si>
  <si>
    <t>SCS0005784</t>
    <phoneticPr fontId="3" type="noConversion"/>
  </si>
  <si>
    <t>前排座椅靠背左侧连接板</t>
    <phoneticPr fontId="3" type="noConversion"/>
  </si>
  <si>
    <t>SCS0005773</t>
    <phoneticPr fontId="3" type="noConversion"/>
  </si>
  <si>
    <t>调角器电机固定支架</t>
    <phoneticPr fontId="3" type="noConversion"/>
  </si>
  <si>
    <t>SHT0001853</t>
    <phoneticPr fontId="3" type="noConversion"/>
  </si>
  <si>
    <t>旋转轴支架/仰角轴支架</t>
  </si>
  <si>
    <t>旋转轴支架/仰角轴支架总成</t>
    <phoneticPr fontId="3" type="noConversion"/>
  </si>
  <si>
    <t>SHT0010521</t>
    <phoneticPr fontId="3" type="noConversion"/>
  </si>
  <si>
    <t>H4-2.0气囊上支架</t>
    <phoneticPr fontId="3" type="noConversion"/>
  </si>
  <si>
    <t>SCS0004386</t>
    <phoneticPr fontId="3" type="noConversion"/>
  </si>
  <si>
    <t>B40L四分左侧仰卧器下连接板总成</t>
  </si>
  <si>
    <t>SCS0004385</t>
    <phoneticPr fontId="3" type="noConversion"/>
  </si>
  <si>
    <t>B40L四分右侧仰卧器下连接板总成</t>
    <phoneticPr fontId="3" type="noConversion"/>
  </si>
  <si>
    <t>SCS0004388</t>
    <phoneticPr fontId="3" type="noConversion"/>
  </si>
  <si>
    <t>B40L六分左侧仰卧器下连接板总成（中期改款）</t>
    <phoneticPr fontId="3" type="noConversion"/>
  </si>
  <si>
    <t>SCS0004387</t>
    <phoneticPr fontId="3" type="noConversion"/>
  </si>
  <si>
    <t>B40L六分右侧仰卧器下连接板总成</t>
    <phoneticPr fontId="3" type="noConversion"/>
  </si>
  <si>
    <t>SCS0004389</t>
    <phoneticPr fontId="3" type="noConversion"/>
  </si>
  <si>
    <t>B40L地脚上连接板</t>
    <phoneticPr fontId="3" type="noConversion"/>
  </si>
  <si>
    <t>SCS0004400</t>
    <phoneticPr fontId="3" type="noConversion"/>
  </si>
  <si>
    <t>调角器限位支架</t>
    <phoneticPr fontId="3" type="noConversion"/>
  </si>
  <si>
    <t>SHT0001245</t>
    <phoneticPr fontId="3" type="noConversion"/>
  </si>
  <si>
    <t>副总座左（欧曼）</t>
    <phoneticPr fontId="3" type="noConversion"/>
  </si>
  <si>
    <t>SHT0001184</t>
    <phoneticPr fontId="3" type="noConversion"/>
  </si>
  <si>
    <t>副总座右（欧曼）</t>
    <phoneticPr fontId="3" type="noConversion"/>
  </si>
  <si>
    <t>SHT0001173</t>
    <phoneticPr fontId="3" type="noConversion"/>
  </si>
  <si>
    <t>外绞架支撑板</t>
    <phoneticPr fontId="3" type="noConversion"/>
  </si>
  <si>
    <t>SHT0001172</t>
    <phoneticPr fontId="3" type="noConversion"/>
  </si>
  <si>
    <t>后挂簧板</t>
    <phoneticPr fontId="3" type="noConversion"/>
  </si>
  <si>
    <t>SHT0001170</t>
    <phoneticPr fontId="3" type="noConversion"/>
  </si>
  <si>
    <t>内绞架垫片</t>
    <phoneticPr fontId="3" type="noConversion"/>
  </si>
  <si>
    <t>SHT0001169</t>
    <phoneticPr fontId="3" type="noConversion"/>
  </si>
  <si>
    <t>外绞架垫片</t>
    <phoneticPr fontId="3" type="noConversion"/>
  </si>
  <si>
    <t>SHT0001159</t>
    <phoneticPr fontId="3" type="noConversion"/>
  </si>
  <si>
    <t>内绞架左支撑板</t>
    <phoneticPr fontId="3" type="noConversion"/>
  </si>
  <si>
    <t>SHT0001158</t>
    <phoneticPr fontId="3" type="noConversion"/>
  </si>
  <si>
    <t>内绞架右支撑板</t>
    <phoneticPr fontId="3" type="noConversion"/>
  </si>
  <si>
    <t>SHT0001157</t>
    <phoneticPr fontId="3" type="noConversion"/>
  </si>
  <si>
    <t>滑轨固定座</t>
    <phoneticPr fontId="3" type="noConversion"/>
  </si>
  <si>
    <t>SCS0004794</t>
    <phoneticPr fontId="3" type="noConversion"/>
  </si>
  <si>
    <t>涡簧固定座</t>
    <phoneticPr fontId="3" type="noConversion"/>
  </si>
  <si>
    <t>SCS0004396</t>
    <phoneticPr fontId="3" type="noConversion"/>
  </si>
  <si>
    <t>左座椅右侧地锁安装支架-1总成（中期改款）</t>
    <phoneticPr fontId="3" type="noConversion"/>
  </si>
  <si>
    <t>SCS0004395</t>
    <phoneticPr fontId="3" type="noConversion"/>
  </si>
  <si>
    <t>左座椅右侧地锁安装支架-2总成（中期改款）</t>
    <phoneticPr fontId="3" type="noConversion"/>
  </si>
  <si>
    <t>SCS0004393</t>
    <phoneticPr fontId="3" type="noConversion"/>
  </si>
  <si>
    <t>地脚固定板组合左右共用总成（中期改款）</t>
    <phoneticPr fontId="3" type="noConversion"/>
  </si>
  <si>
    <t>SCS0004392</t>
  </si>
  <si>
    <t>左座椅右侧地脚固定板组合总成（中期改款）</t>
    <phoneticPr fontId="3" type="noConversion"/>
  </si>
  <si>
    <t>SCS0004391</t>
    <phoneticPr fontId="3" type="noConversion"/>
  </si>
  <si>
    <t>右座椅左侧地脚固定板组合总成（中期改款）</t>
    <phoneticPr fontId="3" type="noConversion"/>
  </si>
  <si>
    <t>K3号</t>
    <phoneticPr fontId="3" type="noConversion"/>
  </si>
  <si>
    <t>黄骅市天丰汽车配件有限公司</t>
  </si>
  <si>
    <t>说明：
1.黄骅天丰要求定2022年的产品价格，我司按照12%系数，天丰要至少18%系数。双方协商不成，天丰已断货。2022年9月2日与天丰会议沟通，达成如下意见：1.2022年9月1日起河北光华荣昌公开发包，维持一个月至9月31日截至。①如其他投标方价格高于黄骅天丰，则按照天丰现报价执行，天丰继续供货；②如低于天丰价格，则天丰备库存，给荣昌1个月时间进行过渡（至10月31日），荣昌进行转移模具，过渡期间天丰应保证正常供货及模具转移。③如投标方的价格有高有低，则低于天丰价格的进行模具转移，其余继续由天丰生产供货。此过程中，天丰应无条件配合光华荣昌开展此项工作。2022年1月至招标截至前，按照黄骅天丰的现报价（1-6月份、7月至招标截至日，按照系数18%）签订价格协议，执行此价。天丰报价见附件。模具转移前，关于给天丰结算前期货款，光华荣昌制定付款计划。</t>
    <phoneticPr fontId="4" type="noConversion"/>
  </si>
  <si>
    <t>厂家报价-不含模摊(1月-6月)</t>
    <phoneticPr fontId="4" type="noConversion"/>
  </si>
  <si>
    <t>目标价格-不含模摊</t>
    <phoneticPr fontId="4" type="noConversion"/>
  </si>
  <si>
    <t>目标价格-含模摊</t>
    <phoneticPr fontId="4" type="noConversion"/>
  </si>
  <si>
    <t>报批价格-不含模摊</t>
    <phoneticPr fontId="4" type="noConversion"/>
  </si>
  <si>
    <t>报批价格-含模摊</t>
    <phoneticPr fontId="4" type="noConversion"/>
  </si>
  <si>
    <t>审批价格-不含模摊</t>
    <phoneticPr fontId="4" type="noConversion"/>
  </si>
  <si>
    <t>审批价格-含模摊</t>
    <phoneticPr fontId="4" type="noConversion"/>
  </si>
  <si>
    <t>厂家报价-含模摊(1月-6月)</t>
    <phoneticPr fontId="4" type="noConversion"/>
  </si>
  <si>
    <t>2022年1月1日至6月30日价格</t>
    <phoneticPr fontId="3" type="noConversion"/>
  </si>
  <si>
    <t>厂家报价-不含模摊(7月-10月)</t>
    <phoneticPr fontId="4" type="noConversion"/>
  </si>
  <si>
    <t>厂家报价-含模摊(7月-10月)</t>
    <phoneticPr fontId="4" type="noConversion"/>
  </si>
  <si>
    <t>2022年7月1日至10月31日价格</t>
    <phoneticPr fontId="3" type="noConversion"/>
  </si>
  <si>
    <t>02.03.11.101</t>
  </si>
  <si>
    <t>02.03.11.100</t>
  </si>
  <si>
    <t>02.03.37.030A</t>
  </si>
  <si>
    <t>02.03.37.031A</t>
  </si>
  <si>
    <t>02.03.37.029A</t>
  </si>
  <si>
    <t>02.03.50.051</t>
  </si>
  <si>
    <t>02.03.50.053</t>
  </si>
  <si>
    <t>02.03.50.052</t>
  </si>
  <si>
    <t>02.03.50.050</t>
  </si>
  <si>
    <t>02.03.37.028</t>
  </si>
  <si>
    <t>02.03.11.106</t>
  </si>
  <si>
    <t>02.03.30.189</t>
  </si>
  <si>
    <t>02.03.30.188</t>
  </si>
  <si>
    <t>02.03.30.187</t>
  </si>
  <si>
    <t>02.03.30.190</t>
  </si>
  <si>
    <t>02.03.30.160</t>
  </si>
  <si>
    <t>02.03.30.149</t>
  </si>
  <si>
    <t>02.03.03.054</t>
  </si>
  <si>
    <t>02.03.03.054A</t>
  </si>
  <si>
    <t>02.03.03.085</t>
  </si>
  <si>
    <t>02.03.03.086</t>
  </si>
  <si>
    <t>02.03.03.087</t>
  </si>
  <si>
    <t>02.03.03.088</t>
  </si>
  <si>
    <t>02.03.03.099</t>
  </si>
  <si>
    <t>02.03.03.100</t>
  </si>
  <si>
    <t>02.03.03.109</t>
  </si>
  <si>
    <t>02.03.09.024</t>
  </si>
  <si>
    <t>02.03.30.153A</t>
  </si>
  <si>
    <t>02.03.30.154A</t>
  </si>
  <si>
    <t>02.03.30.156A</t>
  </si>
  <si>
    <t>02.03.30.157A</t>
  </si>
  <si>
    <t>02.03.30.158A</t>
  </si>
  <si>
    <t>02.03.37.030B</t>
  </si>
  <si>
    <t>02.03.37.029B</t>
  </si>
  <si>
    <t>02.03.37.029B</t>
    <phoneticPr fontId="3" type="noConversion"/>
  </si>
  <si>
    <t>02.03.37.028A</t>
  </si>
  <si>
    <t>02.03.37.028A</t>
    <phoneticPr fontId="3" type="noConversion"/>
  </si>
  <si>
    <t>02.03.37.031A</t>
    <phoneticPr fontId="3" type="noConversion"/>
  </si>
  <si>
    <t>02.03.37.030A</t>
    <phoneticPr fontId="3" type="noConversion"/>
  </si>
  <si>
    <t>1.2022年7月1日至10月31日价格
2.此状态为增加了1道人工打磨，此状态在2021年发生，目前2022年此状态取消.
3.在2022年QAD系统中，体现02.03.37.030A状态</t>
    <phoneticPr fontId="3" type="noConversion"/>
  </si>
  <si>
    <t>1.2022年1月1日至6月30日价格
2.此状态在2022年1月20日前还有供货，至2022年1月20日后取消此状态
3.在2022年QAD系统中，体现02.03.37.030B状态</t>
    <phoneticPr fontId="3" type="noConversion"/>
  </si>
  <si>
    <t>1.2022年1月1日至6月30日价格
2.此状态在2022年1月31日前还有供货，至2022年1月31日后取消此状态。改为总成供货</t>
    <phoneticPr fontId="3" type="noConversion"/>
  </si>
  <si>
    <t>1.2022年7月1日至10月31日价格
2.此状态在2022年1月20日前还有供货，至2022年1月20日后取消此状态
3.在2022年QAD系统中，体现02.03.37.030B状态</t>
    <phoneticPr fontId="3" type="noConversion"/>
  </si>
  <si>
    <t>1.2022年7月1日至10月31日价格
2.此状态在2022年1月31日前还有供货，至2022年1月31日后取消此状态。改为总成供货</t>
    <phoneticPr fontId="3" type="noConversion"/>
  </si>
  <si>
    <t>1.2022年1月1日至6月30日价格
2.此状态是增加了1道人工打磨，此状态在2021年发生，目前2022年此状态取消。但后续是不是会在增加不能判定
3.在2022年QAD系统中，体现02.03.37.030A状态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</si>
</sst>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"/>
  </numFmts>
  <fonts count="6" x14ac:knownFonts="1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9">
    <xf numFmtId="0" fontId="0" fillId="0" borderId="0" xfId="0"/>
    <xf numFmtId="0" fontId="1" fillId="2" borderId="0" xfId="1" applyFill="1" applyAlignme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1" fillId="2" borderId="0" xfId="1" applyFill="1" applyAlignment="1">
      <alignment horizontal="center" vertical="center"/>
    </xf>
    <xf numFmtId="0" fontId="1" fillId="2" borderId="1" xfId="1" applyFill="1" applyBorder="1" applyAlignment="1">
      <alignment vertical="center"/>
    </xf>
    <xf numFmtId="0" fontId="1" fillId="2" borderId="1" xfId="1" applyFill="1" applyBorder="1" applyAlignment="1">
      <alignment horizontal="center" vertical="center"/>
    </xf>
    <xf numFmtId="9" fontId="1" fillId="2" borderId="1" xfId="1" applyNumberFormat="1" applyFill="1" applyBorder="1" applyAlignment="1">
      <alignment vertical="center"/>
    </xf>
    <xf numFmtId="9" fontId="1" fillId="2" borderId="0" xfId="1" applyNumberFormat="1" applyFill="1" applyAlignment="1">
      <alignment vertical="center"/>
    </xf>
    <xf numFmtId="176" fontId="1" fillId="2" borderId="1" xfId="1" applyNumberFormat="1" applyFill="1" applyBorder="1" applyAlignment="1">
      <alignment vertical="center"/>
    </xf>
    <xf numFmtId="176" fontId="1" fillId="2" borderId="1" xfId="1" applyNumberFormat="1" applyFill="1" applyBorder="1" applyAlignment="1">
      <alignment horizontal="center" vertical="center"/>
    </xf>
    <xf numFmtId="176" fontId="1" fillId="2" borderId="1" xfId="1" applyNumberFormat="1" applyFill="1" applyBorder="1" applyAlignment="1">
      <alignment horizontal="right" vertical="center"/>
    </xf>
    <xf numFmtId="0" fontId="1" fillId="2" borderId="4" xfId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176" fontId="1" fillId="2" borderId="1" xfId="1" applyNumberFormat="1" applyFill="1" applyBorder="1" applyAlignment="1">
      <alignment horizontal="left" vertical="center" wrapText="1"/>
    </xf>
    <xf numFmtId="0" fontId="1" fillId="2" borderId="4" xfId="1" applyFont="1" applyFill="1" applyBorder="1" applyAlignment="1">
      <alignment horizontal="center" vertical="center" wrapText="1"/>
    </xf>
    <xf numFmtId="176" fontId="1" fillId="2" borderId="1" xfId="1" applyNumberFormat="1" applyFill="1" applyBorder="1" applyAlignment="1">
      <alignment horizontal="center" vertical="center" wrapText="1"/>
    </xf>
    <xf numFmtId="0" fontId="1" fillId="2" borderId="1" xfId="1" applyFill="1" applyBorder="1" applyAlignment="1">
      <alignment vertical="center" wrapText="1"/>
    </xf>
    <xf numFmtId="0" fontId="1" fillId="2" borderId="0" xfId="1" applyFill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3" borderId="0" xfId="1" applyFill="1" applyAlignment="1">
      <alignment vertical="center"/>
    </xf>
    <xf numFmtId="0" fontId="5" fillId="3" borderId="1" xfId="1" applyFont="1" applyFill="1" applyBorder="1" applyAlignment="1">
      <alignment horizontal="center" vertical="center" wrapText="1"/>
    </xf>
    <xf numFmtId="176" fontId="1" fillId="3" borderId="1" xfId="1" applyNumberFormat="1" applyFill="1" applyBorder="1" applyAlignment="1">
      <alignment horizontal="center" vertical="center" wrapText="1"/>
    </xf>
    <xf numFmtId="176" fontId="1" fillId="3" borderId="1" xfId="1" applyNumberFormat="1" applyFill="1" applyBorder="1" applyAlignment="1">
      <alignment vertical="center"/>
    </xf>
    <xf numFmtId="0" fontId="1" fillId="4" borderId="0" xfId="1" applyFill="1" applyAlignment="1">
      <alignment vertical="center"/>
    </xf>
    <xf numFmtId="0" fontId="5" fillId="4" borderId="1" xfId="1" applyFont="1" applyFill="1" applyBorder="1" applyAlignment="1">
      <alignment horizontal="center" vertical="center" wrapText="1"/>
    </xf>
    <xf numFmtId="176" fontId="1" fillId="4" borderId="1" xfId="1" applyNumberFormat="1" applyFill="1" applyBorder="1" applyAlignment="1">
      <alignment horizontal="center" vertical="center" wrapText="1"/>
    </xf>
    <xf numFmtId="176" fontId="1" fillId="4" borderId="1" xfId="1" applyNumberFormat="1" applyFill="1" applyBorder="1" applyAlignment="1">
      <alignment vertical="center"/>
    </xf>
    <xf numFmtId="0" fontId="1" fillId="3" borderId="1" xfId="1" applyFill="1" applyBorder="1" applyAlignment="1">
      <alignment horizontal="left" vertical="top" wrapText="1"/>
    </xf>
    <xf numFmtId="0" fontId="1" fillId="2" borderId="1" xfId="1" applyFill="1" applyBorder="1" applyAlignment="1">
      <alignment horizontal="left" vertical="top" wrapText="1"/>
    </xf>
    <xf numFmtId="0" fontId="1" fillId="2" borderId="2" xfId="1" applyFill="1" applyBorder="1" applyAlignment="1">
      <alignment vertical="top" wrapText="1"/>
    </xf>
    <xf numFmtId="0" fontId="1" fillId="2" borderId="3" xfId="1" applyFill="1" applyBorder="1" applyAlignment="1">
      <alignment vertical="top" wrapText="1"/>
    </xf>
    <xf numFmtId="0" fontId="1" fillId="2" borderId="1" xfId="1" applyFill="1" applyBorder="1" applyAlignment="1">
      <alignment vertical="top" wrapText="1"/>
    </xf>
    <xf numFmtId="0" fontId="1" fillId="2" borderId="4" xfId="1" applyFont="1" applyFill="1" applyBorder="1" applyAlignment="1">
      <alignment horizontal="center" vertical="center"/>
    </xf>
    <xf numFmtId="0" fontId="1" fillId="2" borderId="5" xfId="1" applyFont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5" borderId="4" xfId="1" applyFill="1" applyBorder="1" applyAlignment="1">
      <alignment horizontal="center" vertical="center"/>
    </xf>
    <xf numFmtId="0" fontId="1" fillId="5" borderId="4" xfId="1" applyFont="1" applyFill="1" applyBorder="1" applyAlignment="1">
      <alignment horizontal="center" vertical="center"/>
    </xf>
    <xf numFmtId="0" fontId="1" fillId="5" borderId="4" xfId="1" applyFont="1" applyFill="1" applyBorder="1" applyAlignment="1">
      <alignment horizontal="center" vertical="center" wrapText="1"/>
    </xf>
    <xf numFmtId="176" fontId="1" fillId="5" borderId="1" xfId="1" applyNumberFormat="1" applyFill="1" applyBorder="1" applyAlignment="1">
      <alignment horizontal="center" vertical="center" wrapText="1"/>
    </xf>
    <xf numFmtId="9" fontId="1" fillId="5" borderId="1" xfId="1" applyNumberFormat="1" applyFill="1" applyBorder="1" applyAlignment="1">
      <alignment vertical="center"/>
    </xf>
    <xf numFmtId="176" fontId="1" fillId="5" borderId="1" xfId="1" applyNumberFormat="1" applyFill="1" applyBorder="1" applyAlignment="1">
      <alignment vertical="center"/>
    </xf>
    <xf numFmtId="0" fontId="1" fillId="5" borderId="1" xfId="1" applyFill="1" applyBorder="1" applyAlignment="1">
      <alignment vertical="center" wrapText="1"/>
    </xf>
    <xf numFmtId="9" fontId="1" fillId="5" borderId="0" xfId="1" applyNumberFormat="1" applyFill="1" applyAlignment="1">
      <alignment vertical="center"/>
    </xf>
    <xf numFmtId="0" fontId="1" fillId="5" borderId="0" xfId="1" applyFill="1" applyAlignment="1">
      <alignment vertical="center"/>
    </xf>
    <xf numFmtId="0" fontId="1" fillId="0" borderId="4" xfId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 wrapText="1"/>
    </xf>
    <xf numFmtId="9" fontId="1" fillId="0" borderId="1" xfId="1" applyNumberFormat="1" applyFill="1" applyBorder="1" applyAlignment="1">
      <alignment vertical="center"/>
    </xf>
    <xf numFmtId="0" fontId="1" fillId="0" borderId="1" xfId="1" applyFill="1" applyBorder="1" applyAlignment="1">
      <alignment vertical="center" wrapText="1"/>
    </xf>
    <xf numFmtId="9" fontId="1" fillId="0" borderId="0" xfId="1" applyNumberFormat="1" applyFill="1" applyAlignment="1">
      <alignment vertical="center"/>
    </xf>
    <xf numFmtId="0" fontId="1" fillId="0" borderId="0" xfId="1" applyFill="1" applyAlignment="1">
      <alignment vertical="center"/>
    </xf>
  </cellXfs>
  <cellStyles count="3">
    <cellStyle name="常规" xfId="0" builtinId="0"/>
    <cellStyle name="常规 2" xfId="1" xr:uid="{40322C7F-D53D-4957-B101-555A75F21702}"/>
    <cellStyle name="样式 1 10 2 2" xfId="2" xr:uid="{81FCC883-7DBC-476F-8DC8-DA9FE62843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&#27827;&#21271;&#20809;&#21326;&#33635;&#26124;&#37319;&#36141;&#24037;&#20316;\&#20135;&#21697;&#26680;&#20215;\&#25104;&#26412;&#26680;&#31639;\&#22825;&#20016;\&#22825;&#20016;&#21453;&#39304;&#32467;&#26524;-2022.9.1\&#22825;&#20016;&#20914;&#21387;&#20214;&#21453;&#39304;&#32467;&#26524;-2022&#24180;9&#26376;1&#26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&#27827;&#21271;&#20809;&#21326;&#33635;&#26124;&#37319;&#36141;&#24037;&#20316;\&#20135;&#21697;&#26680;&#20215;\&#25104;&#26412;&#26680;&#31639;\&#22825;&#20016;\&#22825;&#20016;&#20914;&#21387;&#20214;&#26680;&#31639;-2022&#24180;9&#26376;8&#26085;&#30446;&#26631;&#20215;-&#21547;&#20351;&#29992;&#3732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冲压工序费"/>
      <sheetName val="2021.8"/>
      <sheetName val="2021年1-6月"/>
      <sheetName val="2021年7-12月"/>
      <sheetName val="2021年7-12月 (调整后)"/>
      <sheetName val="2021年1-6月 (9.1再核)"/>
      <sheetName val="Sheet1"/>
      <sheetName val="Sheet3"/>
    </sheetNames>
    <sheetDataSet>
      <sheetData sheetId="0"/>
      <sheetData sheetId="1"/>
      <sheetData sheetId="2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5.49</v>
          </cell>
          <cell r="O4">
            <v>3.2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4.3163921875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1.18</v>
          </cell>
          <cell r="AA4">
            <v>7.2302914538163714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7.2302914538163714</v>
          </cell>
        </row>
        <row r="5">
          <cell r="E5" t="str">
            <v>M8焊接螺母</v>
          </cell>
          <cell r="G5">
            <v>2</v>
          </cell>
          <cell r="N5">
            <v>0.08</v>
          </cell>
          <cell r="Q5">
            <v>0.09</v>
          </cell>
          <cell r="S5">
            <v>0.16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5.0073656388274337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5.49</v>
          </cell>
          <cell r="O10">
            <v>3.2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4.3163921875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1.18</v>
          </cell>
          <cell r="AA10">
            <v>7.2302914538163714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7.2302914538163714</v>
          </cell>
        </row>
        <row r="11">
          <cell r="E11" t="str">
            <v>M8焊接螺母</v>
          </cell>
          <cell r="F11" t="str">
            <v>外协</v>
          </cell>
          <cell r="G11">
            <v>2</v>
          </cell>
          <cell r="N11">
            <v>0.08</v>
          </cell>
          <cell r="Q11">
            <v>0.09</v>
          </cell>
          <cell r="S11">
            <v>0.16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5.0073656388274337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5.87</v>
          </cell>
          <cell r="O16">
            <v>3.2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4.2088252400000004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1.18</v>
          </cell>
          <cell r="AA16">
            <v>5.4384137832000006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5.4384137832000006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4.2088252400000004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5.87</v>
          </cell>
          <cell r="O20">
            <v>3.2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4.2088252400000004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1.18</v>
          </cell>
          <cell r="AA20">
            <v>5.7924137832000007</v>
          </cell>
          <cell r="AB20">
            <v>0</v>
          </cell>
          <cell r="AC20">
            <v>0</v>
          </cell>
          <cell r="AD20">
            <v>0</v>
          </cell>
          <cell r="AE20">
            <v>5.7924137832000007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4.2088252400000004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5.87</v>
          </cell>
          <cell r="O25">
            <v>3.2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4.1768252400000003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1.18</v>
          </cell>
          <cell r="AA25">
            <v>5.4006537832000001</v>
          </cell>
          <cell r="AB25">
            <v>13000</v>
          </cell>
          <cell r="AC25">
            <v>50000</v>
          </cell>
          <cell r="AD25">
            <v>0.26</v>
          </cell>
          <cell r="AE25">
            <v>5.6606537831999999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4.1768252400000003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5.87</v>
          </cell>
          <cell r="O29">
            <v>3.2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5.668000535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1.18</v>
          </cell>
          <cell r="AA29">
            <v>6.9832406312999993</v>
          </cell>
          <cell r="AB29">
            <v>15500</v>
          </cell>
          <cell r="AC29">
            <v>50000</v>
          </cell>
          <cell r="AD29">
            <v>0.31</v>
          </cell>
          <cell r="AE29">
            <v>7.2932406312999989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5.668000535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5.87</v>
          </cell>
          <cell r="O33">
            <v>3.2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5.668000535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1.18</v>
          </cell>
          <cell r="AA33">
            <v>7.0422406312999994</v>
          </cell>
          <cell r="AB33">
            <v>21500</v>
          </cell>
          <cell r="AC33">
            <v>50000</v>
          </cell>
          <cell r="AD33">
            <v>0.43</v>
          </cell>
          <cell r="AE33">
            <v>7.4722406312999992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5.668000535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3.2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0.1705522876106195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1.18</v>
          </cell>
          <cell r="AA38">
            <v>0.35465169938053098</v>
          </cell>
          <cell r="AE38">
            <v>0.35465169938053098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0.1705522876106195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5.87</v>
          </cell>
          <cell r="O42">
            <v>3.2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1.8511773281249999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1.18</v>
          </cell>
          <cell r="AA42">
            <v>2.7271892471874999</v>
          </cell>
          <cell r="AE42">
            <v>2.7271892471874999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1.8511773281249999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5.87</v>
          </cell>
          <cell r="O48">
            <v>3.2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1.8511773281249999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1.18</v>
          </cell>
          <cell r="AA48">
            <v>2.7271892471874999</v>
          </cell>
          <cell r="AE48">
            <v>2.7271892471874999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1.8511773281249999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5.49</v>
          </cell>
          <cell r="O54">
            <v>3.2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0.10200104000000002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1.18</v>
          </cell>
          <cell r="AA54">
            <v>0.38288512100530975</v>
          </cell>
          <cell r="AE54">
            <v>0.38288512100530975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0.1444789161061947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5.87</v>
          </cell>
          <cell r="O58">
            <v>3.2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1.1641469409999998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1.18</v>
          </cell>
          <cell r="AA58">
            <v>1.6096933903799997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2.0656933903799999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1.1641469409999998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1.6096933903799997</v>
          </cell>
          <cell r="S62">
            <v>1.6096933903799997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1.18</v>
          </cell>
          <cell r="AA62">
            <v>2.489438200648399</v>
          </cell>
          <cell r="AB62">
            <v>0</v>
          </cell>
          <cell r="AC62">
            <v>0</v>
          </cell>
          <cell r="AD62">
            <v>0</v>
          </cell>
          <cell r="AE62">
            <v>2.489438200648399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1.8096933903799997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5.87</v>
          </cell>
          <cell r="O68">
            <v>3.2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5.2595312500000002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1.18</v>
          </cell>
          <cell r="AA68">
            <v>6.8906468749999998</v>
          </cell>
          <cell r="AB68">
            <v>36500</v>
          </cell>
          <cell r="AC68">
            <v>50000</v>
          </cell>
          <cell r="AD68">
            <v>0.73</v>
          </cell>
          <cell r="AE68">
            <v>7.6206468750000003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5.2595312500000002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5.87</v>
          </cell>
          <cell r="O73">
            <v>3.2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2.763170073125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1.18</v>
          </cell>
          <cell r="AA73">
            <v>4.8625892165674998</v>
          </cell>
          <cell r="AE73">
            <v>4.8625892165674998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5.49</v>
          </cell>
          <cell r="O75">
            <v>3.2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0.12166824599999998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3.110838319125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5.87</v>
          </cell>
          <cell r="O81">
            <v>3.2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2.7535700731250001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1.18</v>
          </cell>
          <cell r="AA81">
            <v>4.3182926862875002</v>
          </cell>
          <cell r="AE81">
            <v>4.3182926862875002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2.9795700731250001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5.87</v>
          </cell>
          <cell r="O86">
            <v>3.2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2.7535700731250001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1.18</v>
          </cell>
          <cell r="AA86">
            <v>4.2592926862875</v>
          </cell>
          <cell r="AE86">
            <v>4.2592926862875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2.9795700731250001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5.87</v>
          </cell>
          <cell r="O91">
            <v>3.2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2.763170073125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1.18</v>
          </cell>
          <cell r="AA91">
            <v>4.8625892165674998</v>
          </cell>
          <cell r="AE91">
            <v>4.8625892165674998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5.49</v>
          </cell>
          <cell r="O93">
            <v>3.2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0.12166824599999998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3.110838319125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5.87</v>
          </cell>
          <cell r="O99">
            <v>3.2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1.808208490625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1.18</v>
          </cell>
          <cell r="AA99">
            <v>2.4286860189374995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2.4606860189374995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1.808208490625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5.49</v>
          </cell>
          <cell r="O104">
            <v>3.2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0.14531247964285715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1.18</v>
          </cell>
          <cell r="AA104">
            <v>0.2776687259785714</v>
          </cell>
          <cell r="AE104">
            <v>0.2776687259785714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0.14531247964285715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4.2</v>
          </cell>
          <cell r="O108">
            <v>3.2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2.4707910714285717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1.18</v>
          </cell>
          <cell r="AA108">
            <v>3.3049334642857144</v>
          </cell>
          <cell r="AE108">
            <v>3.3049334642857144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2.4707910714285717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4.2</v>
          </cell>
          <cell r="O114">
            <v>3.2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2.4707910714285717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1.18</v>
          </cell>
          <cell r="AA114">
            <v>3.3049334642857144</v>
          </cell>
          <cell r="AE114">
            <v>3.3049334642857144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2.4707910714285717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4.2</v>
          </cell>
          <cell r="O120">
            <v>3.2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1.7762599999999997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1.18</v>
          </cell>
          <cell r="AA120">
            <v>2.3319867999999997</v>
          </cell>
          <cell r="AE120">
            <v>2.3319867999999997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1.7762599999999997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4.2</v>
          </cell>
          <cell r="O124">
            <v>3.2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1.83592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1.18</v>
          </cell>
          <cell r="AA124">
            <v>2.5557855999999997</v>
          </cell>
          <cell r="AE124">
            <v>2.5557855999999997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1.83592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4.2</v>
          </cell>
          <cell r="O129">
            <v>3.2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0.25664640000000005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1.18</v>
          </cell>
          <cell r="AA129">
            <v>0.38544275200000006</v>
          </cell>
          <cell r="AE129">
            <v>0.38544275200000006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0.25664640000000005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4.2</v>
          </cell>
          <cell r="O134">
            <v>3.2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0.25664640000000005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1.18</v>
          </cell>
          <cell r="AA134">
            <v>0.42084275199999999</v>
          </cell>
          <cell r="AE134">
            <v>0.42084275199999999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0.25664640000000005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4.2</v>
          </cell>
          <cell r="O138">
            <v>3.2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1.8082599999999998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1.18</v>
          </cell>
          <cell r="AA138">
            <v>2.3697467999999997</v>
          </cell>
          <cell r="AE138">
            <v>2.3697467999999997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1.8082599999999998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4.2</v>
          </cell>
          <cell r="O142">
            <v>3.2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1.8082599999999998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1.18</v>
          </cell>
          <cell r="AA142">
            <v>2.3697467999999997</v>
          </cell>
          <cell r="AE142">
            <v>2.3697467999999997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1.8082599999999998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5.49</v>
          </cell>
          <cell r="O146">
            <v>3.2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0.53524749999999999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1.18</v>
          </cell>
          <cell r="AA146">
            <v>0.73779204999999992</v>
          </cell>
          <cell r="AE146">
            <v>0.73779204999999992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0.53524749999999999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5.49</v>
          </cell>
          <cell r="O150">
            <v>3.2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0.20497244500000003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1.18</v>
          </cell>
          <cell r="AA150">
            <v>0.35986748510000005</v>
          </cell>
          <cell r="AB150">
            <v>0</v>
          </cell>
          <cell r="AC150">
            <v>0</v>
          </cell>
          <cell r="AE150">
            <v>0.35986748510000005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0.20497244500000003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5.49</v>
          </cell>
          <cell r="O154">
            <v>3.2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3.2633738437500002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1.18</v>
          </cell>
          <cell r="AA154">
            <v>5.0412236135011064</v>
          </cell>
          <cell r="AB154">
            <v>7600</v>
          </cell>
          <cell r="AC154">
            <v>50000</v>
          </cell>
          <cell r="AE154">
            <v>5.0412236135011064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3.5322234012721241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5.49</v>
          </cell>
          <cell r="O163">
            <v>3.2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3.2633738437500002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1.18</v>
          </cell>
          <cell r="AA163">
            <v>5.0412236135011064</v>
          </cell>
          <cell r="AB163">
            <v>7600</v>
          </cell>
          <cell r="AC163">
            <v>50000</v>
          </cell>
          <cell r="AE163">
            <v>5.0412236135011064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3.5322234012721241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5.49</v>
          </cell>
          <cell r="O172">
            <v>3.2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7.7554535916666669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1.18</v>
          </cell>
          <cell r="AA172">
            <v>11.975394530202065</v>
          </cell>
          <cell r="AE172">
            <v>11.975394530202065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8.038639432374632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5.49</v>
          </cell>
          <cell r="O185">
            <v>3.2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7.5378535916666669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1.18</v>
          </cell>
          <cell r="AA185">
            <v>12.001826530202067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12.389726530202067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7.821039432374632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5.49</v>
          </cell>
          <cell r="O198">
            <v>3.2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7.803453591666667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1.18</v>
          </cell>
          <cell r="AA198">
            <v>12.315234530202064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12.703134530202064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8.086639432374632</v>
          </cell>
          <cell r="Y210">
            <v>2.35</v>
          </cell>
        </row>
      </sheetData>
      <sheetData sheetId="3"/>
      <sheetData sheetId="4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5.28</v>
          </cell>
          <cell r="O4">
            <v>2.8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4.2792124999999999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1.18</v>
          </cell>
          <cell r="AA4">
            <v>7.1864194225663711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7.1864194225663711</v>
          </cell>
        </row>
        <row r="5">
          <cell r="E5" t="str">
            <v>M8焊接螺母</v>
          </cell>
          <cell r="G5">
            <v>2</v>
          </cell>
          <cell r="N5">
            <v>0.08</v>
          </cell>
          <cell r="Q5">
            <v>0.09</v>
          </cell>
          <cell r="S5">
            <v>0.16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4.9701859513274336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5.28</v>
          </cell>
          <cell r="O10">
            <v>2.8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4.2792124999999999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1.18</v>
          </cell>
          <cell r="AA10">
            <v>7.1864194225663711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7.1864194225663711</v>
          </cell>
        </row>
        <row r="11">
          <cell r="E11" t="str">
            <v>M8焊接螺母</v>
          </cell>
          <cell r="F11" t="str">
            <v>外协</v>
          </cell>
          <cell r="G11">
            <v>2</v>
          </cell>
          <cell r="N11">
            <v>0.08</v>
          </cell>
          <cell r="Q11">
            <v>0.09</v>
          </cell>
          <cell r="S11">
            <v>0.16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4.9701859513274336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5.66</v>
          </cell>
          <cell r="O16">
            <v>2.8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4.1593199200000006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1.18</v>
          </cell>
          <cell r="AA16">
            <v>5.3799975056000005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5.3799975056000005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4.1593199200000006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5.66</v>
          </cell>
          <cell r="O20">
            <v>2.8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4.1593199200000006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1.18</v>
          </cell>
          <cell r="AA20">
            <v>5.7339975056000005</v>
          </cell>
          <cell r="AB20">
            <v>0</v>
          </cell>
          <cell r="AC20">
            <v>0</v>
          </cell>
          <cell r="AD20">
            <v>0</v>
          </cell>
          <cell r="AE20">
            <v>5.7339975056000005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4.1593199200000006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5.66</v>
          </cell>
          <cell r="O25">
            <v>2.8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4.1313199200000001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1.18</v>
          </cell>
          <cell r="AA25">
            <v>5.3469575056000007</v>
          </cell>
          <cell r="AB25">
            <v>13000</v>
          </cell>
          <cell r="AC25">
            <v>50000</v>
          </cell>
          <cell r="AD25">
            <v>0.26</v>
          </cell>
          <cell r="AE25">
            <v>5.6069575056000005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4.1313199200000001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5.66</v>
          </cell>
          <cell r="O29">
            <v>2.8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5.5208350299999998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1.18</v>
          </cell>
          <cell r="AA29">
            <v>6.8095853353999996</v>
          </cell>
          <cell r="AB29">
            <v>15500</v>
          </cell>
          <cell r="AC29">
            <v>50000</v>
          </cell>
          <cell r="AD29">
            <v>0.31</v>
          </cell>
          <cell r="AE29">
            <v>7.1195853353999992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5.5208350299999998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5.66</v>
          </cell>
          <cell r="O33">
            <v>2.8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5.5208350299999998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1.18</v>
          </cell>
          <cell r="AA33">
            <v>6.8685853353999988</v>
          </cell>
          <cell r="AB33">
            <v>21500</v>
          </cell>
          <cell r="AC33">
            <v>50000</v>
          </cell>
          <cell r="AD33">
            <v>0.43</v>
          </cell>
          <cell r="AE33">
            <v>7.2985853353999985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5.5208350299999998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2.8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0.18186328761061948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1.18</v>
          </cell>
          <cell r="AA38">
            <v>0.36799867938053099</v>
          </cell>
          <cell r="AE38">
            <v>0.36799867938053099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0.18186328761061948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5.66</v>
          </cell>
          <cell r="O42">
            <v>2.8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1.8473225312499999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1.18</v>
          </cell>
          <cell r="AA42">
            <v>2.7226405868749999</v>
          </cell>
          <cell r="AE42">
            <v>2.7226405868749999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1.8473225312499999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5.66</v>
          </cell>
          <cell r="O48">
            <v>2.8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1.8473225312499999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1.18</v>
          </cell>
          <cell r="AA48">
            <v>2.7226405868749999</v>
          </cell>
          <cell r="AE48">
            <v>2.7226405868749999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1.8473225312499999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5.28</v>
          </cell>
          <cell r="O54">
            <v>2.8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0.10181248000000001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1.18</v>
          </cell>
          <cell r="AA54">
            <v>0.38266262020530978</v>
          </cell>
          <cell r="AE54">
            <v>0.38266262020530978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0.1442903561061947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5.66</v>
          </cell>
          <cell r="O58">
            <v>2.8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1.149692978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1.18</v>
          </cell>
          <cell r="AA58">
            <v>1.5926377140399999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2.0486377140399998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1.149692978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1.5926377140399999</v>
          </cell>
          <cell r="S62">
            <v>1.5926377140399999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1.18</v>
          </cell>
          <cell r="AA62">
            <v>2.4693125025671998</v>
          </cell>
          <cell r="AB62">
            <v>0</v>
          </cell>
          <cell r="AC62">
            <v>0</v>
          </cell>
          <cell r="AD62">
            <v>0</v>
          </cell>
          <cell r="AE62">
            <v>2.4693125025671998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1.7926377140399998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5.66</v>
          </cell>
          <cell r="O68">
            <v>2.8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5.1674125000000002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1.18</v>
          </cell>
          <cell r="AA68">
            <v>6.7819467500000004</v>
          </cell>
          <cell r="AB68">
            <v>36500</v>
          </cell>
          <cell r="AC68">
            <v>50000</v>
          </cell>
          <cell r="AD68">
            <v>0.73</v>
          </cell>
          <cell r="AE68">
            <v>7.5119467499999999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5.1674125000000002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5.66</v>
          </cell>
          <cell r="O73">
            <v>2.8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2.7181297412499998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1.18</v>
          </cell>
          <cell r="AA73">
            <v>4.8072181580350009</v>
          </cell>
          <cell r="AE73">
            <v>4.8072181580350009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5.28</v>
          </cell>
          <cell r="O75">
            <v>2.8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0.119783952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3.06391369325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5.66</v>
          </cell>
          <cell r="O81">
            <v>2.8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2.7097297412499999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1.18</v>
          </cell>
          <cell r="AA81">
            <v>4.2665610946749997</v>
          </cell>
          <cell r="AE81">
            <v>4.2665610946749997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2.9357297412499999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5.66</v>
          </cell>
          <cell r="O86">
            <v>2.8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2.7097297412499999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1.18</v>
          </cell>
          <cell r="AA86">
            <v>4.2075610946749995</v>
          </cell>
          <cell r="AE86">
            <v>4.2075610946749995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2.9357297412499999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5.66</v>
          </cell>
          <cell r="O91">
            <v>2.8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2.7181297412499998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1.18</v>
          </cell>
          <cell r="AA91">
            <v>4.8072181580350009</v>
          </cell>
          <cell r="AE91">
            <v>4.8072181580350009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5.28</v>
          </cell>
          <cell r="O93">
            <v>2.8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0.119783952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3.06391369325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5.66</v>
          </cell>
          <cell r="O99">
            <v>2.8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1.7837199562500003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1.18</v>
          </cell>
          <cell r="AA99">
            <v>2.3997895483750007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2.4317895483750007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1.7837199562500003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5.28</v>
          </cell>
          <cell r="O104">
            <v>2.8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0.14538993428571428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1.18</v>
          </cell>
          <cell r="AA104">
            <v>0.27776012245714282</v>
          </cell>
          <cell r="AE104">
            <v>0.27776012245714282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0.14538993428571428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3.98</v>
          </cell>
          <cell r="O108">
            <v>2.8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2.3992294642857144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1.18</v>
          </cell>
          <cell r="AA108">
            <v>3.2204907678571431</v>
          </cell>
          <cell r="AE108">
            <v>3.2204907678571431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2.3992294642857144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3.98</v>
          </cell>
          <cell r="O114">
            <v>2.8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2.3992294642857144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1.18</v>
          </cell>
          <cell r="AA114">
            <v>3.2204907678571431</v>
          </cell>
          <cell r="AE114">
            <v>3.2204907678571431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2.3992294642857144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3.98</v>
          </cell>
          <cell r="O120">
            <v>2.8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1.7543867999999998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1.18</v>
          </cell>
          <cell r="AA120">
            <v>2.3061764239999998</v>
          </cell>
          <cell r="AE120">
            <v>2.3061764239999998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1.7543867999999998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3.98</v>
          </cell>
          <cell r="O124">
            <v>2.8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1.8247856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1.18</v>
          </cell>
          <cell r="AA124">
            <v>2.5426470079999999</v>
          </cell>
          <cell r="AE124">
            <v>2.5426470079999999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1.8247856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3.98</v>
          </cell>
          <cell r="O129">
            <v>2.8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0.25306675200000001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1.18</v>
          </cell>
          <cell r="AA129">
            <v>0.38121876735999999</v>
          </cell>
          <cell r="AE129">
            <v>0.38121876735999999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0.25306675200000001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3.98</v>
          </cell>
          <cell r="O134">
            <v>2.8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0.25306675200000001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1.18</v>
          </cell>
          <cell r="AA134">
            <v>0.41661876736000003</v>
          </cell>
          <cell r="AE134">
            <v>0.41661876736000003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0.25306675200000001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3.98</v>
          </cell>
          <cell r="O138">
            <v>2.8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1.7823867999999998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1.18</v>
          </cell>
          <cell r="AA138">
            <v>2.3392164239999995</v>
          </cell>
          <cell r="AE138">
            <v>2.3392164239999995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1.7823867999999998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3.98</v>
          </cell>
          <cell r="O142">
            <v>2.8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1.7823867999999998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1.18</v>
          </cell>
          <cell r="AA142">
            <v>2.3392164239999995</v>
          </cell>
          <cell r="AE142">
            <v>2.3392164239999995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1.7823867999999998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5.28</v>
          </cell>
          <cell r="O146">
            <v>2.8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0.52442000000000011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1.18</v>
          </cell>
          <cell r="AA146">
            <v>0.72501560000000009</v>
          </cell>
          <cell r="AE146">
            <v>0.72501560000000009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0.52442000000000011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5.28</v>
          </cell>
          <cell r="O150">
            <v>2.8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0.20600684000000002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1.18</v>
          </cell>
          <cell r="AA150">
            <v>0.36108807119999997</v>
          </cell>
          <cell r="AB150">
            <v>0</v>
          </cell>
          <cell r="AC150">
            <v>0</v>
          </cell>
          <cell r="AE150">
            <v>0.36108807119999997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0.20600684000000002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5.28</v>
          </cell>
          <cell r="O154">
            <v>2.8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3.26926425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1.18</v>
          </cell>
          <cell r="AA154">
            <v>5.048174292876106</v>
          </cell>
          <cell r="AB154">
            <v>7600</v>
          </cell>
          <cell r="AC154">
            <v>50000</v>
          </cell>
          <cell r="AE154">
            <v>5.048174292876106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3.5381138075221239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5.28</v>
          </cell>
          <cell r="O163">
            <v>2.8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3.26926425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1.18</v>
          </cell>
          <cell r="AA163">
            <v>5.048174292876106</v>
          </cell>
          <cell r="AB163">
            <v>7600</v>
          </cell>
          <cell r="AC163">
            <v>50000</v>
          </cell>
          <cell r="AE163">
            <v>5.048174292876106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3.5381138075221239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5.28</v>
          </cell>
          <cell r="O172">
            <v>2.8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7.7161139333333342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1.18</v>
          </cell>
          <cell r="AA172">
            <v>11.928973733368732</v>
          </cell>
          <cell r="AE172">
            <v>11.928973733368732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7.9992997740412992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5.28</v>
          </cell>
          <cell r="O185">
            <v>2.8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7.5257139333333338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1.18</v>
          </cell>
          <cell r="AA185">
            <v>11.987501733368731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12.375401733368731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7.8088997740412989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5.28</v>
          </cell>
          <cell r="O198">
            <v>2.8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7.758113933333334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1.18</v>
          </cell>
          <cell r="AA198">
            <v>12.261733733368732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12.649633733368733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8.041299774041299</v>
          </cell>
          <cell r="Y210">
            <v>2.35</v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冲压工序费"/>
      <sheetName val="2021.8"/>
      <sheetName val="2022年1-6月"/>
      <sheetName val="2022年7-12月"/>
      <sheetName val="使用量"/>
      <sheetName val="对比表"/>
    </sheetNames>
    <sheetDataSet>
      <sheetData sheetId="0"/>
      <sheetData sheetId="1"/>
      <sheetData sheetId="2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5.49</v>
          </cell>
          <cell r="O4">
            <v>3.2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4.3163921875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1.1499999999999999</v>
          </cell>
          <cell r="AA4">
            <v>6.9601695996957957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6.9601695996957957</v>
          </cell>
        </row>
        <row r="5">
          <cell r="E5" t="str">
            <v>M6螺母</v>
          </cell>
          <cell r="G5">
            <v>2</v>
          </cell>
          <cell r="N5">
            <v>4.2477876106194697E-2</v>
          </cell>
          <cell r="Q5">
            <v>0.09</v>
          </cell>
          <cell r="S5">
            <v>8.4955752212389393E-2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4.9323213910398227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5.49</v>
          </cell>
          <cell r="O10">
            <v>3.2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4.3163921875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1.1499999999999999</v>
          </cell>
          <cell r="AA10">
            <v>6.9601695996957957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6.9601695996957957</v>
          </cell>
        </row>
        <row r="11">
          <cell r="E11" t="str">
            <v>M6螺母</v>
          </cell>
          <cell r="F11" t="str">
            <v>外协</v>
          </cell>
          <cell r="G11">
            <v>2</v>
          </cell>
          <cell r="N11">
            <v>4.2477876106194697E-2</v>
          </cell>
          <cell r="Q11">
            <v>0.09</v>
          </cell>
          <cell r="S11">
            <v>8.4955752212389393E-2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4.9323213910398227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5.87</v>
          </cell>
          <cell r="O16">
            <v>3.2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4.2088252400000004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1.1499999999999999</v>
          </cell>
          <cell r="AA16">
            <v>5.3001490260000006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5.3001490260000006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4.2088252400000004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5.87</v>
          </cell>
          <cell r="O20">
            <v>3.2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4.2088252400000004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1.1499999999999999</v>
          </cell>
          <cell r="AA20">
            <v>5.6451490260000003</v>
          </cell>
          <cell r="AB20">
            <v>0</v>
          </cell>
          <cell r="AC20">
            <v>0</v>
          </cell>
          <cell r="AD20">
            <v>0</v>
          </cell>
          <cell r="AE20">
            <v>5.6451490260000003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4.2088252400000004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5.87</v>
          </cell>
          <cell r="O25">
            <v>3.2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4.1768252400000003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1.1499999999999999</v>
          </cell>
          <cell r="AA25">
            <v>5.2633490260000002</v>
          </cell>
          <cell r="AB25">
            <v>13000</v>
          </cell>
          <cell r="AC25">
            <v>50000</v>
          </cell>
          <cell r="AD25">
            <v>0.26</v>
          </cell>
          <cell r="AE25">
            <v>5.523349026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4.1768252400000003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5.87</v>
          </cell>
          <cell r="O29">
            <v>3.2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5.668000535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1.1499999999999999</v>
          </cell>
          <cell r="AA29">
            <v>6.8057006152499993</v>
          </cell>
          <cell r="AB29">
            <v>15500</v>
          </cell>
          <cell r="AC29">
            <v>50000</v>
          </cell>
          <cell r="AD29">
            <v>0.31</v>
          </cell>
          <cell r="AE29">
            <v>7.1157006152499989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5.668000535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5.87</v>
          </cell>
          <cell r="O33">
            <v>3.2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5.668000535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1.1499999999999999</v>
          </cell>
          <cell r="AA33">
            <v>6.8632006152499994</v>
          </cell>
          <cell r="AB33">
            <v>21500</v>
          </cell>
          <cell r="AC33">
            <v>50000</v>
          </cell>
          <cell r="AD33">
            <v>0.43</v>
          </cell>
          <cell r="AE33">
            <v>7.2932006152499991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5.668000535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3.2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0.1705522876106195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1.1499999999999999</v>
          </cell>
          <cell r="AA38">
            <v>0.34563513075221236</v>
          </cell>
          <cell r="AE38">
            <v>0.34563513075221236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0.1705522876106195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5.87</v>
          </cell>
          <cell r="O42">
            <v>3.2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1.8511773281249999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1.1499999999999999</v>
          </cell>
          <cell r="AA42">
            <v>2.6578539273437496</v>
          </cell>
          <cell r="AE42">
            <v>2.6578539273437496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1.8511773281249999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5.87</v>
          </cell>
          <cell r="O48">
            <v>3.2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1.8511773281249999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1.1499999999999999</v>
          </cell>
          <cell r="AA48">
            <v>2.6578539273437496</v>
          </cell>
          <cell r="AE48">
            <v>2.6578539273437496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1.8511773281249999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5.49</v>
          </cell>
          <cell r="O54">
            <v>3.2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0.10200104000000002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1.1499999999999999</v>
          </cell>
          <cell r="AA54">
            <v>0.3731507535221239</v>
          </cell>
          <cell r="AE54">
            <v>0.3731507535221239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0.1444789161061947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5.87</v>
          </cell>
          <cell r="O58">
            <v>3.2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1.1641469409999998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1.1499999999999999</v>
          </cell>
          <cell r="AA58">
            <v>1.5687689821499997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2.0247689821499999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1.1641469409999998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1.5687689821499997</v>
          </cell>
          <cell r="S62">
            <v>1.5687689821499997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1.1499999999999999</v>
          </cell>
          <cell r="AA62">
            <v>2.3790843294724993</v>
          </cell>
          <cell r="AB62">
            <v>0</v>
          </cell>
          <cell r="AC62">
            <v>0</v>
          </cell>
          <cell r="AD62">
            <v>0</v>
          </cell>
          <cell r="AE62">
            <v>2.3790843294724993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1.7687689821499997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5.87</v>
          </cell>
          <cell r="O68">
            <v>3.2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5.2595312500000002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1.1499999999999999</v>
          </cell>
          <cell r="AA68">
            <v>6.7154609374999996</v>
          </cell>
          <cell r="AB68">
            <v>36500</v>
          </cell>
          <cell r="AC68">
            <v>50000</v>
          </cell>
          <cell r="AD68">
            <v>0.73</v>
          </cell>
          <cell r="AE68">
            <v>7.4454609375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5.2595312500000002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5.87</v>
          </cell>
          <cell r="O73">
            <v>3.2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2.763170073125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1.1499999999999999</v>
          </cell>
          <cell r="AA73">
            <v>4.7389640669937503</v>
          </cell>
          <cell r="AE73">
            <v>4.7389640669937503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5.49</v>
          </cell>
          <cell r="O75">
            <v>3.2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0.12166824599999998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3.110838319125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5.87</v>
          </cell>
          <cell r="O81">
            <v>3.2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2.7535700731250001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1.1499999999999999</v>
          </cell>
          <cell r="AA81">
            <v>4.20850558409375</v>
          </cell>
          <cell r="AE81">
            <v>4.20850558409375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2.9795700731250001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5.87</v>
          </cell>
          <cell r="O86">
            <v>3.2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2.7535700731250001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1.1499999999999999</v>
          </cell>
          <cell r="AA86">
            <v>4.1510055840937499</v>
          </cell>
          <cell r="AE86">
            <v>4.1510055840937499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2.9795700731250001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5.87</v>
          </cell>
          <cell r="O91">
            <v>3.2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2.763170073125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1.1499999999999999</v>
          </cell>
          <cell r="AA91">
            <v>4.7389640669937503</v>
          </cell>
          <cell r="AE91">
            <v>4.7389640669937503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5.49</v>
          </cell>
          <cell r="O93">
            <v>3.2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0.12166824599999998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3.110838319125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5.87</v>
          </cell>
          <cell r="O99">
            <v>3.2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1.808208490625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1.1499999999999999</v>
          </cell>
          <cell r="AA99">
            <v>2.3669397642187495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2.3989397642187495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1.808208490625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5.49</v>
          </cell>
          <cell r="O104">
            <v>3.2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0.14531247964285715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1.1499999999999999</v>
          </cell>
          <cell r="AA104">
            <v>0.27060935158928567</v>
          </cell>
          <cell r="AE104">
            <v>0.27060935158928567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0.14531247964285715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5.0884955752212395</v>
          </cell>
          <cell r="O108">
            <v>3.2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3.1620326959544887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1.1499999999999999</v>
          </cell>
          <cell r="AA108">
            <v>4.0158376003476617</v>
          </cell>
          <cell r="AE108">
            <v>4.0158376003476617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3.1620326959544887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5.0884955752212395</v>
          </cell>
          <cell r="O114">
            <v>3.2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3.1620326959544887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1.1499999999999999</v>
          </cell>
          <cell r="AA114">
            <v>4.0158376003476617</v>
          </cell>
          <cell r="AE114">
            <v>4.0158376003476617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3.1620326959544887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5.0884955752212395</v>
          </cell>
          <cell r="O120">
            <v>3.2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2.3593441061946905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1.1499999999999999</v>
          </cell>
          <cell r="AA120">
            <v>2.9432457221238941</v>
          </cell>
          <cell r="AE120">
            <v>2.9432457221238941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2.3593441061946905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5.0884955752212395</v>
          </cell>
          <cell r="O124">
            <v>3.2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2.4720117522123894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1.1499999999999999</v>
          </cell>
          <cell r="AA124">
            <v>3.2223135150442479</v>
          </cell>
          <cell r="AE124">
            <v>3.2223135150442479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2.4720117522123894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5.0884955752212395</v>
          </cell>
          <cell r="O129">
            <v>3.2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0.33967311292035407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1.1499999999999999</v>
          </cell>
          <cell r="AA129">
            <v>0.47112407985840715</v>
          </cell>
          <cell r="AE129">
            <v>0.47112407985840715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0.33967311292035407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5.0884955752212395</v>
          </cell>
          <cell r="O134">
            <v>3.2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0.33967311292035407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1.1499999999999999</v>
          </cell>
          <cell r="AA134">
            <v>0.50562407985840707</v>
          </cell>
          <cell r="AE134">
            <v>0.50562407985840707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0.33967311292035407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5.0884955752212395</v>
          </cell>
          <cell r="O138">
            <v>3.2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2.3913441061946905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1.1499999999999999</v>
          </cell>
          <cell r="AA138">
            <v>2.9800457221238941</v>
          </cell>
          <cell r="AE138">
            <v>2.9800457221238941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2.3913441061946905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5.0884955752212395</v>
          </cell>
          <cell r="O142">
            <v>3.2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2.3913441061946905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1.1499999999999999</v>
          </cell>
          <cell r="AA142">
            <v>2.9800457221238941</v>
          </cell>
          <cell r="AE142">
            <v>2.9800457221238941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2.3913441061946905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5.49</v>
          </cell>
          <cell r="O146">
            <v>3.2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0.53524749999999999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1.1499999999999999</v>
          </cell>
          <cell r="AA146">
            <v>0.71903462499999993</v>
          </cell>
          <cell r="AE146">
            <v>0.71903462499999993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0.53524749999999999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5.49</v>
          </cell>
          <cell r="O150">
            <v>3.2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0.20497244500000003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1.1499999999999999</v>
          </cell>
          <cell r="AA150">
            <v>0.35071831175000001</v>
          </cell>
          <cell r="AB150">
            <v>0</v>
          </cell>
          <cell r="AC150">
            <v>0</v>
          </cell>
          <cell r="AE150">
            <v>0.35071831175000001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0.20497244500000003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5.49</v>
          </cell>
          <cell r="O154">
            <v>3.2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3.2633738437500002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1.1499999999999999</v>
          </cell>
          <cell r="AA154">
            <v>4.9130569114629425</v>
          </cell>
          <cell r="AB154">
            <v>7600</v>
          </cell>
          <cell r="AC154">
            <v>50000</v>
          </cell>
          <cell r="AE154">
            <v>4.9130569114629425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3.5322234012721241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5.49</v>
          </cell>
          <cell r="O163">
            <v>3.2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3.2633738437500002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1.1499999999999999</v>
          </cell>
          <cell r="AA163">
            <v>4.9130569114629425</v>
          </cell>
          <cell r="AB163">
            <v>7600</v>
          </cell>
          <cell r="AC163">
            <v>50000</v>
          </cell>
          <cell r="AE163">
            <v>4.9130569114629425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3.5322234012721241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5.49</v>
          </cell>
          <cell r="O172">
            <v>3.2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7.7554535916666669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1.1499999999999999</v>
          </cell>
          <cell r="AA172">
            <v>11.670935347230825</v>
          </cell>
          <cell r="AE172">
            <v>11.670935347230825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8.038639432374632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5.49</v>
          </cell>
          <cell r="O185">
            <v>3.2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7.5378535916666669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1.1499999999999999</v>
          </cell>
          <cell r="AA185">
            <v>11.696695347230827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12.084595347230827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7.821039432374632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5.49</v>
          </cell>
          <cell r="O198">
            <v>3.2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7.803453591666667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1.1499999999999999</v>
          </cell>
          <cell r="AA198">
            <v>12.002135347230826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12.390035347230826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8.086639432374632</v>
          </cell>
          <cell r="Y210">
            <v>2.35</v>
          </cell>
        </row>
      </sheetData>
      <sheetData sheetId="3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5.28</v>
          </cell>
          <cell r="O4">
            <v>3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4.18704375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1.1499999999999999</v>
          </cell>
          <cell r="AA4">
            <v>6.811418896570796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6.811418896570796</v>
          </cell>
        </row>
        <row r="5">
          <cell r="E5" t="str">
            <v>M6螺母</v>
          </cell>
          <cell r="G5">
            <v>2</v>
          </cell>
          <cell r="N5">
            <v>4.2477876106194697E-2</v>
          </cell>
          <cell r="Q5">
            <v>0.09</v>
          </cell>
          <cell r="S5">
            <v>8.4955752212389393E-2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4.8029729535398227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5.28</v>
          </cell>
          <cell r="O10">
            <v>3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4.18704375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1.1499999999999999</v>
          </cell>
          <cell r="AA10">
            <v>6.811418896570796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6.811418896570796</v>
          </cell>
        </row>
        <row r="11">
          <cell r="E11" t="str">
            <v>M6螺母</v>
          </cell>
          <cell r="F11" t="str">
            <v>外协</v>
          </cell>
          <cell r="G11">
            <v>2</v>
          </cell>
          <cell r="N11">
            <v>4.2477876106194697E-2</v>
          </cell>
          <cell r="Q11">
            <v>0.09</v>
          </cell>
          <cell r="S11">
            <v>8.4955752212389393E-2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4.8029729535398227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5.66</v>
          </cell>
          <cell r="O16">
            <v>3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4.0885255200000001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1.1499999999999999</v>
          </cell>
          <cell r="AA16">
            <v>5.1618043480000004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5.1618043480000004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4.0885255200000001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5.66</v>
          </cell>
          <cell r="O20">
            <v>3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4.0885255200000001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1.1499999999999999</v>
          </cell>
          <cell r="AA20">
            <v>5.5068043480000002</v>
          </cell>
          <cell r="AB20">
            <v>0</v>
          </cell>
          <cell r="AC20">
            <v>0</v>
          </cell>
          <cell r="AD20">
            <v>0</v>
          </cell>
          <cell r="AE20">
            <v>5.5068043480000002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4.0885255200000001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5.66</v>
          </cell>
          <cell r="O25">
            <v>3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4.0585255199999999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1.1499999999999999</v>
          </cell>
          <cell r="AA25">
            <v>5.127304348</v>
          </cell>
          <cell r="AB25">
            <v>13000</v>
          </cell>
          <cell r="AC25">
            <v>50000</v>
          </cell>
          <cell r="AD25">
            <v>0.26</v>
          </cell>
          <cell r="AE25">
            <v>5.3873043479999998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4.0585255199999999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5.66</v>
          </cell>
          <cell r="O29">
            <v>3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5.4818829300000003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1.1499999999999999</v>
          </cell>
          <cell r="AA29">
            <v>6.5916653694999994</v>
          </cell>
          <cell r="AB29">
            <v>15500</v>
          </cell>
          <cell r="AC29">
            <v>50000</v>
          </cell>
          <cell r="AD29">
            <v>0.31</v>
          </cell>
          <cell r="AE29">
            <v>6.901665369499999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5.4818829300000003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5.66</v>
          </cell>
          <cell r="O33">
            <v>3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5.4818829300000003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1.1499999999999999</v>
          </cell>
          <cell r="AA33">
            <v>6.6491653694999995</v>
          </cell>
          <cell r="AB33">
            <v>21500</v>
          </cell>
          <cell r="AC33">
            <v>50000</v>
          </cell>
          <cell r="AD33">
            <v>0.43</v>
          </cell>
          <cell r="AE33">
            <v>7.0791653694999992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5.4818829300000003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0.1762077876106195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1.1499999999999999</v>
          </cell>
          <cell r="AA38">
            <v>0.35213895575221243</v>
          </cell>
          <cell r="AE38">
            <v>0.35213895575221243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0.1762077876106195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5.66</v>
          </cell>
          <cell r="O42">
            <v>3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1.80363284375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1.1499999999999999</v>
          </cell>
          <cell r="AA42">
            <v>2.6031777703124996</v>
          </cell>
          <cell r="AE42">
            <v>2.6031777703124996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1.80363284375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5.66</v>
          </cell>
          <cell r="O48">
            <v>3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1.80363284375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1.1499999999999999</v>
          </cell>
          <cell r="AA48">
            <v>2.6031777703124996</v>
          </cell>
          <cell r="AE48">
            <v>2.6031777703124996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1.80363284375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5.28</v>
          </cell>
          <cell r="O54">
            <v>3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9.9137279999999994E-2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1.1499999999999999</v>
          </cell>
          <cell r="AA54">
            <v>0.36985742952212386</v>
          </cell>
          <cell r="AE54">
            <v>0.36985742952212386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0.14161515610619468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5.66</v>
          </cell>
          <cell r="O58">
            <v>3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1.130644518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1.1499999999999999</v>
          </cell>
          <cell r="AA58">
            <v>1.5302411956999997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1.9862411956999997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1.130644518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1.5302411956999997</v>
          </cell>
          <cell r="S62">
            <v>1.5302411956999997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1.1499999999999999</v>
          </cell>
          <cell r="AA62">
            <v>2.3347773750549994</v>
          </cell>
          <cell r="AB62">
            <v>0</v>
          </cell>
          <cell r="AC62">
            <v>0</v>
          </cell>
          <cell r="AD62">
            <v>0</v>
          </cell>
          <cell r="AE62">
            <v>2.3347773750549994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1.7302411956999997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5.66</v>
          </cell>
          <cell r="O68">
            <v>3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5.1001374999999998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1.1499999999999999</v>
          </cell>
          <cell r="AA68">
            <v>6.5321581249999996</v>
          </cell>
          <cell r="AB68">
            <v>36500</v>
          </cell>
          <cell r="AC68">
            <v>50000</v>
          </cell>
          <cell r="AD68">
            <v>0.73</v>
          </cell>
          <cell r="AE68">
            <v>7.2621581249999991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5.1001374999999998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5.66</v>
          </cell>
          <cell r="O73">
            <v>3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2.6804353537500001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1.1499999999999999</v>
          </cell>
          <cell r="AA73">
            <v>4.6393573996125008</v>
          </cell>
          <cell r="AE73">
            <v>4.6393573996125008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5.28</v>
          </cell>
          <cell r="O75">
            <v>3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0.11778847199999999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3.02422382575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5.66</v>
          </cell>
          <cell r="O81">
            <v>3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2.6714353537499997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1.1499999999999999</v>
          </cell>
          <cell r="AA81">
            <v>4.1140506568124993</v>
          </cell>
          <cell r="AE81">
            <v>4.1140506568124993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2.8974353537499997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5.66</v>
          </cell>
          <cell r="O86">
            <v>3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2.6714353537499997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1.1499999999999999</v>
          </cell>
          <cell r="AA86">
            <v>4.0565506568124992</v>
          </cell>
          <cell r="AE86">
            <v>4.0565506568124992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2.8974353537499997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5.66</v>
          </cell>
          <cell r="O91">
            <v>3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2.6804353537500001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1.1499999999999999</v>
          </cell>
          <cell r="AA91">
            <v>4.6393573996125008</v>
          </cell>
          <cell r="AE91">
            <v>4.6393573996125008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5.28</v>
          </cell>
          <cell r="O93">
            <v>3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0.11778847199999999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3.02422382575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5.66</v>
          </cell>
          <cell r="O99">
            <v>3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1.7555605187500003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1.1499999999999999</v>
          </cell>
          <cell r="AA99">
            <v>2.3063945965625003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2.3383945965625004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1.7555605187500003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5.28</v>
          </cell>
          <cell r="O104">
            <v>3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0.14132945571428573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1.1499999999999999</v>
          </cell>
          <cell r="AA104">
            <v>0.26602887407142856</v>
          </cell>
          <cell r="AE104">
            <v>0.26602887407142856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0.14132945571428573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5.0884955752212395</v>
          </cell>
          <cell r="O108">
            <v>3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3.2118309102402032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1.1499999999999999</v>
          </cell>
          <cell r="AA108">
            <v>4.0731055467762332</v>
          </cell>
          <cell r="AE108">
            <v>4.0731055467762332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3.2118309102402032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5.0884955752212395</v>
          </cell>
          <cell r="O114">
            <v>3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3.2118309102402032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1.1499999999999999</v>
          </cell>
          <cell r="AA114">
            <v>4.0731055467762332</v>
          </cell>
          <cell r="AE114">
            <v>4.0731055467762332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3.2118309102402032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5.0884955752212395</v>
          </cell>
          <cell r="O120">
            <v>3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2.4205961061946906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1.1499999999999999</v>
          </cell>
          <cell r="AA120">
            <v>3.0136855221238941</v>
          </cell>
          <cell r="AE120">
            <v>3.0136855221238941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2.4205961061946906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5.0884955752212395</v>
          </cell>
          <cell r="O124">
            <v>3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2.5451957522123898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1.1499999999999999</v>
          </cell>
          <cell r="AA124">
            <v>3.3064751150442482</v>
          </cell>
          <cell r="AE124">
            <v>3.3064751150442482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2.5451957522123898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5.0884955752212395</v>
          </cell>
          <cell r="O129">
            <v>3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0.348162392920354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1.1499999999999999</v>
          </cell>
          <cell r="AA129">
            <v>0.48088675185840707</v>
          </cell>
          <cell r="AE129">
            <v>0.48088675185840707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0.348162392920354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4</v>
          </cell>
          <cell r="O134">
            <v>3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0.24644639999999998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1.1499999999999999</v>
          </cell>
          <cell r="AA134">
            <v>0.39841335999999994</v>
          </cell>
          <cell r="AE134">
            <v>0.39841335999999994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0.24644639999999998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4</v>
          </cell>
          <cell r="O138">
            <v>3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1.7362599999999999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1.1499999999999999</v>
          </cell>
          <cell r="AA138">
            <v>2.2266989999999995</v>
          </cell>
          <cell r="AE138">
            <v>2.2266989999999995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1.7362599999999999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4</v>
          </cell>
          <cell r="O142">
            <v>3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1.7362599999999999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1.1499999999999999</v>
          </cell>
          <cell r="AA142">
            <v>2.2266989999999995</v>
          </cell>
          <cell r="AE142">
            <v>2.2266989999999995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1.7362599999999999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5.28</v>
          </cell>
          <cell r="O146">
            <v>3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0.5174700000000001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1.1499999999999999</v>
          </cell>
          <cell r="AA146">
            <v>0.6985905</v>
          </cell>
          <cell r="AE146">
            <v>0.6985905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0.5174700000000001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5.28</v>
          </cell>
          <cell r="O150">
            <v>3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0.19961274000000004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1.1499999999999999</v>
          </cell>
          <cell r="AA150">
            <v>0.34455465100000005</v>
          </cell>
          <cell r="AB150">
            <v>0</v>
          </cell>
          <cell r="AC150">
            <v>0</v>
          </cell>
          <cell r="AE150">
            <v>0.34455465100000005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0.19961274000000004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5.28</v>
          </cell>
          <cell r="O154">
            <v>3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3.175084875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1.1499999999999999</v>
          </cell>
          <cell r="AA154">
            <v>4.8115245974004415</v>
          </cell>
          <cell r="AB154">
            <v>7600</v>
          </cell>
          <cell r="AC154">
            <v>50000</v>
          </cell>
          <cell r="AE154">
            <v>4.8115245974004415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3.4439344325221239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5.28</v>
          </cell>
          <cell r="O163">
            <v>3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3.175084875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1.1499999999999999</v>
          </cell>
          <cell r="AA163">
            <v>4.8115245974004415</v>
          </cell>
          <cell r="AB163">
            <v>7600</v>
          </cell>
          <cell r="AC163">
            <v>50000</v>
          </cell>
          <cell r="AE163">
            <v>4.8115245974004415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3.4439344325221239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5.28</v>
          </cell>
          <cell r="O172">
            <v>3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7.5307241000000005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1.1499999999999999</v>
          </cell>
          <cell r="AA172">
            <v>11.412496431814159</v>
          </cell>
          <cell r="AE172">
            <v>11.412496431814159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7.8139099407079655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5.28</v>
          </cell>
          <cell r="O185">
            <v>3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7.3267240999999999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1.1499999999999999</v>
          </cell>
          <cell r="AA185">
            <v>11.453896431814158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11.841796431814158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7.6099099407079649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5.28</v>
          </cell>
          <cell r="O198">
            <v>3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7.5757241000000004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1.1499999999999999</v>
          </cell>
          <cell r="AA198">
            <v>11.740246431814159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12.128146431814159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7.8589099407079654</v>
          </cell>
          <cell r="Y210">
            <v>2.35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1007B-C447-48F4-9A22-657C86010094}">
  <sheetPr>
    <pageSetUpPr fitToPage="1"/>
  </sheetPr>
  <dimension ref="A1:L12"/>
  <sheetViews>
    <sheetView topLeftCell="A7" workbookViewId="0">
      <selection activeCell="I5" sqref="I5"/>
    </sheetView>
  </sheetViews>
  <sheetFormatPr defaultColWidth="10" defaultRowHeight="27.75" customHeight="1" x14ac:dyDescent="0.25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2.6640625" style="1" customWidth="1"/>
    <col min="6" max="6" width="5.6640625" style="1" customWidth="1"/>
    <col min="7" max="7" width="11.77734375" style="1" customWidth="1"/>
    <col min="8" max="9" width="11.88671875" style="1" customWidth="1"/>
    <col min="10" max="10" width="32.3320312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2" ht="27.75" customHeight="1" x14ac:dyDescent="0.25">
      <c r="I2" s="52" t="s">
        <v>1</v>
      </c>
      <c r="J2" s="52"/>
      <c r="K2" s="52"/>
    </row>
    <row r="3" spans="1:12" s="4" customFormat="1" ht="39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27.75" customHeight="1" x14ac:dyDescent="0.25">
      <c r="A4" s="49">
        <v>1</v>
      </c>
      <c r="B4" s="47" t="s">
        <v>31</v>
      </c>
      <c r="C4" s="47" t="s">
        <v>32</v>
      </c>
      <c r="D4" s="49" t="s">
        <v>20</v>
      </c>
      <c r="E4" s="6">
        <v>2.6549</v>
      </c>
      <c r="F4" s="7">
        <v>0.13</v>
      </c>
      <c r="G4" s="9">
        <v>1.48</v>
      </c>
      <c r="H4" s="9">
        <v>1.5523</v>
      </c>
      <c r="I4" s="9">
        <v>1.5523</v>
      </c>
      <c r="J4" s="5" t="s">
        <v>24</v>
      </c>
      <c r="K4" s="5" t="s">
        <v>23</v>
      </c>
      <c r="L4" s="8">
        <v>0.8</v>
      </c>
    </row>
    <row r="5" spans="1:12" ht="27.75" customHeight="1" x14ac:dyDescent="0.25">
      <c r="A5" s="50"/>
      <c r="B5" s="48"/>
      <c r="C5" s="48"/>
      <c r="D5" s="50"/>
      <c r="E5" s="10">
        <v>2.58</v>
      </c>
      <c r="F5" s="7">
        <v>0.13</v>
      </c>
      <c r="G5" s="9">
        <v>1.48</v>
      </c>
      <c r="H5" s="9">
        <v>2.2000000000000002</v>
      </c>
      <c r="I5" s="9">
        <v>2.2000000000000002</v>
      </c>
      <c r="J5" s="5" t="s">
        <v>21</v>
      </c>
      <c r="K5" s="5" t="s">
        <v>22</v>
      </c>
      <c r="L5" s="8">
        <v>0.2</v>
      </c>
    </row>
    <row r="6" spans="1:12" ht="27.75" customHeight="1" x14ac:dyDescent="0.25">
      <c r="A6" s="49">
        <v>2</v>
      </c>
      <c r="B6" s="47" t="s">
        <v>18</v>
      </c>
      <c r="C6" s="47" t="s">
        <v>19</v>
      </c>
      <c r="D6" s="49" t="s">
        <v>20</v>
      </c>
      <c r="E6" s="10">
        <v>0.88519999999999999</v>
      </c>
      <c r="F6" s="7">
        <v>0.13</v>
      </c>
      <c r="G6" s="9">
        <v>0.57999999999999996</v>
      </c>
      <c r="H6" s="9">
        <v>0.61129999999999995</v>
      </c>
      <c r="I6" s="9">
        <v>0.61129999999999995</v>
      </c>
      <c r="J6" s="5" t="s">
        <v>24</v>
      </c>
      <c r="K6" s="5" t="s">
        <v>22</v>
      </c>
      <c r="L6" s="8">
        <v>0.3</v>
      </c>
    </row>
    <row r="7" spans="1:12" ht="27.75" customHeight="1" x14ac:dyDescent="0.25">
      <c r="A7" s="50"/>
      <c r="B7" s="48"/>
      <c r="C7" s="48"/>
      <c r="D7" s="50"/>
      <c r="E7" s="10">
        <v>0.85</v>
      </c>
      <c r="F7" s="7">
        <v>0.13</v>
      </c>
      <c r="G7" s="9">
        <v>0.57999999999999996</v>
      </c>
      <c r="H7" s="9">
        <v>0.6</v>
      </c>
      <c r="I7" s="9">
        <v>0.6</v>
      </c>
      <c r="J7" s="5" t="s">
        <v>21</v>
      </c>
      <c r="K7" s="5" t="s">
        <v>23</v>
      </c>
      <c r="L7" s="8">
        <v>0.7</v>
      </c>
    </row>
    <row r="8" spans="1:12" ht="27.75" customHeight="1" x14ac:dyDescent="0.25">
      <c r="A8" s="49">
        <v>3</v>
      </c>
      <c r="B8" s="47" t="s">
        <v>33</v>
      </c>
      <c r="C8" s="47" t="s">
        <v>34</v>
      </c>
      <c r="D8" s="49" t="s">
        <v>20</v>
      </c>
      <c r="E8" s="10">
        <v>0.8</v>
      </c>
      <c r="F8" s="7">
        <v>0.13</v>
      </c>
      <c r="G8" s="9">
        <v>0.31</v>
      </c>
      <c r="H8" s="9">
        <v>0.4</v>
      </c>
      <c r="I8" s="9">
        <v>0.4</v>
      </c>
      <c r="J8" s="5" t="s">
        <v>24</v>
      </c>
      <c r="K8" s="5" t="s">
        <v>23</v>
      </c>
    </row>
    <row r="9" spans="1:12" ht="27.75" customHeight="1" x14ac:dyDescent="0.25">
      <c r="A9" s="50"/>
      <c r="B9" s="48"/>
      <c r="C9" s="48"/>
      <c r="D9" s="50"/>
      <c r="E9" s="10">
        <v>1</v>
      </c>
      <c r="F9" s="7">
        <v>0.13</v>
      </c>
      <c r="G9" s="9">
        <v>0.31</v>
      </c>
      <c r="H9" s="9">
        <v>1</v>
      </c>
      <c r="I9" s="9">
        <v>1</v>
      </c>
      <c r="J9" s="5" t="s">
        <v>21</v>
      </c>
      <c r="K9" s="5" t="s">
        <v>22</v>
      </c>
    </row>
    <row r="10" spans="1:12" ht="27.75" customHeight="1" x14ac:dyDescent="0.25">
      <c r="A10" s="43" t="s">
        <v>25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2" ht="78.599999999999994" customHeight="1" x14ac:dyDescent="0.25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1:12" ht="93" customHeight="1" x14ac:dyDescent="0.25">
      <c r="A12" s="44" t="s">
        <v>13</v>
      </c>
      <c r="B12" s="45"/>
      <c r="C12" s="46" t="s">
        <v>14</v>
      </c>
      <c r="D12" s="46"/>
      <c r="E12" s="43" t="s">
        <v>15</v>
      </c>
      <c r="F12" s="43"/>
      <c r="G12" s="43"/>
      <c r="H12" s="43" t="s">
        <v>16</v>
      </c>
      <c r="I12" s="43"/>
      <c r="J12" s="43" t="s">
        <v>17</v>
      </c>
      <c r="K12" s="43"/>
    </row>
  </sheetData>
  <mergeCells count="20">
    <mergeCell ref="B8:B9"/>
    <mergeCell ref="C8:C9"/>
    <mergeCell ref="D8:D9"/>
    <mergeCell ref="C4:C5"/>
    <mergeCell ref="A1:K1"/>
    <mergeCell ref="I2:K2"/>
    <mergeCell ref="A4:A5"/>
    <mergeCell ref="B4:B5"/>
    <mergeCell ref="A6:A7"/>
    <mergeCell ref="A8:A9"/>
    <mergeCell ref="D4:D5"/>
    <mergeCell ref="D6:D7"/>
    <mergeCell ref="B6:B7"/>
    <mergeCell ref="C6:C7"/>
    <mergeCell ref="A10:K11"/>
    <mergeCell ref="A12:B12"/>
    <mergeCell ref="C12:D12"/>
    <mergeCell ref="E12:G12"/>
    <mergeCell ref="H12:I12"/>
    <mergeCell ref="J12:K12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 x14ac:dyDescent="0.25"/>
  <sheetData/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23897-BC02-492D-B365-D07CE5BC96CB}">
  <sheetPr>
    <pageSetUpPr fitToPage="1"/>
  </sheetPr>
  <dimension ref="A1:L8"/>
  <sheetViews>
    <sheetView workbookViewId="0">
      <selection activeCell="E5" sqref="E5"/>
    </sheetView>
  </sheetViews>
  <sheetFormatPr defaultColWidth="10" defaultRowHeight="27.75" customHeight="1" x14ac:dyDescent="0.25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2.6640625" style="1" customWidth="1"/>
    <col min="6" max="6" width="5.6640625" style="1" customWidth="1"/>
    <col min="7" max="7" width="11.77734375" style="1" customWidth="1"/>
    <col min="8" max="9" width="11.88671875" style="1" customWidth="1"/>
    <col min="10" max="10" width="35.2187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2" ht="27.75" customHeight="1" x14ac:dyDescent="0.25">
      <c r="I2" s="52" t="s">
        <v>1</v>
      </c>
      <c r="J2" s="52"/>
      <c r="K2" s="52"/>
    </row>
    <row r="3" spans="1:12" s="4" customFormat="1" ht="39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27.75" customHeight="1" x14ac:dyDescent="0.25">
      <c r="A4" s="49">
        <v>1</v>
      </c>
      <c r="B4" s="47" t="s">
        <v>27</v>
      </c>
      <c r="C4" s="47" t="s">
        <v>28</v>
      </c>
      <c r="D4" s="49" t="s">
        <v>20</v>
      </c>
      <c r="E4" s="10">
        <v>0.15</v>
      </c>
      <c r="F4" s="7">
        <v>0.13</v>
      </c>
      <c r="G4" s="9"/>
      <c r="H4" s="11">
        <v>0.15</v>
      </c>
      <c r="I4" s="11">
        <v>0.15</v>
      </c>
      <c r="J4" s="5" t="s">
        <v>29</v>
      </c>
      <c r="K4" s="5" t="s">
        <v>23</v>
      </c>
      <c r="L4" s="8"/>
    </row>
    <row r="5" spans="1:12" ht="27.6" customHeight="1" x14ac:dyDescent="0.25">
      <c r="A5" s="50"/>
      <c r="B5" s="48"/>
      <c r="C5" s="48"/>
      <c r="D5" s="50"/>
      <c r="E5" s="10">
        <v>0.11700000000000001</v>
      </c>
      <c r="F5" s="7">
        <v>0.13</v>
      </c>
      <c r="G5" s="9"/>
      <c r="H5" s="9">
        <v>0.11700000000000001</v>
      </c>
      <c r="I5" s="9">
        <v>0.11700000000000001</v>
      </c>
      <c r="J5" s="5" t="s">
        <v>26</v>
      </c>
      <c r="K5" s="5" t="s">
        <v>22</v>
      </c>
      <c r="L5" s="8"/>
    </row>
    <row r="6" spans="1:12" ht="27.75" customHeight="1" x14ac:dyDescent="0.25">
      <c r="A6" s="43" t="s">
        <v>30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2" ht="78.599999999999994" customHeight="1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</row>
    <row r="8" spans="1:12" ht="93" customHeight="1" x14ac:dyDescent="0.25">
      <c r="A8" s="44" t="s">
        <v>13</v>
      </c>
      <c r="B8" s="45"/>
      <c r="C8" s="46" t="s">
        <v>14</v>
      </c>
      <c r="D8" s="46"/>
      <c r="E8" s="43" t="s">
        <v>15</v>
      </c>
      <c r="F8" s="43"/>
      <c r="G8" s="43"/>
      <c r="H8" s="43" t="s">
        <v>16</v>
      </c>
      <c r="I8" s="43"/>
      <c r="J8" s="43" t="s">
        <v>17</v>
      </c>
      <c r="K8" s="43"/>
    </row>
  </sheetData>
  <mergeCells count="12">
    <mergeCell ref="A1:K1"/>
    <mergeCell ref="I2:K2"/>
    <mergeCell ref="A8:B8"/>
    <mergeCell ref="C8:D8"/>
    <mergeCell ref="E8:G8"/>
    <mergeCell ref="H8:I8"/>
    <mergeCell ref="J8:K8"/>
    <mergeCell ref="D4:D5"/>
    <mergeCell ref="C4:C5"/>
    <mergeCell ref="B4:B5"/>
    <mergeCell ref="A4:A5"/>
    <mergeCell ref="A6:K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50071-DDAF-464B-91AD-1DAA944719B8}">
  <sheetPr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 x14ac:dyDescent="0.25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25.21875" style="1" customWidth="1"/>
    <col min="6" max="6" width="5.6640625" style="1" customWidth="1"/>
    <col min="7" max="7" width="11.77734375" style="1" customWidth="1"/>
    <col min="8" max="8" width="24.6640625" style="1" customWidth="1"/>
    <col min="9" max="9" width="24.77734375" style="1" customWidth="1"/>
    <col min="10" max="10" width="32.3320312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2" ht="27.75" customHeight="1" x14ac:dyDescent="0.25">
      <c r="I2" s="52" t="s">
        <v>1</v>
      </c>
      <c r="J2" s="52"/>
      <c r="K2" s="52"/>
    </row>
    <row r="3" spans="1:12" s="14" customFormat="1" ht="39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52.2" customHeight="1" x14ac:dyDescent="0.25">
      <c r="A4" s="12">
        <v>1</v>
      </c>
      <c r="B4" s="13" t="s">
        <v>35</v>
      </c>
      <c r="C4" s="19" t="s">
        <v>36</v>
      </c>
      <c r="D4" s="12" t="s">
        <v>20</v>
      </c>
      <c r="E4" s="18" t="s">
        <v>39</v>
      </c>
      <c r="F4" s="7">
        <v>0.13</v>
      </c>
      <c r="G4" s="9">
        <v>29.62</v>
      </c>
      <c r="H4" s="18" t="s">
        <v>39</v>
      </c>
      <c r="I4" s="18" t="s">
        <v>39</v>
      </c>
      <c r="J4" s="5" t="s">
        <v>40</v>
      </c>
      <c r="K4" s="5"/>
      <c r="L4" s="8">
        <v>0.8</v>
      </c>
    </row>
    <row r="5" spans="1:12" ht="54" customHeight="1" x14ac:dyDescent="0.25">
      <c r="A5" s="12">
        <v>2</v>
      </c>
      <c r="B5" s="13" t="s">
        <v>37</v>
      </c>
      <c r="C5" s="19" t="s">
        <v>38</v>
      </c>
      <c r="D5" s="12" t="s">
        <v>20</v>
      </c>
      <c r="E5" s="20" t="s">
        <v>41</v>
      </c>
      <c r="F5" s="7">
        <v>0.13</v>
      </c>
      <c r="G5" s="9">
        <v>27.65</v>
      </c>
      <c r="H5" s="20" t="s">
        <v>41</v>
      </c>
      <c r="I5" s="20" t="s">
        <v>41</v>
      </c>
      <c r="J5" s="5" t="s">
        <v>40</v>
      </c>
      <c r="K5" s="5"/>
      <c r="L5" s="8">
        <v>0.3</v>
      </c>
    </row>
    <row r="6" spans="1:12" ht="27.75" customHeight="1" x14ac:dyDescent="0.25">
      <c r="A6" s="43" t="s">
        <v>42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2" ht="152.4" customHeight="1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</row>
    <row r="8" spans="1:12" ht="93" customHeight="1" x14ac:dyDescent="0.25">
      <c r="A8" s="44" t="s">
        <v>13</v>
      </c>
      <c r="B8" s="45"/>
      <c r="C8" s="46" t="s">
        <v>14</v>
      </c>
      <c r="D8" s="46"/>
      <c r="E8" s="43" t="s">
        <v>15</v>
      </c>
      <c r="F8" s="43"/>
      <c r="G8" s="43"/>
      <c r="H8" s="43" t="s">
        <v>16</v>
      </c>
      <c r="I8" s="43"/>
      <c r="J8" s="43" t="s">
        <v>17</v>
      </c>
      <c r="K8" s="43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982B6-44E3-4140-BB7B-D80A3AAD3365}">
  <sheetPr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 x14ac:dyDescent="0.25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33203125" style="1" customWidth="1"/>
    <col min="11" max="11" width="16.2187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2" ht="27.75" customHeight="1" x14ac:dyDescent="0.25">
      <c r="I2" s="52" t="s">
        <v>1</v>
      </c>
      <c r="J2" s="52"/>
      <c r="K2" s="52"/>
    </row>
    <row r="3" spans="1:12" s="15" customFormat="1" ht="39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 x14ac:dyDescent="0.25">
      <c r="A4" s="16">
        <v>1</v>
      </c>
      <c r="B4" s="17" t="s">
        <v>43</v>
      </c>
      <c r="C4" s="19" t="s">
        <v>44</v>
      </c>
      <c r="D4" s="16" t="s">
        <v>20</v>
      </c>
      <c r="E4" s="20">
        <v>5.5752212389380533</v>
      </c>
      <c r="F4" s="7">
        <v>0.13</v>
      </c>
      <c r="G4" s="9">
        <v>4.2209000000000003</v>
      </c>
      <c r="H4" s="20">
        <v>4.4850000000000003</v>
      </c>
      <c r="I4" s="20">
        <v>4.4850000000000003</v>
      </c>
      <c r="J4" s="21" t="s">
        <v>47</v>
      </c>
      <c r="K4" s="21" t="s">
        <v>48</v>
      </c>
      <c r="L4" s="8"/>
    </row>
    <row r="5" spans="1:12" ht="62.4" customHeight="1" x14ac:dyDescent="0.25">
      <c r="A5" s="16">
        <v>2</v>
      </c>
      <c r="B5" s="17" t="s">
        <v>45</v>
      </c>
      <c r="C5" s="19" t="s">
        <v>46</v>
      </c>
      <c r="D5" s="16" t="s">
        <v>20</v>
      </c>
      <c r="E5" s="20">
        <v>6.4601769911504432</v>
      </c>
      <c r="F5" s="7">
        <v>0.13</v>
      </c>
      <c r="G5" s="9">
        <v>4.5389999999999997</v>
      </c>
      <c r="H5" s="20">
        <v>4.8209999999999997</v>
      </c>
      <c r="I5" s="20">
        <v>4.8209999999999997</v>
      </c>
      <c r="J5" s="21" t="s">
        <v>47</v>
      </c>
      <c r="K5" s="21" t="s">
        <v>48</v>
      </c>
      <c r="L5" s="8"/>
    </row>
    <row r="6" spans="1:12" ht="27.75" customHeight="1" x14ac:dyDescent="0.25">
      <c r="A6" s="43" t="s">
        <v>49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2" ht="77.400000000000006" customHeight="1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</row>
    <row r="8" spans="1:12" ht="93" customHeight="1" x14ac:dyDescent="0.25">
      <c r="A8" s="44" t="s">
        <v>13</v>
      </c>
      <c r="B8" s="45"/>
      <c r="C8" s="46" t="s">
        <v>14</v>
      </c>
      <c r="D8" s="46"/>
      <c r="E8" s="43" t="s">
        <v>15</v>
      </c>
      <c r="F8" s="43"/>
      <c r="G8" s="43"/>
      <c r="H8" s="43" t="s">
        <v>16</v>
      </c>
      <c r="I8" s="43"/>
      <c r="J8" s="43" t="s">
        <v>17</v>
      </c>
      <c r="K8" s="43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AF983-0165-4F1B-9148-10FBBE6560F9}">
  <sheetPr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 x14ac:dyDescent="0.25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332031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2" ht="27.75" customHeight="1" x14ac:dyDescent="0.25">
      <c r="I2" s="52" t="s">
        <v>1</v>
      </c>
      <c r="J2" s="52"/>
      <c r="K2" s="52"/>
    </row>
    <row r="3" spans="1:12" s="22" customFormat="1" ht="39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 x14ac:dyDescent="0.25">
      <c r="A4" s="23">
        <v>1</v>
      </c>
      <c r="B4" s="24" t="s">
        <v>50</v>
      </c>
      <c r="C4" s="19" t="s">
        <v>51</v>
      </c>
      <c r="D4" s="23" t="s">
        <v>20</v>
      </c>
      <c r="E4" s="20">
        <v>1.46</v>
      </c>
      <c r="F4" s="7">
        <v>0.13</v>
      </c>
      <c r="G4" s="9">
        <v>0.98</v>
      </c>
      <c r="H4" s="20">
        <v>1.2</v>
      </c>
      <c r="I4" s="20">
        <v>1.2</v>
      </c>
      <c r="J4" s="21" t="s">
        <v>52</v>
      </c>
      <c r="K4" s="21" t="s">
        <v>53</v>
      </c>
      <c r="L4" s="8"/>
    </row>
    <row r="5" spans="1:12" ht="62.4" customHeight="1" x14ac:dyDescent="0.25">
      <c r="A5" s="23">
        <v>2</v>
      </c>
      <c r="B5" s="24" t="s">
        <v>54</v>
      </c>
      <c r="C5" s="19" t="s">
        <v>55</v>
      </c>
      <c r="D5" s="23" t="s">
        <v>20</v>
      </c>
      <c r="E5" s="20">
        <v>1.6</v>
      </c>
      <c r="F5" s="7">
        <v>0.13</v>
      </c>
      <c r="G5" s="9">
        <v>1.4274</v>
      </c>
      <c r="H5" s="20">
        <v>1.6</v>
      </c>
      <c r="I5" s="20">
        <v>1.6</v>
      </c>
      <c r="J5" s="21" t="s">
        <v>52</v>
      </c>
      <c r="K5" s="21" t="s">
        <v>57</v>
      </c>
      <c r="L5" s="8"/>
    </row>
    <row r="6" spans="1:12" ht="27.75" customHeight="1" x14ac:dyDescent="0.25">
      <c r="A6" s="43" t="s">
        <v>56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2" ht="58.8" customHeight="1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</row>
    <row r="8" spans="1:12" ht="93" customHeight="1" x14ac:dyDescent="0.25">
      <c r="A8" s="44" t="s">
        <v>13</v>
      </c>
      <c r="B8" s="45"/>
      <c r="C8" s="46" t="s">
        <v>14</v>
      </c>
      <c r="D8" s="46"/>
      <c r="E8" s="43" t="s">
        <v>15</v>
      </c>
      <c r="F8" s="43"/>
      <c r="G8" s="43"/>
      <c r="H8" s="43" t="s">
        <v>16</v>
      </c>
      <c r="I8" s="43"/>
      <c r="J8" s="43" t="s">
        <v>17</v>
      </c>
      <c r="K8" s="43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E9040-B75F-41EB-BF35-C078804C0E04}">
  <sheetPr>
    <pageSetUpPr fitToPage="1"/>
  </sheetPr>
  <dimension ref="A1:L14"/>
  <sheetViews>
    <sheetView topLeftCell="A7" workbookViewId="0">
      <selection activeCell="A12" sqref="A12:K13"/>
    </sheetView>
  </sheetViews>
  <sheetFormatPr defaultColWidth="10" defaultRowHeight="27.75" customHeight="1" x14ac:dyDescent="0.25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2" ht="27.75" customHeight="1" x14ac:dyDescent="0.25">
      <c r="I2" s="52" t="s">
        <v>1</v>
      </c>
      <c r="J2" s="52"/>
      <c r="K2" s="52"/>
    </row>
    <row r="3" spans="1:12" s="27" customFormat="1" ht="39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 x14ac:dyDescent="0.25">
      <c r="A4" s="26">
        <v>1</v>
      </c>
      <c r="B4" s="25" t="s">
        <v>58</v>
      </c>
      <c r="C4" s="19" t="s">
        <v>59</v>
      </c>
      <c r="D4" s="26" t="s">
        <v>20</v>
      </c>
      <c r="E4" s="20">
        <v>5.71</v>
      </c>
      <c r="F4" s="7">
        <v>0.13</v>
      </c>
      <c r="G4" s="9">
        <v>3.49</v>
      </c>
      <c r="H4" s="20">
        <v>5.71</v>
      </c>
      <c r="I4" s="20">
        <v>5.71</v>
      </c>
      <c r="J4" s="21" t="s">
        <v>40</v>
      </c>
      <c r="K4" s="21"/>
      <c r="L4" s="8"/>
    </row>
    <row r="5" spans="1:12" ht="62.4" customHeight="1" x14ac:dyDescent="0.25">
      <c r="A5" s="26"/>
      <c r="B5" s="25" t="s">
        <v>60</v>
      </c>
      <c r="C5" s="19" t="s">
        <v>61</v>
      </c>
      <c r="D5" s="26" t="s">
        <v>20</v>
      </c>
      <c r="E5" s="20">
        <v>13.535699115044249</v>
      </c>
      <c r="F5" s="7">
        <v>0.13</v>
      </c>
      <c r="G5" s="9">
        <v>6.43</v>
      </c>
      <c r="H5" s="20">
        <v>12.93</v>
      </c>
      <c r="I5" s="20">
        <v>12.93</v>
      </c>
      <c r="J5" s="21" t="s">
        <v>40</v>
      </c>
      <c r="K5" s="21"/>
      <c r="L5" s="8"/>
    </row>
    <row r="6" spans="1:12" ht="62.4" customHeight="1" x14ac:dyDescent="0.25">
      <c r="A6" s="26"/>
      <c r="B6" s="25" t="s">
        <v>62</v>
      </c>
      <c r="C6" s="19" t="s">
        <v>63</v>
      </c>
      <c r="D6" s="26" t="s">
        <v>20</v>
      </c>
      <c r="E6" s="20">
        <v>13.535699115044249</v>
      </c>
      <c r="F6" s="7">
        <v>0.13</v>
      </c>
      <c r="G6" s="9">
        <v>6.43</v>
      </c>
      <c r="H6" s="20">
        <v>12.93</v>
      </c>
      <c r="I6" s="20">
        <v>12.93</v>
      </c>
      <c r="J6" s="21" t="s">
        <v>40</v>
      </c>
      <c r="K6" s="21"/>
      <c r="L6" s="8"/>
    </row>
    <row r="7" spans="1:12" ht="62.4" customHeight="1" x14ac:dyDescent="0.25">
      <c r="A7" s="26"/>
      <c r="B7" s="25" t="s">
        <v>64</v>
      </c>
      <c r="C7" s="19" t="s">
        <v>65</v>
      </c>
      <c r="D7" s="26" t="s">
        <v>20</v>
      </c>
      <c r="E7" s="20">
        <v>11.765787610619471</v>
      </c>
      <c r="F7" s="7">
        <v>0.13</v>
      </c>
      <c r="G7" s="9">
        <v>4.99</v>
      </c>
      <c r="H7" s="20">
        <v>11</v>
      </c>
      <c r="I7" s="20">
        <v>11</v>
      </c>
      <c r="J7" s="21" t="s">
        <v>40</v>
      </c>
      <c r="K7" s="21"/>
      <c r="L7" s="8"/>
    </row>
    <row r="8" spans="1:12" ht="62.4" customHeight="1" x14ac:dyDescent="0.25">
      <c r="A8" s="26"/>
      <c r="B8" s="25" t="s">
        <v>66</v>
      </c>
      <c r="C8" s="19" t="s">
        <v>67</v>
      </c>
      <c r="D8" s="26" t="s">
        <v>20</v>
      </c>
      <c r="E8" s="20">
        <v>26.1784</v>
      </c>
      <c r="F8" s="7">
        <v>0.13</v>
      </c>
      <c r="G8" s="9">
        <v>26.1784</v>
      </c>
      <c r="H8" s="20">
        <v>26.1784</v>
      </c>
      <c r="I8" s="20">
        <v>26.1784</v>
      </c>
      <c r="J8" s="21" t="s">
        <v>40</v>
      </c>
      <c r="K8" s="21"/>
      <c r="L8" s="8"/>
    </row>
    <row r="9" spans="1:12" ht="62.4" customHeight="1" x14ac:dyDescent="0.25">
      <c r="A9" s="26"/>
      <c r="B9" s="25" t="s">
        <v>68</v>
      </c>
      <c r="C9" s="19" t="s">
        <v>69</v>
      </c>
      <c r="D9" s="26" t="s">
        <v>20</v>
      </c>
      <c r="E9" s="20">
        <v>40.72</v>
      </c>
      <c r="F9" s="7">
        <v>0.13</v>
      </c>
      <c r="G9" s="9">
        <v>36.340000000000003</v>
      </c>
      <c r="H9" s="20">
        <v>43.63</v>
      </c>
      <c r="I9" s="20">
        <v>43.63</v>
      </c>
      <c r="J9" s="21" t="s">
        <v>40</v>
      </c>
      <c r="K9" s="21"/>
      <c r="L9" s="8"/>
    </row>
    <row r="10" spans="1:12" ht="62.4" customHeight="1" x14ac:dyDescent="0.25">
      <c r="A10" s="26"/>
      <c r="B10" s="25" t="s">
        <v>70</v>
      </c>
      <c r="C10" s="19" t="s">
        <v>71</v>
      </c>
      <c r="D10" s="26" t="s">
        <v>20</v>
      </c>
      <c r="E10" s="20">
        <v>29.589700000000001</v>
      </c>
      <c r="F10" s="7">
        <v>0.13</v>
      </c>
      <c r="G10" s="9">
        <v>15.8</v>
      </c>
      <c r="H10" s="20">
        <v>24.84</v>
      </c>
      <c r="I10" s="20">
        <v>24.84</v>
      </c>
      <c r="J10" s="21" t="s">
        <v>40</v>
      </c>
      <c r="K10" s="21"/>
      <c r="L10" s="8"/>
    </row>
    <row r="11" spans="1:12" ht="62.4" customHeight="1" x14ac:dyDescent="0.25">
      <c r="A11" s="26">
        <v>2</v>
      </c>
      <c r="B11" s="25" t="s">
        <v>72</v>
      </c>
      <c r="C11" s="19" t="s">
        <v>73</v>
      </c>
      <c r="D11" s="26" t="s">
        <v>20</v>
      </c>
      <c r="E11" s="20">
        <v>29.589700000000001</v>
      </c>
      <c r="F11" s="7">
        <v>0.13</v>
      </c>
      <c r="G11" s="9">
        <v>15.8</v>
      </c>
      <c r="H11" s="20">
        <v>1.6</v>
      </c>
      <c r="I11" s="20">
        <v>24.84</v>
      </c>
      <c r="J11" s="21" t="s">
        <v>40</v>
      </c>
      <c r="K11" s="21"/>
      <c r="L11" s="8"/>
    </row>
    <row r="12" spans="1:12" ht="27.75" customHeight="1" x14ac:dyDescent="0.25">
      <c r="A12" s="43" t="s">
        <v>74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</row>
    <row r="13" spans="1:12" ht="58.8" customHeight="1" x14ac:dyDescent="0.25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1:12" ht="93" customHeight="1" x14ac:dyDescent="0.25">
      <c r="A14" s="44" t="s">
        <v>13</v>
      </c>
      <c r="B14" s="45"/>
      <c r="C14" s="46" t="s">
        <v>14</v>
      </c>
      <c r="D14" s="46"/>
      <c r="E14" s="43" t="s">
        <v>15</v>
      </c>
      <c r="F14" s="43"/>
      <c r="G14" s="43"/>
      <c r="H14" s="43" t="s">
        <v>16</v>
      </c>
      <c r="I14" s="43"/>
      <c r="J14" s="43" t="s">
        <v>17</v>
      </c>
      <c r="K14" s="43"/>
    </row>
  </sheetData>
  <mergeCells count="8">
    <mergeCell ref="A1:K1"/>
    <mergeCell ref="I2:K2"/>
    <mergeCell ref="A12:K13"/>
    <mergeCell ref="A14:B14"/>
    <mergeCell ref="C14:D14"/>
    <mergeCell ref="E14:G14"/>
    <mergeCell ref="H14:I14"/>
    <mergeCell ref="J14:K14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ECBBE-5AAB-484B-855F-484CA5715D34}">
  <sheetPr>
    <pageSetUpPr fitToPage="1"/>
  </sheetPr>
  <dimension ref="A1:L7"/>
  <sheetViews>
    <sheetView workbookViewId="0">
      <selection activeCell="J7" sqref="J7:K7"/>
    </sheetView>
  </sheetViews>
  <sheetFormatPr defaultColWidth="10" defaultRowHeight="27.75" customHeight="1" x14ac:dyDescent="0.25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2" ht="27.75" customHeight="1" x14ac:dyDescent="0.25">
      <c r="I2" s="52" t="s">
        <v>1</v>
      </c>
      <c r="J2" s="52"/>
      <c r="K2" s="52"/>
    </row>
    <row r="3" spans="1:12" s="30" customFormat="1" ht="39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 x14ac:dyDescent="0.25">
      <c r="A4" s="29">
        <v>1</v>
      </c>
      <c r="B4" s="28" t="s">
        <v>58</v>
      </c>
      <c r="C4" s="19" t="s">
        <v>59</v>
      </c>
      <c r="D4" s="29" t="s">
        <v>20</v>
      </c>
      <c r="E4" s="20">
        <v>5.71</v>
      </c>
      <c r="F4" s="7">
        <v>0.13</v>
      </c>
      <c r="G4" s="9">
        <v>3.49</v>
      </c>
      <c r="H4" s="20">
        <v>5.71</v>
      </c>
      <c r="I4" s="20">
        <v>5.71</v>
      </c>
      <c r="J4" s="21" t="s">
        <v>40</v>
      </c>
      <c r="K4" s="21"/>
      <c r="L4" s="8"/>
    </row>
    <row r="5" spans="1:12" ht="27.75" customHeight="1" x14ac:dyDescent="0.25">
      <c r="A5" s="43" t="s">
        <v>75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6" spans="1:12" ht="79.2" customHeight="1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2" ht="93" customHeight="1" x14ac:dyDescent="0.25">
      <c r="A7" s="44" t="s">
        <v>13</v>
      </c>
      <c r="B7" s="45"/>
      <c r="C7" s="46" t="s">
        <v>14</v>
      </c>
      <c r="D7" s="46"/>
      <c r="E7" s="43" t="s">
        <v>15</v>
      </c>
      <c r="F7" s="43"/>
      <c r="G7" s="43"/>
      <c r="H7" s="43" t="s">
        <v>16</v>
      </c>
      <c r="I7" s="43"/>
      <c r="J7" s="43" t="s">
        <v>17</v>
      </c>
      <c r="K7" s="43"/>
    </row>
  </sheetData>
  <mergeCells count="8">
    <mergeCell ref="A1:K1"/>
    <mergeCell ref="I2:K2"/>
    <mergeCell ref="A5:K6"/>
    <mergeCell ref="A7:B7"/>
    <mergeCell ref="C7:D7"/>
    <mergeCell ref="E7:G7"/>
    <mergeCell ref="H7:I7"/>
    <mergeCell ref="J7:K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0D1C8-DD4E-48FF-964B-32C4432244EA}">
  <dimension ref="A1:Q41"/>
  <sheetViews>
    <sheetView tabSelected="1" view="pageBreakPreview" topLeftCell="C1" zoomScale="80" zoomScaleNormal="80" zoomScaleSheetLayoutView="80" workbookViewId="0">
      <selection activeCell="F7" sqref="F7"/>
    </sheetView>
  </sheetViews>
  <sheetFormatPr defaultColWidth="10" defaultRowHeight="27.75" customHeight="1" x14ac:dyDescent="0.25"/>
  <cols>
    <col min="1" max="1" width="6.109375" style="1" bestFit="1" customWidth="1"/>
    <col min="2" max="2" width="25.5546875" style="1" customWidth="1"/>
    <col min="3" max="3" width="23.44140625" style="1" customWidth="1"/>
    <col min="4" max="4" width="24" style="1" customWidth="1"/>
    <col min="5" max="5" width="7.21875" style="1" customWidth="1"/>
    <col min="6" max="6" width="14.88671875" style="38" customWidth="1"/>
    <col min="7" max="7" width="14.88671875" style="34" customWidth="1"/>
    <col min="8" max="8" width="5.6640625" style="1" customWidth="1"/>
    <col min="9" max="9" width="11.77734375" style="38" customWidth="1"/>
    <col min="10" max="10" width="11.77734375" style="34" customWidth="1"/>
    <col min="11" max="11" width="13.21875" style="38" customWidth="1"/>
    <col min="12" max="12" width="13.21875" style="34" customWidth="1"/>
    <col min="13" max="13" width="13.21875" style="38" customWidth="1"/>
    <col min="14" max="14" width="13.21875" style="34" customWidth="1"/>
    <col min="15" max="15" width="32.6640625" style="1" customWidth="1"/>
    <col min="16" max="16" width="35.6640625" style="1" customWidth="1"/>
    <col min="17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17" ht="27.75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7" ht="27.75" customHeight="1" x14ac:dyDescent="0.25">
      <c r="M2" s="52" t="s">
        <v>1</v>
      </c>
      <c r="N2" s="52"/>
      <c r="O2" s="52"/>
      <c r="P2" s="52"/>
    </row>
    <row r="3" spans="1:17" s="33" customFormat="1" ht="39" customHeight="1" x14ac:dyDescent="0.25">
      <c r="A3" s="2" t="s">
        <v>2</v>
      </c>
      <c r="B3" s="2" t="s">
        <v>3</v>
      </c>
      <c r="C3" s="2" t="s">
        <v>4</v>
      </c>
      <c r="D3" s="2" t="s">
        <v>141</v>
      </c>
      <c r="E3" s="2" t="s">
        <v>5</v>
      </c>
      <c r="F3" s="39" t="s">
        <v>144</v>
      </c>
      <c r="G3" s="35" t="s">
        <v>151</v>
      </c>
      <c r="H3" s="3" t="s">
        <v>7</v>
      </c>
      <c r="I3" s="39" t="s">
        <v>145</v>
      </c>
      <c r="J3" s="35" t="s">
        <v>146</v>
      </c>
      <c r="K3" s="39" t="s">
        <v>147</v>
      </c>
      <c r="L3" s="35" t="s">
        <v>148</v>
      </c>
      <c r="M3" s="39" t="s">
        <v>149</v>
      </c>
      <c r="N3" s="35" t="s">
        <v>150</v>
      </c>
      <c r="O3" s="2" t="s">
        <v>11</v>
      </c>
      <c r="P3" s="2" t="s">
        <v>12</v>
      </c>
    </row>
    <row r="4" spans="1:17" ht="62.4" customHeight="1" x14ac:dyDescent="0.25">
      <c r="A4" s="32">
        <v>1</v>
      </c>
      <c r="B4" s="31" t="s">
        <v>76</v>
      </c>
      <c r="C4" s="19" t="s">
        <v>77</v>
      </c>
      <c r="D4" s="19" t="s">
        <v>156</v>
      </c>
      <c r="E4" s="32" t="s">
        <v>20</v>
      </c>
      <c r="F4" s="40">
        <f>VLOOKUP(D4,'[1]2021年1-6月'!$B$4:$AA$210,26,0)</f>
        <v>7.2302914538163714</v>
      </c>
      <c r="G4" s="36">
        <f>VLOOKUP(D4,'[1]2021年1-6月'!$B$4:$AE$210,30,0)</f>
        <v>7.2302914538163714</v>
      </c>
      <c r="H4" s="7">
        <v>0.13</v>
      </c>
      <c r="I4" s="41">
        <f>VLOOKUP(D4,'[2]2022年1-6月'!$B$4:$AA$210,26,0)</f>
        <v>6.9601695996957957</v>
      </c>
      <c r="J4" s="37">
        <f>VLOOKUP(D4,'[2]2022年1-6月'!$B$4:$AE$210,30,0)</f>
        <v>6.9601695996957957</v>
      </c>
      <c r="K4" s="40">
        <f t="shared" ref="K4:K38" si="0">F4</f>
        <v>7.2302914538163714</v>
      </c>
      <c r="L4" s="36">
        <f t="shared" ref="L4:L38" si="1">G4</f>
        <v>7.2302914538163714</v>
      </c>
      <c r="M4" s="40">
        <f>K4</f>
        <v>7.2302914538163714</v>
      </c>
      <c r="N4" s="36">
        <f>L4</f>
        <v>7.2302914538163714</v>
      </c>
      <c r="O4" s="21" t="s">
        <v>142</v>
      </c>
      <c r="P4" s="21" t="s">
        <v>152</v>
      </c>
      <c r="Q4" s="8"/>
    </row>
    <row r="5" spans="1:17" ht="62.4" customHeight="1" x14ac:dyDescent="0.25">
      <c r="A5" s="32">
        <v>2</v>
      </c>
      <c r="B5" s="31" t="s">
        <v>78</v>
      </c>
      <c r="C5" s="19" t="s">
        <v>79</v>
      </c>
      <c r="D5" s="19" t="s">
        <v>157</v>
      </c>
      <c r="E5" s="32" t="s">
        <v>20</v>
      </c>
      <c r="F5" s="40">
        <f>VLOOKUP(D5,'[1]2021年1-6月'!$B$4:$AA$210,26,0)</f>
        <v>7.2302914538163714</v>
      </c>
      <c r="G5" s="36">
        <f>VLOOKUP(D5,'[1]2021年1-6月'!$B$4:$AE$210,30,0)</f>
        <v>7.2302914538163714</v>
      </c>
      <c r="H5" s="7">
        <v>0.13</v>
      </c>
      <c r="I5" s="41">
        <f>VLOOKUP(D5,'[2]2022年1-6月'!$B$4:$AA$210,26,0)</f>
        <v>6.9601695996957957</v>
      </c>
      <c r="J5" s="37">
        <f>VLOOKUP(D5,'[2]2022年1-6月'!$B$4:$AE$210,30,0)</f>
        <v>6.9601695996957957</v>
      </c>
      <c r="K5" s="40">
        <f t="shared" si="0"/>
        <v>7.2302914538163714</v>
      </c>
      <c r="L5" s="36">
        <f t="shared" si="1"/>
        <v>7.2302914538163714</v>
      </c>
      <c r="M5" s="40">
        <f t="shared" ref="M5:M38" si="2">K5</f>
        <v>7.2302914538163714</v>
      </c>
      <c r="N5" s="36">
        <f t="shared" ref="N5:N38" si="3">L5</f>
        <v>7.2302914538163714</v>
      </c>
      <c r="O5" s="21" t="s">
        <v>142</v>
      </c>
      <c r="P5" s="21" t="s">
        <v>152</v>
      </c>
      <c r="Q5" s="8"/>
    </row>
    <row r="6" spans="1:17" s="68" customFormat="1" ht="62.4" customHeight="1" x14ac:dyDescent="0.25">
      <c r="A6" s="62">
        <v>3</v>
      </c>
      <c r="B6" s="63" t="s">
        <v>80</v>
      </c>
      <c r="C6" s="64" t="s">
        <v>81</v>
      </c>
      <c r="D6" s="64" t="s">
        <v>158</v>
      </c>
      <c r="E6" s="62" t="s">
        <v>20</v>
      </c>
      <c r="F6" s="40">
        <f>VLOOKUP(D6,'[1]2021年1-6月'!$B$4:$AA$210,26,0)</f>
        <v>5.4384137832000006</v>
      </c>
      <c r="G6" s="36">
        <f>VLOOKUP(D6,'[1]2021年1-6月'!$B$4:$AE$210,30,0)</f>
        <v>5.4384137832000006</v>
      </c>
      <c r="H6" s="65">
        <v>0.13</v>
      </c>
      <c r="I6" s="41">
        <f>VLOOKUP(D6,'[2]2022年1-6月'!$B$4:$AA$210,26,0)</f>
        <v>5.3001490260000006</v>
      </c>
      <c r="J6" s="37">
        <f>VLOOKUP(D6,'[2]2022年1-6月'!$B$4:$AE$210,30,0)</f>
        <v>5.3001490260000006</v>
      </c>
      <c r="K6" s="40">
        <f>F6</f>
        <v>5.4384137832000006</v>
      </c>
      <c r="L6" s="36">
        <f t="shared" si="1"/>
        <v>5.4384137832000006</v>
      </c>
      <c r="M6" s="40">
        <f t="shared" si="2"/>
        <v>5.4384137832000006</v>
      </c>
      <c r="N6" s="36">
        <f t="shared" si="3"/>
        <v>5.4384137832000006</v>
      </c>
      <c r="O6" s="66" t="s">
        <v>142</v>
      </c>
      <c r="P6" s="66" t="s">
        <v>152</v>
      </c>
      <c r="Q6" s="67"/>
    </row>
    <row r="7" spans="1:17" s="61" customFormat="1" ht="121.2" customHeight="1" x14ac:dyDescent="0.25">
      <c r="A7" s="53">
        <v>4</v>
      </c>
      <c r="B7" s="54" t="s">
        <v>80</v>
      </c>
      <c r="C7" s="55" t="s">
        <v>81</v>
      </c>
      <c r="D7" s="55" t="s">
        <v>188</v>
      </c>
      <c r="E7" s="53" t="s">
        <v>20</v>
      </c>
      <c r="F7" s="56">
        <f>VLOOKUP(D7,'[1]2021年1-6月'!$B$4:$AA$210,26,0)</f>
        <v>5.7924137832000007</v>
      </c>
      <c r="G7" s="56">
        <f>VLOOKUP(D7,'[1]2021年1-6月'!$B$4:$AE$210,30,0)</f>
        <v>5.7924137832000007</v>
      </c>
      <c r="H7" s="57">
        <v>0.13</v>
      </c>
      <c r="I7" s="58">
        <f>VLOOKUP(D7,'[2]2022年1-6月'!$B$4:$AA$210,26,0)</f>
        <v>5.6451490260000003</v>
      </c>
      <c r="J7" s="58">
        <f>VLOOKUP(D7,'[2]2022年1-6月'!$B$4:$AE$210,30,0)</f>
        <v>5.6451490260000003</v>
      </c>
      <c r="K7" s="56">
        <f t="shared" si="0"/>
        <v>5.7924137832000007</v>
      </c>
      <c r="L7" s="56">
        <f t="shared" si="1"/>
        <v>5.7924137832000007</v>
      </c>
      <c r="M7" s="56">
        <f t="shared" si="2"/>
        <v>5.7924137832000007</v>
      </c>
      <c r="N7" s="56">
        <f t="shared" si="3"/>
        <v>5.7924137832000007</v>
      </c>
      <c r="O7" s="59" t="s">
        <v>142</v>
      </c>
      <c r="P7" s="59" t="s">
        <v>200</v>
      </c>
      <c r="Q7" s="60"/>
    </row>
    <row r="8" spans="1:17" ht="62.4" customHeight="1" x14ac:dyDescent="0.25">
      <c r="A8" s="32">
        <v>5</v>
      </c>
      <c r="B8" s="31" t="s">
        <v>82</v>
      </c>
      <c r="C8" s="19" t="s">
        <v>83</v>
      </c>
      <c r="D8" s="19" t="s">
        <v>159</v>
      </c>
      <c r="E8" s="32" t="s">
        <v>20</v>
      </c>
      <c r="F8" s="40">
        <f>VLOOKUP(D8,'[1]2021年1-6月'!$B$4:$AA$210,26,0)</f>
        <v>5.4006537832000001</v>
      </c>
      <c r="G8" s="36">
        <f>VLOOKUP(D8,'[1]2021年1-6月'!$B$4:$AE$210,30,0)</f>
        <v>5.6606537831999999</v>
      </c>
      <c r="H8" s="7">
        <v>0.13</v>
      </c>
      <c r="I8" s="41">
        <f>VLOOKUP(D8,'[2]2022年1-6月'!$B$4:$AA$210,26,0)</f>
        <v>5.2633490260000002</v>
      </c>
      <c r="J8" s="37">
        <f>VLOOKUP(D8,'[2]2022年1-6月'!$B$4:$AE$210,30,0)</f>
        <v>5.523349026</v>
      </c>
      <c r="K8" s="40">
        <f t="shared" si="0"/>
        <v>5.4006537832000001</v>
      </c>
      <c r="L8" s="36">
        <f t="shared" si="1"/>
        <v>5.6606537831999999</v>
      </c>
      <c r="M8" s="40">
        <f t="shared" si="2"/>
        <v>5.4006537832000001</v>
      </c>
      <c r="N8" s="36">
        <f t="shared" si="3"/>
        <v>5.6606537831999999</v>
      </c>
      <c r="O8" s="21" t="s">
        <v>142</v>
      </c>
      <c r="P8" s="21" t="s">
        <v>152</v>
      </c>
      <c r="Q8" s="8"/>
    </row>
    <row r="9" spans="1:17" s="61" customFormat="1" ht="84" customHeight="1" x14ac:dyDescent="0.25">
      <c r="A9" s="53">
        <v>6</v>
      </c>
      <c r="B9" s="54" t="s">
        <v>84</v>
      </c>
      <c r="C9" s="55" t="s">
        <v>85</v>
      </c>
      <c r="D9" s="55" t="s">
        <v>160</v>
      </c>
      <c r="E9" s="53" t="s">
        <v>20</v>
      </c>
      <c r="F9" s="56">
        <f>VLOOKUP(D9,'[1]2021年1-6月'!$B$4:$AA$210,26,0)</f>
        <v>6.9832406312999993</v>
      </c>
      <c r="G9" s="56">
        <f>VLOOKUP(D9,'[1]2021年1-6月'!$B$4:$AE$210,30,0)</f>
        <v>7.2932406312999989</v>
      </c>
      <c r="H9" s="57">
        <v>0.13</v>
      </c>
      <c r="I9" s="58">
        <f>VLOOKUP(D9,'[2]2022年1-6月'!$B$4:$AA$210,26,0)</f>
        <v>6.8057006152499993</v>
      </c>
      <c r="J9" s="58">
        <f>VLOOKUP(D9,'[2]2022年1-6月'!$B$4:$AE$210,30,0)</f>
        <v>7.1157006152499989</v>
      </c>
      <c r="K9" s="56">
        <f t="shared" si="0"/>
        <v>6.9832406312999993</v>
      </c>
      <c r="L9" s="56">
        <f t="shared" si="1"/>
        <v>7.2932406312999989</v>
      </c>
      <c r="M9" s="56">
        <f t="shared" si="2"/>
        <v>6.9832406312999993</v>
      </c>
      <c r="N9" s="56">
        <f t="shared" si="3"/>
        <v>7.2932406312999989</v>
      </c>
      <c r="O9" s="59" t="s">
        <v>142</v>
      </c>
      <c r="P9" s="59" t="s">
        <v>196</v>
      </c>
      <c r="Q9" s="60"/>
    </row>
    <row r="10" spans="1:17" ht="62.4" customHeight="1" x14ac:dyDescent="0.25">
      <c r="A10" s="32">
        <v>7</v>
      </c>
      <c r="B10" s="31" t="s">
        <v>84</v>
      </c>
      <c r="C10" s="19" t="s">
        <v>85</v>
      </c>
      <c r="D10" s="19" t="s">
        <v>190</v>
      </c>
      <c r="E10" s="32" t="s">
        <v>20</v>
      </c>
      <c r="F10" s="40">
        <f>VLOOKUP(D10,'[1]2021年1-6月'!$B$4:$AA$210,26,0)</f>
        <v>7.0422406312999994</v>
      </c>
      <c r="G10" s="36">
        <f>VLOOKUP(D10,'[1]2021年1-6月'!$B$4:$AE$210,30,0)</f>
        <v>7.4722406312999992</v>
      </c>
      <c r="H10" s="7">
        <v>0.13</v>
      </c>
      <c r="I10" s="41">
        <f>VLOOKUP(D10,'[2]2022年1-6月'!$B$4:$AA$210,26,0)</f>
        <v>6.8632006152499994</v>
      </c>
      <c r="J10" s="37">
        <f>VLOOKUP(D10,'[2]2022年1-6月'!$B$4:$AE$210,30,0)</f>
        <v>7.2932006152499991</v>
      </c>
      <c r="K10" s="40">
        <f t="shared" si="0"/>
        <v>7.0422406312999994</v>
      </c>
      <c r="L10" s="36">
        <f t="shared" si="1"/>
        <v>7.4722406312999992</v>
      </c>
      <c r="M10" s="40">
        <f t="shared" si="2"/>
        <v>7.0422406312999994</v>
      </c>
      <c r="N10" s="36">
        <f t="shared" si="3"/>
        <v>7.4722406312999992</v>
      </c>
      <c r="O10" s="21" t="s">
        <v>142</v>
      </c>
      <c r="P10" s="21" t="s">
        <v>152</v>
      </c>
      <c r="Q10" s="8"/>
    </row>
    <row r="11" spans="1:17" ht="62.4" customHeight="1" x14ac:dyDescent="0.25">
      <c r="A11" s="32">
        <v>8</v>
      </c>
      <c r="B11" s="31" t="s">
        <v>86</v>
      </c>
      <c r="C11" s="19" t="s">
        <v>87</v>
      </c>
      <c r="D11" s="19" t="s">
        <v>161</v>
      </c>
      <c r="E11" s="32" t="s">
        <v>20</v>
      </c>
      <c r="F11" s="40">
        <f>VLOOKUP(D11,'[1]2021年1-6月'!$B$4:$AA$210,26,0)</f>
        <v>0.35465169938053098</v>
      </c>
      <c r="G11" s="36">
        <f>VLOOKUP(D11,'[1]2021年1-6月'!$B$4:$AE$210,30,0)</f>
        <v>0.35465169938053098</v>
      </c>
      <c r="H11" s="7">
        <v>0.13</v>
      </c>
      <c r="I11" s="41">
        <f>VLOOKUP(D11,'[2]2022年1-6月'!$B$4:$AA$210,26,0)</f>
        <v>0.34563513075221236</v>
      </c>
      <c r="J11" s="37">
        <f>VLOOKUP(D11,'[2]2022年1-6月'!$B$4:$AE$210,30,0)</f>
        <v>0.34563513075221236</v>
      </c>
      <c r="K11" s="40">
        <f t="shared" si="0"/>
        <v>0.35465169938053098</v>
      </c>
      <c r="L11" s="36">
        <f t="shared" si="1"/>
        <v>0.35465169938053098</v>
      </c>
      <c r="M11" s="40">
        <f t="shared" si="2"/>
        <v>0.35465169938053098</v>
      </c>
      <c r="N11" s="36">
        <f t="shared" si="3"/>
        <v>0.35465169938053098</v>
      </c>
      <c r="O11" s="21" t="s">
        <v>142</v>
      </c>
      <c r="P11" s="21" t="s">
        <v>152</v>
      </c>
      <c r="Q11" s="8"/>
    </row>
    <row r="12" spans="1:17" ht="62.4" customHeight="1" x14ac:dyDescent="0.25">
      <c r="A12" s="32">
        <v>9</v>
      </c>
      <c r="B12" s="31" t="s">
        <v>88</v>
      </c>
      <c r="C12" s="19" t="s">
        <v>89</v>
      </c>
      <c r="D12" s="19" t="s">
        <v>162</v>
      </c>
      <c r="E12" s="32" t="s">
        <v>20</v>
      </c>
      <c r="F12" s="40">
        <f>VLOOKUP(D12,'[1]2021年1-6月'!$B$4:$AA$210,26,0)</f>
        <v>2.7271892471874999</v>
      </c>
      <c r="G12" s="36">
        <f>VLOOKUP(D12,'[1]2021年1-6月'!$B$4:$AE$210,30,0)</f>
        <v>2.7271892471874999</v>
      </c>
      <c r="H12" s="7">
        <v>0.13</v>
      </c>
      <c r="I12" s="41">
        <f>VLOOKUP(D12,'[2]2022年1-6月'!$B$4:$AA$210,26,0)</f>
        <v>2.6578539273437496</v>
      </c>
      <c r="J12" s="37">
        <f>VLOOKUP(D12,'[2]2022年1-6月'!$B$4:$AE$210,30,0)</f>
        <v>2.6578539273437496</v>
      </c>
      <c r="K12" s="40">
        <f t="shared" si="0"/>
        <v>2.7271892471874999</v>
      </c>
      <c r="L12" s="36">
        <f t="shared" si="1"/>
        <v>2.7271892471874999</v>
      </c>
      <c r="M12" s="40">
        <f t="shared" si="2"/>
        <v>2.7271892471874999</v>
      </c>
      <c r="N12" s="36">
        <f t="shared" si="3"/>
        <v>2.7271892471874999</v>
      </c>
      <c r="O12" s="21" t="s">
        <v>142</v>
      </c>
      <c r="P12" s="21" t="s">
        <v>152</v>
      </c>
      <c r="Q12" s="8"/>
    </row>
    <row r="13" spans="1:17" ht="62.4" customHeight="1" x14ac:dyDescent="0.25">
      <c r="A13" s="32">
        <v>10</v>
      </c>
      <c r="B13" s="31" t="s">
        <v>90</v>
      </c>
      <c r="C13" s="19" t="s">
        <v>91</v>
      </c>
      <c r="D13" s="19" t="s">
        <v>163</v>
      </c>
      <c r="E13" s="32" t="s">
        <v>20</v>
      </c>
      <c r="F13" s="40">
        <f>VLOOKUP(D13,'[1]2021年1-6月'!$B$4:$AA$210,26,0)</f>
        <v>2.7271892471874999</v>
      </c>
      <c r="G13" s="36">
        <f>VLOOKUP(D13,'[1]2021年1-6月'!$B$4:$AE$210,30,0)</f>
        <v>2.7271892471874999</v>
      </c>
      <c r="H13" s="7">
        <v>0.13</v>
      </c>
      <c r="I13" s="41">
        <f>VLOOKUP(D13,'[2]2022年1-6月'!$B$4:$AA$210,26,0)</f>
        <v>2.6578539273437496</v>
      </c>
      <c r="J13" s="37">
        <f>VLOOKUP(D13,'[2]2022年1-6月'!$B$4:$AE$210,30,0)</f>
        <v>2.6578539273437496</v>
      </c>
      <c r="K13" s="40">
        <f t="shared" si="0"/>
        <v>2.7271892471874999</v>
      </c>
      <c r="L13" s="36">
        <f t="shared" si="1"/>
        <v>2.7271892471874999</v>
      </c>
      <c r="M13" s="40">
        <f t="shared" si="2"/>
        <v>2.7271892471874999</v>
      </c>
      <c r="N13" s="36">
        <f t="shared" si="3"/>
        <v>2.7271892471874999</v>
      </c>
      <c r="O13" s="21" t="s">
        <v>142</v>
      </c>
      <c r="P13" s="21" t="s">
        <v>152</v>
      </c>
      <c r="Q13" s="8"/>
    </row>
    <row r="14" spans="1:17" ht="62.4" customHeight="1" x14ac:dyDescent="0.25">
      <c r="A14" s="32">
        <v>11</v>
      </c>
      <c r="B14" s="31" t="s">
        <v>92</v>
      </c>
      <c r="C14" s="19" t="s">
        <v>93</v>
      </c>
      <c r="D14" s="19" t="s">
        <v>164</v>
      </c>
      <c r="E14" s="32" t="s">
        <v>20</v>
      </c>
      <c r="F14" s="40">
        <f>VLOOKUP(D14,'[1]2021年1-6月'!$B$4:$AA$210,26,0)</f>
        <v>0.38288512100530975</v>
      </c>
      <c r="G14" s="36">
        <f>VLOOKUP(D14,'[1]2021年1-6月'!$B$4:$AE$210,30,0)</f>
        <v>0.38288512100530975</v>
      </c>
      <c r="H14" s="7">
        <v>0.13</v>
      </c>
      <c r="I14" s="41">
        <f>VLOOKUP(D14,'[2]2022年1-6月'!$B$4:$AA$210,26,0)</f>
        <v>0.3731507535221239</v>
      </c>
      <c r="J14" s="37">
        <f>VLOOKUP(D14,'[2]2022年1-6月'!$B$4:$AE$210,30,0)</f>
        <v>0.3731507535221239</v>
      </c>
      <c r="K14" s="40">
        <f t="shared" si="0"/>
        <v>0.38288512100530975</v>
      </c>
      <c r="L14" s="36">
        <f t="shared" si="1"/>
        <v>0.38288512100530975</v>
      </c>
      <c r="M14" s="40">
        <f t="shared" si="2"/>
        <v>0.38288512100530975</v>
      </c>
      <c r="N14" s="36">
        <f t="shared" si="3"/>
        <v>0.38288512100530975</v>
      </c>
      <c r="O14" s="21" t="s">
        <v>142</v>
      </c>
      <c r="P14" s="21" t="s">
        <v>152</v>
      </c>
      <c r="Q14" s="8"/>
    </row>
    <row r="15" spans="1:17" s="61" customFormat="1" ht="62.4" customHeight="1" x14ac:dyDescent="0.25">
      <c r="A15" s="53">
        <v>12</v>
      </c>
      <c r="B15" s="54" t="s">
        <v>94</v>
      </c>
      <c r="C15" s="55" t="s">
        <v>95</v>
      </c>
      <c r="D15" s="55" t="s">
        <v>165</v>
      </c>
      <c r="E15" s="53" t="s">
        <v>20</v>
      </c>
      <c r="F15" s="56">
        <f>VLOOKUP(D15,'[1]2021年1-6月'!$B$4:$AA$210,26,0)</f>
        <v>1.6096933903799997</v>
      </c>
      <c r="G15" s="56">
        <f>VLOOKUP(D15,'[1]2021年1-6月'!$B$4:$AE$210,30,0)</f>
        <v>2.0656933903799999</v>
      </c>
      <c r="H15" s="57">
        <v>0.13</v>
      </c>
      <c r="I15" s="58">
        <f>VLOOKUP(D15,'[2]2022年1-6月'!$B$4:$AA$210,26,0)</f>
        <v>1.5687689821499997</v>
      </c>
      <c r="J15" s="58">
        <f>VLOOKUP(D15,'[2]2022年1-6月'!$B$4:$AE$210,30,0)</f>
        <v>2.0247689821499999</v>
      </c>
      <c r="K15" s="56">
        <f t="shared" si="0"/>
        <v>1.6096933903799997</v>
      </c>
      <c r="L15" s="56">
        <f t="shared" si="1"/>
        <v>2.0656933903799999</v>
      </c>
      <c r="M15" s="56">
        <f t="shared" si="2"/>
        <v>1.6096933903799997</v>
      </c>
      <c r="N15" s="56">
        <f t="shared" si="3"/>
        <v>2.0656933903799999</v>
      </c>
      <c r="O15" s="59" t="s">
        <v>142</v>
      </c>
      <c r="P15" s="59" t="s">
        <v>197</v>
      </c>
      <c r="Q15" s="60"/>
    </row>
    <row r="16" spans="1:17" ht="62.4" customHeight="1" x14ac:dyDescent="0.25">
      <c r="A16" s="32">
        <v>13</v>
      </c>
      <c r="B16" s="31" t="s">
        <v>94</v>
      </c>
      <c r="C16" s="19" t="s">
        <v>96</v>
      </c>
      <c r="D16" s="19" t="s">
        <v>192</v>
      </c>
      <c r="E16" s="32" t="s">
        <v>20</v>
      </c>
      <c r="F16" s="40">
        <f>VLOOKUP(D16,'[1]2021年1-6月'!$B$4:$AA$210,26,0)</f>
        <v>2.489438200648399</v>
      </c>
      <c r="G16" s="36">
        <f>VLOOKUP(D16,'[1]2021年1-6月'!$B$4:$AE$210,30,0)</f>
        <v>2.489438200648399</v>
      </c>
      <c r="H16" s="7">
        <v>0.13</v>
      </c>
      <c r="I16" s="41">
        <f>VLOOKUP(D16,'[2]2022年1-6月'!$B$4:$AA$210,26,0)</f>
        <v>2.3790843294724993</v>
      </c>
      <c r="J16" s="37">
        <f>VLOOKUP(D16,'[2]2022年1-6月'!$B$4:$AE$210,30,0)</f>
        <v>2.3790843294724993</v>
      </c>
      <c r="K16" s="40">
        <f t="shared" si="0"/>
        <v>2.489438200648399</v>
      </c>
      <c r="L16" s="36">
        <f t="shared" si="1"/>
        <v>2.489438200648399</v>
      </c>
      <c r="M16" s="40">
        <f t="shared" si="2"/>
        <v>2.489438200648399</v>
      </c>
      <c r="N16" s="36">
        <f t="shared" si="3"/>
        <v>2.489438200648399</v>
      </c>
      <c r="O16" s="21" t="s">
        <v>142</v>
      </c>
      <c r="P16" s="21" t="s">
        <v>152</v>
      </c>
      <c r="Q16" s="8"/>
    </row>
    <row r="17" spans="1:17" ht="62.4" customHeight="1" x14ac:dyDescent="0.25">
      <c r="A17" s="32">
        <v>14</v>
      </c>
      <c r="B17" s="31" t="s">
        <v>97</v>
      </c>
      <c r="C17" s="19" t="s">
        <v>98</v>
      </c>
      <c r="D17" s="19" t="s">
        <v>166</v>
      </c>
      <c r="E17" s="32" t="s">
        <v>20</v>
      </c>
      <c r="F17" s="40">
        <f>VLOOKUP(D17,'[1]2021年1-6月'!$B$4:$AA$210,26,0)</f>
        <v>6.8906468749999998</v>
      </c>
      <c r="G17" s="36">
        <f>VLOOKUP(D17,'[1]2021年1-6月'!$B$4:$AE$210,30,0)</f>
        <v>7.6206468750000003</v>
      </c>
      <c r="H17" s="7">
        <v>0.13</v>
      </c>
      <c r="I17" s="41">
        <f>VLOOKUP(D17,'[2]2022年1-6月'!$B$4:$AA$210,26,0)</f>
        <v>6.7154609374999996</v>
      </c>
      <c r="J17" s="37">
        <f>VLOOKUP(D17,'[2]2022年1-6月'!$B$4:$AE$210,30,0)</f>
        <v>7.4454609375</v>
      </c>
      <c r="K17" s="40">
        <f t="shared" si="0"/>
        <v>6.8906468749999998</v>
      </c>
      <c r="L17" s="36">
        <f t="shared" si="1"/>
        <v>7.6206468750000003</v>
      </c>
      <c r="M17" s="40">
        <f t="shared" si="2"/>
        <v>6.8906468749999998</v>
      </c>
      <c r="N17" s="36">
        <f t="shared" si="3"/>
        <v>7.6206468750000003</v>
      </c>
      <c r="O17" s="21" t="s">
        <v>142</v>
      </c>
      <c r="P17" s="21" t="s">
        <v>152</v>
      </c>
      <c r="Q17" s="8"/>
    </row>
    <row r="18" spans="1:17" ht="62.4" customHeight="1" x14ac:dyDescent="0.25">
      <c r="A18" s="32">
        <v>15</v>
      </c>
      <c r="B18" s="31" t="s">
        <v>99</v>
      </c>
      <c r="C18" s="19" t="s">
        <v>100</v>
      </c>
      <c r="D18" s="19" t="s">
        <v>167</v>
      </c>
      <c r="E18" s="32" t="s">
        <v>20</v>
      </c>
      <c r="F18" s="40">
        <f>VLOOKUP(D18,'[1]2021年1-6月'!$B$4:$AA$210,26,0)</f>
        <v>4.8625892165674998</v>
      </c>
      <c r="G18" s="36">
        <f>VLOOKUP(D18,'[1]2021年1-6月'!$B$4:$AE$210,30,0)</f>
        <v>4.8625892165674998</v>
      </c>
      <c r="H18" s="7">
        <v>0.13</v>
      </c>
      <c r="I18" s="41">
        <f>VLOOKUP(D18,'[2]2022年1-6月'!$B$4:$AA$210,26,0)</f>
        <v>4.7389640669937503</v>
      </c>
      <c r="J18" s="37">
        <f>VLOOKUP(D18,'[2]2022年1-6月'!$B$4:$AE$210,30,0)</f>
        <v>4.7389640669937503</v>
      </c>
      <c r="K18" s="40">
        <f t="shared" si="0"/>
        <v>4.8625892165674998</v>
      </c>
      <c r="L18" s="36">
        <f t="shared" si="1"/>
        <v>4.8625892165674998</v>
      </c>
      <c r="M18" s="40">
        <f t="shared" si="2"/>
        <v>4.8625892165674998</v>
      </c>
      <c r="N18" s="36">
        <f t="shared" si="3"/>
        <v>4.8625892165674998</v>
      </c>
      <c r="O18" s="21" t="s">
        <v>142</v>
      </c>
      <c r="P18" s="21" t="s">
        <v>152</v>
      </c>
      <c r="Q18" s="8"/>
    </row>
    <row r="19" spans="1:17" ht="62.4" customHeight="1" x14ac:dyDescent="0.25">
      <c r="A19" s="32">
        <v>16</v>
      </c>
      <c r="B19" s="31" t="s">
        <v>101</v>
      </c>
      <c r="C19" s="19" t="s">
        <v>102</v>
      </c>
      <c r="D19" s="19" t="s">
        <v>168</v>
      </c>
      <c r="E19" s="32" t="s">
        <v>20</v>
      </c>
      <c r="F19" s="40">
        <f>VLOOKUP(D19,'[1]2021年1-6月'!$B$4:$AA$210,26,0)</f>
        <v>4.3182926862875002</v>
      </c>
      <c r="G19" s="36">
        <f>VLOOKUP(D19,'[1]2021年1-6月'!$B$4:$AE$210,30,0)</f>
        <v>4.3182926862875002</v>
      </c>
      <c r="H19" s="7">
        <v>0.13</v>
      </c>
      <c r="I19" s="41">
        <f>VLOOKUP(D19,'[2]2022年1-6月'!$B$4:$AA$210,26,0)</f>
        <v>4.20850558409375</v>
      </c>
      <c r="J19" s="37">
        <f>VLOOKUP(D19,'[2]2022年1-6月'!$B$4:$AE$210,30,0)</f>
        <v>4.20850558409375</v>
      </c>
      <c r="K19" s="40">
        <f t="shared" si="0"/>
        <v>4.3182926862875002</v>
      </c>
      <c r="L19" s="36">
        <f t="shared" si="1"/>
        <v>4.3182926862875002</v>
      </c>
      <c r="M19" s="40">
        <f t="shared" si="2"/>
        <v>4.3182926862875002</v>
      </c>
      <c r="N19" s="36">
        <f t="shared" si="3"/>
        <v>4.3182926862875002</v>
      </c>
      <c r="O19" s="21" t="s">
        <v>142</v>
      </c>
      <c r="P19" s="21" t="s">
        <v>152</v>
      </c>
      <c r="Q19" s="8"/>
    </row>
    <row r="20" spans="1:17" ht="62.4" customHeight="1" x14ac:dyDescent="0.25">
      <c r="A20" s="32">
        <v>17</v>
      </c>
      <c r="B20" s="31" t="s">
        <v>103</v>
      </c>
      <c r="C20" s="19" t="s">
        <v>104</v>
      </c>
      <c r="D20" s="19" t="s">
        <v>169</v>
      </c>
      <c r="E20" s="32" t="s">
        <v>20</v>
      </c>
      <c r="F20" s="40">
        <f>VLOOKUP(D20,'[1]2021年1-6月'!$B$4:$AA$210,26,0)</f>
        <v>4.2592926862875</v>
      </c>
      <c r="G20" s="36">
        <f>VLOOKUP(D20,'[1]2021年1-6月'!$B$4:$AE$210,30,0)</f>
        <v>4.2592926862875</v>
      </c>
      <c r="H20" s="7">
        <v>0.13</v>
      </c>
      <c r="I20" s="41">
        <f>VLOOKUP(D20,'[2]2022年1-6月'!$B$4:$AA$210,26,0)</f>
        <v>4.1510055840937499</v>
      </c>
      <c r="J20" s="37">
        <f>VLOOKUP(D20,'[2]2022年1-6月'!$B$4:$AE$210,30,0)</f>
        <v>4.1510055840937499</v>
      </c>
      <c r="K20" s="40">
        <f t="shared" si="0"/>
        <v>4.2592926862875</v>
      </c>
      <c r="L20" s="36">
        <f t="shared" si="1"/>
        <v>4.2592926862875</v>
      </c>
      <c r="M20" s="40">
        <f t="shared" si="2"/>
        <v>4.2592926862875</v>
      </c>
      <c r="N20" s="36">
        <f t="shared" si="3"/>
        <v>4.2592926862875</v>
      </c>
      <c r="O20" s="21" t="s">
        <v>142</v>
      </c>
      <c r="P20" s="21" t="s">
        <v>152</v>
      </c>
      <c r="Q20" s="8"/>
    </row>
    <row r="21" spans="1:17" ht="62.4" customHeight="1" x14ac:dyDescent="0.25">
      <c r="A21" s="32">
        <v>18</v>
      </c>
      <c r="B21" s="31" t="s">
        <v>105</v>
      </c>
      <c r="C21" s="19" t="s">
        <v>106</v>
      </c>
      <c r="D21" s="19" t="s">
        <v>170</v>
      </c>
      <c r="E21" s="32" t="s">
        <v>20</v>
      </c>
      <c r="F21" s="40">
        <f>VLOOKUP(D21,'[1]2021年1-6月'!$B$4:$AA$210,26,0)</f>
        <v>4.8625892165674998</v>
      </c>
      <c r="G21" s="36">
        <f>VLOOKUP(D21,'[1]2021年1-6月'!$B$4:$AE$210,30,0)</f>
        <v>4.8625892165674998</v>
      </c>
      <c r="H21" s="7">
        <v>0.13</v>
      </c>
      <c r="I21" s="41">
        <f>VLOOKUP(D21,'[2]2022年1-6月'!$B$4:$AA$210,26,0)</f>
        <v>4.7389640669937503</v>
      </c>
      <c r="J21" s="37">
        <f>VLOOKUP(D21,'[2]2022年1-6月'!$B$4:$AE$210,30,0)</f>
        <v>4.7389640669937503</v>
      </c>
      <c r="K21" s="40">
        <f t="shared" si="0"/>
        <v>4.8625892165674998</v>
      </c>
      <c r="L21" s="36">
        <f t="shared" si="1"/>
        <v>4.8625892165674998</v>
      </c>
      <c r="M21" s="40">
        <f t="shared" si="2"/>
        <v>4.8625892165674998</v>
      </c>
      <c r="N21" s="36">
        <f t="shared" si="3"/>
        <v>4.8625892165674998</v>
      </c>
      <c r="O21" s="21" t="s">
        <v>142</v>
      </c>
      <c r="P21" s="21" t="s">
        <v>152</v>
      </c>
      <c r="Q21" s="8"/>
    </row>
    <row r="22" spans="1:17" ht="62.4" customHeight="1" x14ac:dyDescent="0.25">
      <c r="A22" s="32">
        <v>19</v>
      </c>
      <c r="B22" s="31" t="s">
        <v>107</v>
      </c>
      <c r="C22" s="19" t="s">
        <v>108</v>
      </c>
      <c r="D22" s="19" t="s">
        <v>171</v>
      </c>
      <c r="E22" s="32" t="s">
        <v>20</v>
      </c>
      <c r="F22" s="40">
        <f>VLOOKUP(D22,'[1]2021年1-6月'!$B$4:$AA$210,26,0)</f>
        <v>2.4286860189374995</v>
      </c>
      <c r="G22" s="36">
        <f>VLOOKUP(D22,'[1]2021年1-6月'!$B$4:$AE$210,30,0)</f>
        <v>2.4606860189374995</v>
      </c>
      <c r="H22" s="7">
        <v>0.13</v>
      </c>
      <c r="I22" s="41">
        <f>VLOOKUP(D22,'[2]2022年1-6月'!$B$4:$AA$210,26,0)</f>
        <v>2.3669397642187495</v>
      </c>
      <c r="J22" s="37">
        <f>VLOOKUP(D22,'[2]2022年1-6月'!$B$4:$AE$210,30,0)</f>
        <v>2.3989397642187495</v>
      </c>
      <c r="K22" s="40">
        <f t="shared" si="0"/>
        <v>2.4286860189374995</v>
      </c>
      <c r="L22" s="36">
        <f t="shared" si="1"/>
        <v>2.4606860189374995</v>
      </c>
      <c r="M22" s="40">
        <f t="shared" si="2"/>
        <v>2.4286860189374995</v>
      </c>
      <c r="N22" s="36">
        <f t="shared" si="3"/>
        <v>2.4606860189374995</v>
      </c>
      <c r="O22" s="21" t="s">
        <v>142</v>
      </c>
      <c r="P22" s="21" t="s">
        <v>152</v>
      </c>
      <c r="Q22" s="8"/>
    </row>
    <row r="23" spans="1:17" ht="62.4" customHeight="1" x14ac:dyDescent="0.25">
      <c r="A23" s="32">
        <v>20</v>
      </c>
      <c r="B23" s="31" t="s">
        <v>109</v>
      </c>
      <c r="C23" s="19" t="s">
        <v>110</v>
      </c>
      <c r="D23" s="19" t="s">
        <v>172</v>
      </c>
      <c r="E23" s="32" t="s">
        <v>20</v>
      </c>
      <c r="F23" s="40">
        <f>VLOOKUP(D23,'[1]2021年1-6月'!$B$4:$AA$210,26,0)</f>
        <v>0.2776687259785714</v>
      </c>
      <c r="G23" s="36">
        <f>VLOOKUP(D23,'[1]2021年1-6月'!$B$4:$AE$210,30,0)</f>
        <v>0.2776687259785714</v>
      </c>
      <c r="H23" s="7">
        <v>0.13</v>
      </c>
      <c r="I23" s="41">
        <f>VLOOKUP(D23,'[2]2022年1-6月'!$B$4:$AA$210,26,0)</f>
        <v>0.27060935158928567</v>
      </c>
      <c r="J23" s="37">
        <f>VLOOKUP(D23,'[2]2022年1-6月'!$B$4:$AE$210,30,0)</f>
        <v>0.27060935158928567</v>
      </c>
      <c r="K23" s="40">
        <f t="shared" si="0"/>
        <v>0.2776687259785714</v>
      </c>
      <c r="L23" s="36">
        <f t="shared" si="1"/>
        <v>0.2776687259785714</v>
      </c>
      <c r="M23" s="40">
        <f t="shared" si="2"/>
        <v>0.2776687259785714</v>
      </c>
      <c r="N23" s="36">
        <f t="shared" si="3"/>
        <v>0.2776687259785714</v>
      </c>
      <c r="O23" s="21" t="s">
        <v>142</v>
      </c>
      <c r="P23" s="21" t="s">
        <v>152</v>
      </c>
      <c r="Q23" s="8"/>
    </row>
    <row r="24" spans="1:17" ht="62.4" customHeight="1" x14ac:dyDescent="0.25">
      <c r="A24" s="32">
        <v>21</v>
      </c>
      <c r="B24" s="31" t="s">
        <v>111</v>
      </c>
      <c r="C24" s="19" t="s">
        <v>112</v>
      </c>
      <c r="D24" s="19" t="s">
        <v>173</v>
      </c>
      <c r="E24" s="32" t="s">
        <v>20</v>
      </c>
      <c r="F24" s="40">
        <f>VLOOKUP(D24,'[1]2021年1-6月'!$B$4:$AA$210,26,0)</f>
        <v>3.3049334642857144</v>
      </c>
      <c r="G24" s="36">
        <f>VLOOKUP(D24,'[1]2021年1-6月'!$B$4:$AE$210,30,0)</f>
        <v>3.3049334642857144</v>
      </c>
      <c r="H24" s="7">
        <v>0.13</v>
      </c>
      <c r="I24" s="41">
        <f>VLOOKUP(D24,'[2]2022年1-6月'!$B$4:$AA$210,26,0)</f>
        <v>4.0158376003476617</v>
      </c>
      <c r="J24" s="37">
        <f>VLOOKUP(D24,'[2]2022年1-6月'!$B$4:$AE$210,30,0)</f>
        <v>4.0158376003476617</v>
      </c>
      <c r="K24" s="40">
        <f t="shared" si="0"/>
        <v>3.3049334642857144</v>
      </c>
      <c r="L24" s="36">
        <f t="shared" si="1"/>
        <v>3.3049334642857144</v>
      </c>
      <c r="M24" s="40">
        <f t="shared" si="2"/>
        <v>3.3049334642857144</v>
      </c>
      <c r="N24" s="36">
        <f t="shared" si="3"/>
        <v>3.3049334642857144</v>
      </c>
      <c r="O24" s="21" t="s">
        <v>142</v>
      </c>
      <c r="P24" s="21" t="s">
        <v>152</v>
      </c>
      <c r="Q24" s="8"/>
    </row>
    <row r="25" spans="1:17" ht="62.4" customHeight="1" x14ac:dyDescent="0.25">
      <c r="A25" s="32">
        <v>22</v>
      </c>
      <c r="B25" s="31" t="s">
        <v>113</v>
      </c>
      <c r="C25" s="19" t="s">
        <v>114</v>
      </c>
      <c r="D25" s="19" t="s">
        <v>174</v>
      </c>
      <c r="E25" s="32" t="s">
        <v>20</v>
      </c>
      <c r="F25" s="40">
        <f>VLOOKUP(D25,'[1]2021年1-6月'!$B$4:$AA$210,26,0)</f>
        <v>3.3049334642857144</v>
      </c>
      <c r="G25" s="36">
        <f>VLOOKUP(D25,'[1]2021年1-6月'!$B$4:$AE$210,30,0)</f>
        <v>3.3049334642857144</v>
      </c>
      <c r="H25" s="7">
        <v>0.13</v>
      </c>
      <c r="I25" s="41">
        <f>VLOOKUP(D25,'[2]2022年1-6月'!$B$4:$AA$210,26,0)</f>
        <v>4.0158376003476617</v>
      </c>
      <c r="J25" s="37">
        <f>VLOOKUP(D25,'[2]2022年1-6月'!$B$4:$AE$210,30,0)</f>
        <v>4.0158376003476617</v>
      </c>
      <c r="K25" s="40">
        <f t="shared" si="0"/>
        <v>3.3049334642857144</v>
      </c>
      <c r="L25" s="36">
        <f t="shared" si="1"/>
        <v>3.3049334642857144</v>
      </c>
      <c r="M25" s="40">
        <f t="shared" si="2"/>
        <v>3.3049334642857144</v>
      </c>
      <c r="N25" s="36">
        <f t="shared" si="3"/>
        <v>3.3049334642857144</v>
      </c>
      <c r="O25" s="21" t="s">
        <v>142</v>
      </c>
      <c r="P25" s="21" t="s">
        <v>152</v>
      </c>
      <c r="Q25" s="8"/>
    </row>
    <row r="26" spans="1:17" ht="62.4" customHeight="1" x14ac:dyDescent="0.25">
      <c r="A26" s="32">
        <v>23</v>
      </c>
      <c r="B26" s="31" t="s">
        <v>115</v>
      </c>
      <c r="C26" s="19" t="s">
        <v>116</v>
      </c>
      <c r="D26" s="19" t="s">
        <v>175</v>
      </c>
      <c r="E26" s="32" t="s">
        <v>20</v>
      </c>
      <c r="F26" s="40">
        <f>VLOOKUP(D26,'[1]2021年1-6月'!$B$4:$AA$210,26,0)</f>
        <v>2.3319867999999997</v>
      </c>
      <c r="G26" s="36">
        <f>VLOOKUP(D26,'[1]2021年1-6月'!$B$4:$AE$210,30,0)</f>
        <v>2.3319867999999997</v>
      </c>
      <c r="H26" s="7">
        <v>0.13</v>
      </c>
      <c r="I26" s="41">
        <f>VLOOKUP(D26,'[2]2022年1-6月'!$B$4:$AA$210,26,0)</f>
        <v>2.9432457221238941</v>
      </c>
      <c r="J26" s="37">
        <f>VLOOKUP(D26,'[2]2022年1-6月'!$B$4:$AE$210,30,0)</f>
        <v>2.9432457221238941</v>
      </c>
      <c r="K26" s="40">
        <f t="shared" si="0"/>
        <v>2.3319867999999997</v>
      </c>
      <c r="L26" s="36">
        <f t="shared" si="1"/>
        <v>2.3319867999999997</v>
      </c>
      <c r="M26" s="40">
        <f t="shared" si="2"/>
        <v>2.3319867999999997</v>
      </c>
      <c r="N26" s="36">
        <f t="shared" si="3"/>
        <v>2.3319867999999997</v>
      </c>
      <c r="O26" s="21" t="s">
        <v>142</v>
      </c>
      <c r="P26" s="21" t="s">
        <v>152</v>
      </c>
      <c r="Q26" s="8"/>
    </row>
    <row r="27" spans="1:17" ht="62.4" customHeight="1" x14ac:dyDescent="0.25">
      <c r="A27" s="32">
        <v>24</v>
      </c>
      <c r="B27" s="31" t="s">
        <v>117</v>
      </c>
      <c r="C27" s="19" t="s">
        <v>118</v>
      </c>
      <c r="D27" s="19" t="s">
        <v>176</v>
      </c>
      <c r="E27" s="32" t="s">
        <v>20</v>
      </c>
      <c r="F27" s="40">
        <f>VLOOKUP(D27,'[1]2021年1-6月'!$B$4:$AA$210,26,0)</f>
        <v>2.5557855999999997</v>
      </c>
      <c r="G27" s="36">
        <f>VLOOKUP(D27,'[1]2021年1-6月'!$B$4:$AE$210,30,0)</f>
        <v>2.5557855999999997</v>
      </c>
      <c r="H27" s="7">
        <v>0.13</v>
      </c>
      <c r="I27" s="41">
        <f>VLOOKUP(D27,'[2]2022年1-6月'!$B$4:$AA$210,26,0)</f>
        <v>3.2223135150442479</v>
      </c>
      <c r="J27" s="37">
        <f>VLOOKUP(D27,'[2]2022年1-6月'!$B$4:$AE$210,30,0)</f>
        <v>3.2223135150442479</v>
      </c>
      <c r="K27" s="40">
        <f t="shared" si="0"/>
        <v>2.5557855999999997</v>
      </c>
      <c r="L27" s="36">
        <f t="shared" si="1"/>
        <v>2.5557855999999997</v>
      </c>
      <c r="M27" s="40">
        <f t="shared" si="2"/>
        <v>2.5557855999999997</v>
      </c>
      <c r="N27" s="36">
        <f t="shared" si="3"/>
        <v>2.5557855999999997</v>
      </c>
      <c r="O27" s="21" t="s">
        <v>142</v>
      </c>
      <c r="P27" s="21" t="s">
        <v>152</v>
      </c>
      <c r="Q27" s="8"/>
    </row>
    <row r="28" spans="1:17" ht="62.4" customHeight="1" x14ac:dyDescent="0.25">
      <c r="A28" s="32">
        <v>25</v>
      </c>
      <c r="B28" s="31" t="s">
        <v>119</v>
      </c>
      <c r="C28" s="19" t="s">
        <v>120</v>
      </c>
      <c r="D28" s="19" t="s">
        <v>177</v>
      </c>
      <c r="E28" s="32" t="s">
        <v>20</v>
      </c>
      <c r="F28" s="40">
        <f>VLOOKUP(D28,'[1]2021年1-6月'!$B$4:$AA$210,26,0)</f>
        <v>0.38544275200000006</v>
      </c>
      <c r="G28" s="36">
        <f>VLOOKUP(D28,'[1]2021年1-6月'!$B$4:$AE$210,30,0)</f>
        <v>0.38544275200000006</v>
      </c>
      <c r="H28" s="7">
        <v>0.13</v>
      </c>
      <c r="I28" s="41">
        <f>VLOOKUP(D28,'[2]2022年1-6月'!$B$4:$AA$210,26,0)</f>
        <v>0.47112407985840715</v>
      </c>
      <c r="J28" s="37">
        <f>VLOOKUP(D28,'[2]2022年1-6月'!$B$4:$AE$210,30,0)</f>
        <v>0.47112407985840715</v>
      </c>
      <c r="K28" s="40">
        <f t="shared" si="0"/>
        <v>0.38544275200000006</v>
      </c>
      <c r="L28" s="36">
        <f t="shared" si="1"/>
        <v>0.38544275200000006</v>
      </c>
      <c r="M28" s="40">
        <f t="shared" si="2"/>
        <v>0.38544275200000006</v>
      </c>
      <c r="N28" s="36">
        <f t="shared" si="3"/>
        <v>0.38544275200000006</v>
      </c>
      <c r="O28" s="21" t="s">
        <v>142</v>
      </c>
      <c r="P28" s="21" t="s">
        <v>152</v>
      </c>
      <c r="Q28" s="8"/>
    </row>
    <row r="29" spans="1:17" ht="62.4" customHeight="1" x14ac:dyDescent="0.25">
      <c r="A29" s="32">
        <v>26</v>
      </c>
      <c r="B29" s="31" t="s">
        <v>121</v>
      </c>
      <c r="C29" s="19" t="s">
        <v>122</v>
      </c>
      <c r="D29" s="19" t="s">
        <v>178</v>
      </c>
      <c r="E29" s="32" t="s">
        <v>20</v>
      </c>
      <c r="F29" s="40">
        <f>VLOOKUP(D29,'[1]2021年1-6月'!$B$4:$AA$210,26,0)</f>
        <v>0.42084275199999999</v>
      </c>
      <c r="G29" s="36">
        <f>VLOOKUP(D29,'[1]2021年1-6月'!$B$4:$AE$210,30,0)</f>
        <v>0.42084275199999999</v>
      </c>
      <c r="H29" s="7">
        <v>0.13</v>
      </c>
      <c r="I29" s="41">
        <f>VLOOKUP(D29,'[2]2022年1-6月'!$B$4:$AA$210,26,0)</f>
        <v>0.50562407985840707</v>
      </c>
      <c r="J29" s="37">
        <f>VLOOKUP(D29,'[2]2022年1-6月'!$B$4:$AE$210,30,0)</f>
        <v>0.50562407985840707</v>
      </c>
      <c r="K29" s="40">
        <f t="shared" si="0"/>
        <v>0.42084275199999999</v>
      </c>
      <c r="L29" s="36">
        <f t="shared" si="1"/>
        <v>0.42084275199999999</v>
      </c>
      <c r="M29" s="40">
        <f t="shared" si="2"/>
        <v>0.42084275199999999</v>
      </c>
      <c r="N29" s="36">
        <f t="shared" si="3"/>
        <v>0.42084275199999999</v>
      </c>
      <c r="O29" s="21" t="s">
        <v>142</v>
      </c>
      <c r="P29" s="21" t="s">
        <v>152</v>
      </c>
      <c r="Q29" s="8"/>
    </row>
    <row r="30" spans="1:17" ht="62.4" customHeight="1" x14ac:dyDescent="0.25">
      <c r="A30" s="32">
        <v>27</v>
      </c>
      <c r="B30" s="31" t="s">
        <v>123</v>
      </c>
      <c r="C30" s="19" t="s">
        <v>124</v>
      </c>
      <c r="D30" s="19" t="s">
        <v>179</v>
      </c>
      <c r="E30" s="32" t="s">
        <v>20</v>
      </c>
      <c r="F30" s="40">
        <f>VLOOKUP(D30,'[1]2021年1-6月'!$B$4:$AA$210,26,0)</f>
        <v>2.3697467999999997</v>
      </c>
      <c r="G30" s="36">
        <f>VLOOKUP(D30,'[1]2021年1-6月'!$B$4:$AE$210,30,0)</f>
        <v>2.3697467999999997</v>
      </c>
      <c r="H30" s="7">
        <v>0.13</v>
      </c>
      <c r="I30" s="41">
        <f>VLOOKUP(D30,'[2]2022年1-6月'!$B$4:$AA$210,26,0)</f>
        <v>2.9800457221238941</v>
      </c>
      <c r="J30" s="37">
        <f>VLOOKUP(D30,'[2]2022年1-6月'!$B$4:$AE$210,30,0)</f>
        <v>2.9800457221238941</v>
      </c>
      <c r="K30" s="40">
        <f t="shared" si="0"/>
        <v>2.3697467999999997</v>
      </c>
      <c r="L30" s="36">
        <f t="shared" si="1"/>
        <v>2.3697467999999997</v>
      </c>
      <c r="M30" s="40">
        <f t="shared" si="2"/>
        <v>2.3697467999999997</v>
      </c>
      <c r="N30" s="36">
        <f t="shared" si="3"/>
        <v>2.3697467999999997</v>
      </c>
      <c r="O30" s="21" t="s">
        <v>142</v>
      </c>
      <c r="P30" s="21" t="s">
        <v>152</v>
      </c>
      <c r="Q30" s="8"/>
    </row>
    <row r="31" spans="1:17" ht="62.4" customHeight="1" x14ac:dyDescent="0.25">
      <c r="A31" s="32">
        <v>28</v>
      </c>
      <c r="B31" s="31" t="s">
        <v>125</v>
      </c>
      <c r="C31" s="19" t="s">
        <v>126</v>
      </c>
      <c r="D31" s="19" t="s">
        <v>180</v>
      </c>
      <c r="E31" s="32" t="s">
        <v>20</v>
      </c>
      <c r="F31" s="40">
        <f>VLOOKUP(D31,'[1]2021年1-6月'!$B$4:$AA$210,26,0)</f>
        <v>2.3697467999999997</v>
      </c>
      <c r="G31" s="36">
        <f>VLOOKUP(D31,'[1]2021年1-6月'!$B$4:$AE$210,30,0)</f>
        <v>2.3697467999999997</v>
      </c>
      <c r="H31" s="7">
        <v>0.13</v>
      </c>
      <c r="I31" s="41">
        <f>VLOOKUP(D31,'[2]2022年1-6月'!$B$4:$AA$210,26,0)</f>
        <v>2.9800457221238941</v>
      </c>
      <c r="J31" s="37">
        <f>VLOOKUP(D31,'[2]2022年1-6月'!$B$4:$AE$210,30,0)</f>
        <v>2.9800457221238941</v>
      </c>
      <c r="K31" s="40">
        <f t="shared" si="0"/>
        <v>2.3697467999999997</v>
      </c>
      <c r="L31" s="36">
        <f t="shared" si="1"/>
        <v>2.3697467999999997</v>
      </c>
      <c r="M31" s="40">
        <f t="shared" si="2"/>
        <v>2.3697467999999997</v>
      </c>
      <c r="N31" s="36">
        <f t="shared" si="3"/>
        <v>2.3697467999999997</v>
      </c>
      <c r="O31" s="21" t="s">
        <v>142</v>
      </c>
      <c r="P31" s="21" t="s">
        <v>152</v>
      </c>
      <c r="Q31" s="8"/>
    </row>
    <row r="32" spans="1:17" ht="62.4" customHeight="1" x14ac:dyDescent="0.25">
      <c r="A32" s="32">
        <v>29</v>
      </c>
      <c r="B32" s="31" t="s">
        <v>127</v>
      </c>
      <c r="C32" s="19" t="s">
        <v>128</v>
      </c>
      <c r="D32" s="19" t="s">
        <v>181</v>
      </c>
      <c r="E32" s="32" t="s">
        <v>20</v>
      </c>
      <c r="F32" s="40">
        <f>VLOOKUP(D32,'[1]2021年1-6月'!$B$4:$AA$210,26,0)</f>
        <v>0.73779204999999992</v>
      </c>
      <c r="G32" s="36">
        <f>VLOOKUP(D32,'[1]2021年1-6月'!$B$4:$AE$210,30,0)</f>
        <v>0.73779204999999992</v>
      </c>
      <c r="H32" s="7">
        <v>0.13</v>
      </c>
      <c r="I32" s="41">
        <f>VLOOKUP(D32,'[2]2022年1-6月'!$B$4:$AA$210,26,0)</f>
        <v>0.71903462499999993</v>
      </c>
      <c r="J32" s="37">
        <f>VLOOKUP(D32,'[2]2022年1-6月'!$B$4:$AE$210,30,0)</f>
        <v>0.71903462499999993</v>
      </c>
      <c r="K32" s="40">
        <f t="shared" si="0"/>
        <v>0.73779204999999992</v>
      </c>
      <c r="L32" s="36">
        <f t="shared" si="1"/>
        <v>0.73779204999999992</v>
      </c>
      <c r="M32" s="40">
        <f t="shared" si="2"/>
        <v>0.73779204999999992</v>
      </c>
      <c r="N32" s="36">
        <f t="shared" si="3"/>
        <v>0.73779204999999992</v>
      </c>
      <c r="O32" s="21" t="s">
        <v>142</v>
      </c>
      <c r="P32" s="21" t="s">
        <v>152</v>
      </c>
      <c r="Q32" s="8"/>
    </row>
    <row r="33" spans="1:17" ht="62.4" customHeight="1" x14ac:dyDescent="0.25">
      <c r="A33" s="32">
        <v>30</v>
      </c>
      <c r="B33" s="31" t="s">
        <v>129</v>
      </c>
      <c r="C33" s="19" t="s">
        <v>130</v>
      </c>
      <c r="D33" s="19" t="s">
        <v>182</v>
      </c>
      <c r="E33" s="32" t="s">
        <v>20</v>
      </c>
      <c r="F33" s="40">
        <f>VLOOKUP(D33,'[1]2021年1-6月'!$B$4:$AA$210,26,0)</f>
        <v>0.35986748510000005</v>
      </c>
      <c r="G33" s="36">
        <f>VLOOKUP(D33,'[1]2021年1-6月'!$B$4:$AE$210,30,0)</f>
        <v>0.35986748510000005</v>
      </c>
      <c r="H33" s="7">
        <v>0.13</v>
      </c>
      <c r="I33" s="41">
        <f>VLOOKUP(D33,'[2]2022年1-6月'!$B$4:$AA$210,26,0)</f>
        <v>0.35071831175000001</v>
      </c>
      <c r="J33" s="37">
        <f>VLOOKUP(D33,'[2]2022年1-6月'!$B$4:$AE$210,30,0)</f>
        <v>0.35071831175000001</v>
      </c>
      <c r="K33" s="40">
        <f t="shared" si="0"/>
        <v>0.35986748510000005</v>
      </c>
      <c r="L33" s="36">
        <f t="shared" si="1"/>
        <v>0.35986748510000005</v>
      </c>
      <c r="M33" s="40">
        <f t="shared" si="2"/>
        <v>0.35986748510000005</v>
      </c>
      <c r="N33" s="36">
        <f t="shared" si="3"/>
        <v>0.35986748510000005</v>
      </c>
      <c r="O33" s="21" t="s">
        <v>142</v>
      </c>
      <c r="P33" s="21" t="s">
        <v>152</v>
      </c>
      <c r="Q33" s="8"/>
    </row>
    <row r="34" spans="1:17" ht="62.4" customHeight="1" x14ac:dyDescent="0.25">
      <c r="A34" s="32">
        <v>31</v>
      </c>
      <c r="B34" s="31" t="s">
        <v>131</v>
      </c>
      <c r="C34" s="19" t="s">
        <v>132</v>
      </c>
      <c r="D34" s="19" t="s">
        <v>183</v>
      </c>
      <c r="E34" s="32" t="s">
        <v>20</v>
      </c>
      <c r="F34" s="40">
        <f>VLOOKUP(D34,'[1]2021年1-6月'!$B$4:$AA$210,26,0)</f>
        <v>5.0412236135011064</v>
      </c>
      <c r="G34" s="36">
        <f>VLOOKUP(D34,'[1]2021年1-6月'!$B$4:$AE$210,30,0)</f>
        <v>5.0412236135011064</v>
      </c>
      <c r="H34" s="7">
        <v>0.13</v>
      </c>
      <c r="I34" s="41">
        <f>VLOOKUP(D34,'[2]2022年1-6月'!$B$4:$AA$210,26,0)</f>
        <v>4.9130569114629425</v>
      </c>
      <c r="J34" s="37">
        <f>VLOOKUP(D34,'[2]2022年1-6月'!$B$4:$AE$210,30,0)</f>
        <v>4.9130569114629425</v>
      </c>
      <c r="K34" s="40">
        <f t="shared" si="0"/>
        <v>5.0412236135011064</v>
      </c>
      <c r="L34" s="36">
        <f t="shared" si="1"/>
        <v>5.0412236135011064</v>
      </c>
      <c r="M34" s="40">
        <f t="shared" si="2"/>
        <v>5.0412236135011064</v>
      </c>
      <c r="N34" s="36">
        <f t="shared" si="3"/>
        <v>5.0412236135011064</v>
      </c>
      <c r="O34" s="21" t="s">
        <v>142</v>
      </c>
      <c r="P34" s="21" t="s">
        <v>152</v>
      </c>
      <c r="Q34" s="8"/>
    </row>
    <row r="35" spans="1:17" ht="62.4" customHeight="1" x14ac:dyDescent="0.25">
      <c r="A35" s="32">
        <v>32</v>
      </c>
      <c r="B35" s="31" t="s">
        <v>133</v>
      </c>
      <c r="C35" s="19" t="s">
        <v>134</v>
      </c>
      <c r="D35" s="19" t="s">
        <v>184</v>
      </c>
      <c r="E35" s="32" t="s">
        <v>20</v>
      </c>
      <c r="F35" s="40">
        <f>VLOOKUP(D35,'[1]2021年1-6月'!$B$4:$AA$210,26,0)</f>
        <v>5.0412236135011064</v>
      </c>
      <c r="G35" s="36">
        <f>VLOOKUP(D35,'[1]2021年1-6月'!$B$4:$AE$210,30,0)</f>
        <v>5.0412236135011064</v>
      </c>
      <c r="H35" s="7">
        <v>0.13</v>
      </c>
      <c r="I35" s="41">
        <f>VLOOKUP(D35,'[2]2022年1-6月'!$B$4:$AA$210,26,0)</f>
        <v>4.9130569114629425</v>
      </c>
      <c r="J35" s="37">
        <f>VLOOKUP(D35,'[2]2022年1-6月'!$B$4:$AE$210,30,0)</f>
        <v>4.9130569114629425</v>
      </c>
      <c r="K35" s="40">
        <f t="shared" si="0"/>
        <v>5.0412236135011064</v>
      </c>
      <c r="L35" s="36">
        <f t="shared" si="1"/>
        <v>5.0412236135011064</v>
      </c>
      <c r="M35" s="40">
        <f t="shared" si="2"/>
        <v>5.0412236135011064</v>
      </c>
      <c r="N35" s="36">
        <f t="shared" si="3"/>
        <v>5.0412236135011064</v>
      </c>
      <c r="O35" s="21" t="s">
        <v>142</v>
      </c>
      <c r="P35" s="21" t="s">
        <v>152</v>
      </c>
      <c r="Q35" s="8"/>
    </row>
    <row r="36" spans="1:17" ht="62.4" customHeight="1" x14ac:dyDescent="0.25">
      <c r="A36" s="32">
        <v>33</v>
      </c>
      <c r="B36" s="31" t="s">
        <v>135</v>
      </c>
      <c r="C36" s="19" t="s">
        <v>136</v>
      </c>
      <c r="D36" s="19" t="s">
        <v>185</v>
      </c>
      <c r="E36" s="32" t="s">
        <v>20</v>
      </c>
      <c r="F36" s="40">
        <f>VLOOKUP(D36,'[1]2021年1-6月'!$B$4:$AA$210,26,0)</f>
        <v>11.975394530202065</v>
      </c>
      <c r="G36" s="36">
        <f>VLOOKUP(D36,'[1]2021年1-6月'!$B$4:$AE$210,30,0)</f>
        <v>11.975394530202065</v>
      </c>
      <c r="H36" s="7">
        <v>0.13</v>
      </c>
      <c r="I36" s="41">
        <f>VLOOKUP(D36,'[2]2022年1-6月'!$B$4:$AA$210,26,0)</f>
        <v>11.670935347230825</v>
      </c>
      <c r="J36" s="37">
        <f>VLOOKUP(D36,'[2]2022年1-6月'!$B$4:$AE$210,30,0)</f>
        <v>11.670935347230825</v>
      </c>
      <c r="K36" s="40">
        <f t="shared" si="0"/>
        <v>11.975394530202065</v>
      </c>
      <c r="L36" s="36">
        <f t="shared" si="1"/>
        <v>11.975394530202065</v>
      </c>
      <c r="M36" s="40">
        <f t="shared" si="2"/>
        <v>11.975394530202065</v>
      </c>
      <c r="N36" s="36">
        <f t="shared" si="3"/>
        <v>11.975394530202065</v>
      </c>
      <c r="O36" s="21" t="s">
        <v>142</v>
      </c>
      <c r="P36" s="21" t="s">
        <v>152</v>
      </c>
      <c r="Q36" s="8"/>
    </row>
    <row r="37" spans="1:17" ht="62.4" customHeight="1" x14ac:dyDescent="0.25">
      <c r="A37" s="32">
        <v>34</v>
      </c>
      <c r="B37" s="31" t="s">
        <v>137</v>
      </c>
      <c r="C37" s="19" t="s">
        <v>138</v>
      </c>
      <c r="D37" s="19" t="s">
        <v>186</v>
      </c>
      <c r="E37" s="32" t="s">
        <v>20</v>
      </c>
      <c r="F37" s="40">
        <f>VLOOKUP(D37,'[1]2021年1-6月'!$B$4:$AA$210,26,0)</f>
        <v>12.001826530202067</v>
      </c>
      <c r="G37" s="36">
        <f>VLOOKUP(D37,'[1]2021年1-6月'!$B$4:$AE$210,30,0)</f>
        <v>12.389726530202067</v>
      </c>
      <c r="H37" s="7">
        <v>0.13</v>
      </c>
      <c r="I37" s="41">
        <f>VLOOKUP(D37,'[2]2022年1-6月'!$B$4:$AA$210,26,0)</f>
        <v>11.696695347230827</v>
      </c>
      <c r="J37" s="37">
        <f>VLOOKUP(D37,'[2]2022年1-6月'!$B$4:$AE$210,30,0)</f>
        <v>12.084595347230827</v>
      </c>
      <c r="K37" s="40">
        <f t="shared" si="0"/>
        <v>12.001826530202067</v>
      </c>
      <c r="L37" s="36">
        <f t="shared" si="1"/>
        <v>12.389726530202067</v>
      </c>
      <c r="M37" s="40">
        <f t="shared" si="2"/>
        <v>12.001826530202067</v>
      </c>
      <c r="N37" s="36">
        <f t="shared" si="3"/>
        <v>12.389726530202067</v>
      </c>
      <c r="O37" s="21" t="s">
        <v>142</v>
      </c>
      <c r="P37" s="21" t="s">
        <v>152</v>
      </c>
      <c r="Q37" s="8"/>
    </row>
    <row r="38" spans="1:17" ht="62.4" customHeight="1" x14ac:dyDescent="0.25">
      <c r="A38" s="32">
        <v>35</v>
      </c>
      <c r="B38" s="31" t="s">
        <v>139</v>
      </c>
      <c r="C38" s="19" t="s">
        <v>140</v>
      </c>
      <c r="D38" s="19" t="s">
        <v>187</v>
      </c>
      <c r="E38" s="32" t="s">
        <v>20</v>
      </c>
      <c r="F38" s="40">
        <f>VLOOKUP(D38,'[1]2021年1-6月'!$B$4:$AA$210,26,0)</f>
        <v>12.315234530202064</v>
      </c>
      <c r="G38" s="36">
        <f>VLOOKUP(D38,'[1]2021年1-6月'!$B$4:$AE$210,30,0)</f>
        <v>12.703134530202064</v>
      </c>
      <c r="H38" s="7">
        <v>0.13</v>
      </c>
      <c r="I38" s="41">
        <f>VLOOKUP(D38,'[2]2022年1-6月'!$B$4:$AA$210,26,0)</f>
        <v>12.002135347230826</v>
      </c>
      <c r="J38" s="37">
        <f>VLOOKUP(D38,'[2]2022年1-6月'!$B$4:$AE$210,30,0)</f>
        <v>12.390035347230826</v>
      </c>
      <c r="K38" s="40">
        <f t="shared" si="0"/>
        <v>12.315234530202064</v>
      </c>
      <c r="L38" s="36">
        <f t="shared" si="1"/>
        <v>12.703134530202064</v>
      </c>
      <c r="M38" s="40">
        <f t="shared" si="2"/>
        <v>12.315234530202064</v>
      </c>
      <c r="N38" s="36">
        <f t="shared" si="3"/>
        <v>12.703134530202064</v>
      </c>
      <c r="O38" s="21" t="s">
        <v>142</v>
      </c>
      <c r="P38" s="21" t="s">
        <v>152</v>
      </c>
      <c r="Q38" s="8"/>
    </row>
    <row r="39" spans="1:17" ht="27.75" customHeight="1" x14ac:dyDescent="0.25">
      <c r="A39" s="43" t="s">
        <v>143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1:17" ht="79.2" customHeight="1" x14ac:dyDescent="0.25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1:17" ht="93" customHeight="1" x14ac:dyDescent="0.25">
      <c r="A41" s="44" t="s">
        <v>13</v>
      </c>
      <c r="B41" s="45"/>
      <c r="C41" s="46" t="s">
        <v>14</v>
      </c>
      <c r="D41" s="46"/>
      <c r="E41" s="46"/>
      <c r="F41" s="43" t="s">
        <v>15</v>
      </c>
      <c r="G41" s="43"/>
      <c r="H41" s="43"/>
      <c r="I41" s="43"/>
      <c r="J41" s="42"/>
      <c r="K41" s="43" t="s">
        <v>16</v>
      </c>
      <c r="L41" s="43"/>
      <c r="M41" s="43"/>
      <c r="N41" s="42"/>
      <c r="O41" s="43" t="s">
        <v>17</v>
      </c>
      <c r="P41" s="43"/>
    </row>
  </sheetData>
  <mergeCells count="8">
    <mergeCell ref="A1:P1"/>
    <mergeCell ref="M2:P2"/>
    <mergeCell ref="A39:P40"/>
    <mergeCell ref="A41:B41"/>
    <mergeCell ref="C41:E41"/>
    <mergeCell ref="F41:I41"/>
    <mergeCell ref="K41:M41"/>
    <mergeCell ref="O41:P41"/>
  </mergeCells>
  <phoneticPr fontId="3" type="noConversion"/>
  <printOptions horizontalCentered="1"/>
  <pageMargins left="0.15748031496062992" right="0.15748031496062992" top="0.19685039370078741" bottom="0.19685039370078741" header="0.51181102362204722" footer="0.51181102362204722"/>
  <pageSetup paperSize="9" scale="54" orientation="landscape" r:id="rId1"/>
  <headerFooter alignWithMargins="0"/>
  <colBreaks count="1" manualBreakCount="1">
    <brk id="1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26926-090A-4F95-8623-663520432DE3}">
  <sheetPr>
    <pageSetUpPr fitToPage="1"/>
  </sheetPr>
  <dimension ref="A1:Q41"/>
  <sheetViews>
    <sheetView topLeftCell="B1" zoomScale="80" zoomScaleNormal="80" workbookViewId="0">
      <selection activeCell="K4" sqref="K4"/>
    </sheetView>
  </sheetViews>
  <sheetFormatPr defaultColWidth="10" defaultRowHeight="27.75" customHeight="1" x14ac:dyDescent="0.25"/>
  <cols>
    <col min="1" max="1" width="6.109375" style="1" bestFit="1" customWidth="1"/>
    <col min="2" max="2" width="25.5546875" style="1" customWidth="1"/>
    <col min="3" max="3" width="23.44140625" style="1" customWidth="1"/>
    <col min="4" max="4" width="24" style="1" customWidth="1"/>
    <col min="5" max="5" width="7.21875" style="1" customWidth="1"/>
    <col min="6" max="6" width="17.5546875" style="38" customWidth="1"/>
    <col min="7" max="7" width="14.88671875" style="34" customWidth="1"/>
    <col min="8" max="8" width="5.6640625" style="1" customWidth="1"/>
    <col min="9" max="9" width="11.77734375" style="38" customWidth="1"/>
    <col min="10" max="10" width="11.77734375" style="34" customWidth="1"/>
    <col min="11" max="11" width="13.21875" style="38" customWidth="1"/>
    <col min="12" max="12" width="13.21875" style="34" customWidth="1"/>
    <col min="13" max="13" width="13.21875" style="38" customWidth="1"/>
    <col min="14" max="14" width="13.21875" style="34" customWidth="1"/>
    <col min="15" max="15" width="32.6640625" style="1" customWidth="1"/>
    <col min="16" max="16" width="31.77734375" style="1" customWidth="1"/>
    <col min="17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17" ht="27.75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7" ht="27.75" customHeight="1" x14ac:dyDescent="0.25">
      <c r="M2" s="52" t="s">
        <v>1</v>
      </c>
      <c r="N2" s="52"/>
      <c r="O2" s="52"/>
      <c r="P2" s="52"/>
    </row>
    <row r="3" spans="1:17" s="33" customFormat="1" ht="39" customHeight="1" x14ac:dyDescent="0.25">
      <c r="A3" s="2" t="s">
        <v>2</v>
      </c>
      <c r="B3" s="2" t="s">
        <v>3</v>
      </c>
      <c r="C3" s="2" t="s">
        <v>4</v>
      </c>
      <c r="D3" s="2" t="s">
        <v>141</v>
      </c>
      <c r="E3" s="2" t="s">
        <v>5</v>
      </c>
      <c r="F3" s="39" t="s">
        <v>153</v>
      </c>
      <c r="G3" s="35" t="s">
        <v>154</v>
      </c>
      <c r="H3" s="3" t="s">
        <v>7</v>
      </c>
      <c r="I3" s="39" t="s">
        <v>145</v>
      </c>
      <c r="J3" s="35" t="s">
        <v>146</v>
      </c>
      <c r="K3" s="39" t="s">
        <v>147</v>
      </c>
      <c r="L3" s="35" t="s">
        <v>148</v>
      </c>
      <c r="M3" s="39" t="s">
        <v>149</v>
      </c>
      <c r="N3" s="35" t="s">
        <v>150</v>
      </c>
      <c r="O3" s="2" t="s">
        <v>11</v>
      </c>
      <c r="P3" s="2" t="s">
        <v>12</v>
      </c>
    </row>
    <row r="4" spans="1:17" ht="62.4" customHeight="1" x14ac:dyDescent="0.25">
      <c r="A4" s="32">
        <v>1</v>
      </c>
      <c r="B4" s="31" t="s">
        <v>76</v>
      </c>
      <c r="C4" s="19" t="s">
        <v>77</v>
      </c>
      <c r="D4" s="19" t="s">
        <v>156</v>
      </c>
      <c r="E4" s="32" t="s">
        <v>20</v>
      </c>
      <c r="F4" s="40">
        <f>VLOOKUP(D4,'[1]2021年7-12月 (调整后)'!$B$4:$AA$210,26,0)</f>
        <v>7.1864194225663711</v>
      </c>
      <c r="G4" s="36">
        <f>VLOOKUP(D4,'[1]2021年7-12月 (调整后)'!$B$4:$AE$210,30,0)</f>
        <v>7.1864194225663711</v>
      </c>
      <c r="H4" s="7">
        <v>0.13</v>
      </c>
      <c r="I4" s="41">
        <f>VLOOKUP(D4,'[2]2022年7-12月'!$B$4:$AA$210,26,0)</f>
        <v>6.811418896570796</v>
      </c>
      <c r="J4" s="37">
        <f>VLOOKUP(D4,'[2]2022年7-12月'!$B$4:$AE$210,30,0)</f>
        <v>6.811418896570796</v>
      </c>
      <c r="K4" s="40">
        <f>F4</f>
        <v>7.1864194225663711</v>
      </c>
      <c r="L4" s="36">
        <f>G4</f>
        <v>7.1864194225663711</v>
      </c>
      <c r="M4" s="40">
        <f>F4</f>
        <v>7.1864194225663711</v>
      </c>
      <c r="N4" s="36">
        <f>G4</f>
        <v>7.1864194225663711</v>
      </c>
      <c r="O4" s="21" t="s">
        <v>142</v>
      </c>
      <c r="P4" s="21" t="s">
        <v>155</v>
      </c>
      <c r="Q4" s="8"/>
    </row>
    <row r="5" spans="1:17" ht="62.4" customHeight="1" x14ac:dyDescent="0.25">
      <c r="A5" s="32">
        <v>2</v>
      </c>
      <c r="B5" s="31" t="s">
        <v>78</v>
      </c>
      <c r="C5" s="19" t="s">
        <v>79</v>
      </c>
      <c r="D5" s="19" t="s">
        <v>157</v>
      </c>
      <c r="E5" s="32" t="s">
        <v>20</v>
      </c>
      <c r="F5" s="40">
        <f>VLOOKUP(D5,'[1]2021年7-12月 (调整后)'!$B$4:$AA$210,26,0)</f>
        <v>7.1864194225663711</v>
      </c>
      <c r="G5" s="36">
        <f>VLOOKUP(D5,'[1]2021年7-12月 (调整后)'!$B$4:$AE$210,30,0)</f>
        <v>7.1864194225663711</v>
      </c>
      <c r="H5" s="7">
        <v>0.13</v>
      </c>
      <c r="I5" s="41">
        <f>VLOOKUP(D5,'[2]2022年7-12月'!$B$4:$AA$210,26,0)</f>
        <v>6.811418896570796</v>
      </c>
      <c r="J5" s="37">
        <f>VLOOKUP(D5,'[2]2022年7-12月'!$B$4:$AE$210,30,0)</f>
        <v>6.811418896570796</v>
      </c>
      <c r="K5" s="40">
        <f t="shared" ref="K5:K38" si="0">F5</f>
        <v>7.1864194225663711</v>
      </c>
      <c r="L5" s="36">
        <f t="shared" ref="L5:L38" si="1">G5</f>
        <v>7.1864194225663711</v>
      </c>
      <c r="M5" s="40">
        <f t="shared" ref="M5:M38" si="2">F5</f>
        <v>7.1864194225663711</v>
      </c>
      <c r="N5" s="36">
        <f t="shared" ref="N5:N38" si="3">G5</f>
        <v>7.1864194225663711</v>
      </c>
      <c r="O5" s="21" t="s">
        <v>142</v>
      </c>
      <c r="P5" s="21" t="s">
        <v>155</v>
      </c>
      <c r="Q5" s="8"/>
    </row>
    <row r="6" spans="1:17" ht="62.4" customHeight="1" x14ac:dyDescent="0.25">
      <c r="A6" s="32">
        <v>3</v>
      </c>
      <c r="B6" s="31" t="s">
        <v>80</v>
      </c>
      <c r="C6" s="19" t="s">
        <v>81</v>
      </c>
      <c r="D6" s="19" t="s">
        <v>194</v>
      </c>
      <c r="E6" s="32" t="s">
        <v>20</v>
      </c>
      <c r="F6" s="40">
        <f>VLOOKUP(D6,'[1]2021年7-12月 (调整后)'!$B$4:$AA$210,26,0)</f>
        <v>5.3799975056000005</v>
      </c>
      <c r="G6" s="36">
        <f>VLOOKUP(D6,'[1]2021年7-12月 (调整后)'!$B$4:$AE$210,30,0)</f>
        <v>5.3799975056000005</v>
      </c>
      <c r="H6" s="7">
        <v>0.13</v>
      </c>
      <c r="I6" s="41">
        <f>VLOOKUP(D6,'[2]2022年7-12月'!$B$4:$AA$210,26,0)</f>
        <v>5.1618043480000004</v>
      </c>
      <c r="J6" s="37">
        <f>VLOOKUP(D6,'[2]2022年7-12月'!$B$4:$AE$210,30,0)</f>
        <v>5.1618043480000004</v>
      </c>
      <c r="K6" s="40">
        <f t="shared" si="0"/>
        <v>5.3799975056000005</v>
      </c>
      <c r="L6" s="36">
        <f t="shared" si="1"/>
        <v>5.3799975056000005</v>
      </c>
      <c r="M6" s="40">
        <f t="shared" si="2"/>
        <v>5.3799975056000005</v>
      </c>
      <c r="N6" s="36">
        <f t="shared" si="3"/>
        <v>5.3799975056000005</v>
      </c>
      <c r="O6" s="21" t="s">
        <v>142</v>
      </c>
      <c r="P6" s="21" t="s">
        <v>155</v>
      </c>
      <c r="Q6" s="8"/>
    </row>
    <row r="7" spans="1:17" s="61" customFormat="1" ht="93" customHeight="1" x14ac:dyDescent="0.25">
      <c r="A7" s="53">
        <v>4</v>
      </c>
      <c r="B7" s="54" t="s">
        <v>80</v>
      </c>
      <c r="C7" s="55" t="s">
        <v>81</v>
      </c>
      <c r="D7" s="55" t="s">
        <v>188</v>
      </c>
      <c r="E7" s="53" t="s">
        <v>20</v>
      </c>
      <c r="F7" s="56">
        <f>VLOOKUP(D7,'[1]2021年7-12月 (调整后)'!$B$4:$AA$210,26,0)</f>
        <v>5.7339975056000005</v>
      </c>
      <c r="G7" s="56">
        <f>VLOOKUP(D7,'[1]2021年7-12月 (调整后)'!$B$4:$AE$210,30,0)</f>
        <v>5.7339975056000005</v>
      </c>
      <c r="H7" s="57">
        <v>0.13</v>
      </c>
      <c r="I7" s="58">
        <f>VLOOKUP(D7,'[2]2022年7-12月'!$B$4:$AA$210,26,0)</f>
        <v>5.5068043480000002</v>
      </c>
      <c r="J7" s="58">
        <f>VLOOKUP(D7,'[2]2022年7-12月'!$B$4:$AE$210,30,0)</f>
        <v>5.5068043480000002</v>
      </c>
      <c r="K7" s="56">
        <f t="shared" si="0"/>
        <v>5.7339975056000005</v>
      </c>
      <c r="L7" s="56">
        <f t="shared" si="1"/>
        <v>5.7339975056000005</v>
      </c>
      <c r="M7" s="56">
        <f t="shared" si="2"/>
        <v>5.7339975056000005</v>
      </c>
      <c r="N7" s="56">
        <f t="shared" si="3"/>
        <v>5.7339975056000005</v>
      </c>
      <c r="O7" s="59" t="s">
        <v>142</v>
      </c>
      <c r="P7" s="59" t="s">
        <v>195</v>
      </c>
      <c r="Q7" s="60"/>
    </row>
    <row r="8" spans="1:17" ht="62.4" customHeight="1" x14ac:dyDescent="0.25">
      <c r="A8" s="32">
        <v>5</v>
      </c>
      <c r="B8" s="31" t="s">
        <v>82</v>
      </c>
      <c r="C8" s="19" t="s">
        <v>83</v>
      </c>
      <c r="D8" s="19" t="s">
        <v>193</v>
      </c>
      <c r="E8" s="32" t="s">
        <v>20</v>
      </c>
      <c r="F8" s="40">
        <f>VLOOKUP(D8,'[1]2021年7-12月 (调整后)'!$B$4:$AA$210,26,0)</f>
        <v>5.3469575056000007</v>
      </c>
      <c r="G8" s="36">
        <f>VLOOKUP(D8,'[1]2021年7-12月 (调整后)'!$B$4:$AE$210,30,0)</f>
        <v>5.6069575056000005</v>
      </c>
      <c r="H8" s="7">
        <v>0.13</v>
      </c>
      <c r="I8" s="41">
        <f>VLOOKUP(D8,'[2]2022年7-12月'!$B$4:$AA$210,26,0)</f>
        <v>5.127304348</v>
      </c>
      <c r="J8" s="37">
        <f>VLOOKUP(D8,'[2]2022年7-12月'!$B$4:$AE$210,30,0)</f>
        <v>5.3873043479999998</v>
      </c>
      <c r="K8" s="40">
        <f t="shared" si="0"/>
        <v>5.3469575056000007</v>
      </c>
      <c r="L8" s="36">
        <f t="shared" si="1"/>
        <v>5.6069575056000005</v>
      </c>
      <c r="M8" s="40">
        <f t="shared" si="2"/>
        <v>5.3469575056000007</v>
      </c>
      <c r="N8" s="36">
        <f t="shared" si="3"/>
        <v>5.6069575056000005</v>
      </c>
      <c r="O8" s="21" t="s">
        <v>142</v>
      </c>
      <c r="P8" s="21" t="s">
        <v>155</v>
      </c>
      <c r="Q8" s="8"/>
    </row>
    <row r="9" spans="1:17" s="61" customFormat="1" ht="62.4" customHeight="1" x14ac:dyDescent="0.25">
      <c r="A9" s="53">
        <v>6</v>
      </c>
      <c r="B9" s="54" t="s">
        <v>84</v>
      </c>
      <c r="C9" s="55" t="s">
        <v>85</v>
      </c>
      <c r="D9" s="55" t="s">
        <v>160</v>
      </c>
      <c r="E9" s="53" t="s">
        <v>20</v>
      </c>
      <c r="F9" s="56">
        <f>VLOOKUP(D9,'[1]2021年7-12月 (调整后)'!$B$4:$AA$210,26,0)</f>
        <v>6.8095853353999996</v>
      </c>
      <c r="G9" s="56">
        <f>VLOOKUP(D9,'[1]2021年7-12月 (调整后)'!$B$4:$AE$210,30,0)</f>
        <v>7.1195853353999992</v>
      </c>
      <c r="H9" s="57">
        <v>0.13</v>
      </c>
      <c r="I9" s="58">
        <f>VLOOKUP(D9,'[2]2022年7-12月'!$B$4:$AA$210,26,0)</f>
        <v>6.5916653694999994</v>
      </c>
      <c r="J9" s="58">
        <f>VLOOKUP(D9,'[2]2022年7-12月'!$B$4:$AE$210,30,0)</f>
        <v>6.901665369499999</v>
      </c>
      <c r="K9" s="56">
        <f t="shared" si="0"/>
        <v>6.8095853353999996</v>
      </c>
      <c r="L9" s="56">
        <f t="shared" si="1"/>
        <v>7.1195853353999992</v>
      </c>
      <c r="M9" s="56">
        <f t="shared" si="2"/>
        <v>6.8095853353999996</v>
      </c>
      <c r="N9" s="56">
        <f t="shared" si="3"/>
        <v>7.1195853353999992</v>
      </c>
      <c r="O9" s="59" t="s">
        <v>142</v>
      </c>
      <c r="P9" s="59" t="s">
        <v>198</v>
      </c>
      <c r="Q9" s="60"/>
    </row>
    <row r="10" spans="1:17" ht="62.4" customHeight="1" x14ac:dyDescent="0.25">
      <c r="A10" s="32">
        <v>7</v>
      </c>
      <c r="B10" s="31" t="s">
        <v>84</v>
      </c>
      <c r="C10" s="19" t="s">
        <v>85</v>
      </c>
      <c r="D10" s="19" t="s">
        <v>189</v>
      </c>
      <c r="E10" s="32" t="s">
        <v>20</v>
      </c>
      <c r="F10" s="40">
        <f>VLOOKUP(D10,'[1]2021年7-12月 (调整后)'!$B$4:$AA$210,26,0)</f>
        <v>6.8685853353999988</v>
      </c>
      <c r="G10" s="36">
        <f>VLOOKUP(D10,'[1]2021年7-12月 (调整后)'!$B$4:$AE$210,30,0)</f>
        <v>7.2985853353999985</v>
      </c>
      <c r="H10" s="7">
        <v>0.13</v>
      </c>
      <c r="I10" s="41">
        <f>VLOOKUP(D10,'[2]2022年7-12月'!$B$4:$AA$210,26,0)</f>
        <v>6.6491653694999995</v>
      </c>
      <c r="J10" s="37">
        <f>VLOOKUP(D10,'[2]2022年7-12月'!$B$4:$AE$210,30,0)</f>
        <v>7.0791653694999992</v>
      </c>
      <c r="K10" s="40">
        <f t="shared" si="0"/>
        <v>6.8685853353999988</v>
      </c>
      <c r="L10" s="36">
        <f t="shared" si="1"/>
        <v>7.2985853353999985</v>
      </c>
      <c r="M10" s="40">
        <f t="shared" si="2"/>
        <v>6.8685853353999988</v>
      </c>
      <c r="N10" s="36">
        <f t="shared" si="3"/>
        <v>7.2985853353999985</v>
      </c>
      <c r="O10" s="21" t="s">
        <v>142</v>
      </c>
      <c r="P10" s="21" t="s">
        <v>155</v>
      </c>
      <c r="Q10" s="8"/>
    </row>
    <row r="11" spans="1:17" ht="62.4" customHeight="1" x14ac:dyDescent="0.25">
      <c r="A11" s="32">
        <v>8</v>
      </c>
      <c r="B11" s="31" t="s">
        <v>86</v>
      </c>
      <c r="C11" s="19" t="s">
        <v>87</v>
      </c>
      <c r="D11" s="19" t="s">
        <v>161</v>
      </c>
      <c r="E11" s="32" t="s">
        <v>20</v>
      </c>
      <c r="F11" s="40">
        <f>VLOOKUP(D11,'[1]2021年7-12月 (调整后)'!$B$4:$AA$210,26,0)</f>
        <v>0.36799867938053099</v>
      </c>
      <c r="G11" s="36">
        <f>VLOOKUP(D11,'[1]2021年7-12月 (调整后)'!$B$4:$AE$210,30,0)</f>
        <v>0.36799867938053099</v>
      </c>
      <c r="H11" s="7">
        <v>0.13</v>
      </c>
      <c r="I11" s="41">
        <f>VLOOKUP(D11,'[2]2022年7-12月'!$B$4:$AA$210,26,0)</f>
        <v>0.35213895575221243</v>
      </c>
      <c r="J11" s="37">
        <f>VLOOKUP(D11,'[2]2022年7-12月'!$B$4:$AE$210,30,0)</f>
        <v>0.35213895575221243</v>
      </c>
      <c r="K11" s="40">
        <f t="shared" si="0"/>
        <v>0.36799867938053099</v>
      </c>
      <c r="L11" s="36">
        <f t="shared" si="1"/>
        <v>0.36799867938053099</v>
      </c>
      <c r="M11" s="40">
        <f t="shared" si="2"/>
        <v>0.36799867938053099</v>
      </c>
      <c r="N11" s="36">
        <f t="shared" si="3"/>
        <v>0.36799867938053099</v>
      </c>
      <c r="O11" s="21" t="s">
        <v>142</v>
      </c>
      <c r="P11" s="21" t="s">
        <v>155</v>
      </c>
      <c r="Q11" s="8"/>
    </row>
    <row r="12" spans="1:17" ht="62.4" customHeight="1" x14ac:dyDescent="0.25">
      <c r="A12" s="32">
        <v>9</v>
      </c>
      <c r="B12" s="31" t="s">
        <v>88</v>
      </c>
      <c r="C12" s="19" t="s">
        <v>89</v>
      </c>
      <c r="D12" s="19" t="s">
        <v>162</v>
      </c>
      <c r="E12" s="32" t="s">
        <v>20</v>
      </c>
      <c r="F12" s="40">
        <f>VLOOKUP(D12,'[1]2021年7-12月 (调整后)'!$B$4:$AA$210,26,0)</f>
        <v>2.7226405868749999</v>
      </c>
      <c r="G12" s="36">
        <f>VLOOKUP(D12,'[1]2021年7-12月 (调整后)'!$B$4:$AE$210,30,0)</f>
        <v>2.7226405868749999</v>
      </c>
      <c r="H12" s="7">
        <v>0.13</v>
      </c>
      <c r="I12" s="41">
        <f>VLOOKUP(D12,'[2]2022年7-12月'!$B$4:$AA$210,26,0)</f>
        <v>2.6031777703124996</v>
      </c>
      <c r="J12" s="37">
        <f>VLOOKUP(D12,'[2]2022年7-12月'!$B$4:$AE$210,30,0)</f>
        <v>2.6031777703124996</v>
      </c>
      <c r="K12" s="40">
        <f t="shared" si="0"/>
        <v>2.7226405868749999</v>
      </c>
      <c r="L12" s="36">
        <f t="shared" si="1"/>
        <v>2.7226405868749999</v>
      </c>
      <c r="M12" s="40">
        <f t="shared" si="2"/>
        <v>2.7226405868749999</v>
      </c>
      <c r="N12" s="36">
        <f t="shared" si="3"/>
        <v>2.7226405868749999</v>
      </c>
      <c r="O12" s="21" t="s">
        <v>142</v>
      </c>
      <c r="P12" s="21" t="s">
        <v>155</v>
      </c>
      <c r="Q12" s="8"/>
    </row>
    <row r="13" spans="1:17" ht="62.4" customHeight="1" x14ac:dyDescent="0.25">
      <c r="A13" s="32">
        <v>10</v>
      </c>
      <c r="B13" s="31" t="s">
        <v>90</v>
      </c>
      <c r="C13" s="19" t="s">
        <v>91</v>
      </c>
      <c r="D13" s="19" t="s">
        <v>163</v>
      </c>
      <c r="E13" s="32" t="s">
        <v>20</v>
      </c>
      <c r="F13" s="40">
        <f>VLOOKUP(D13,'[1]2021年7-12月 (调整后)'!$B$4:$AA$210,26,0)</f>
        <v>2.7226405868749999</v>
      </c>
      <c r="G13" s="36">
        <f>VLOOKUP(D13,'[1]2021年7-12月 (调整后)'!$B$4:$AE$210,30,0)</f>
        <v>2.7226405868749999</v>
      </c>
      <c r="H13" s="7">
        <v>0.13</v>
      </c>
      <c r="I13" s="41">
        <f>VLOOKUP(D13,'[2]2022年7-12月'!$B$4:$AA$210,26,0)</f>
        <v>2.6031777703124996</v>
      </c>
      <c r="J13" s="37">
        <f>VLOOKUP(D13,'[2]2022年7-12月'!$B$4:$AE$210,30,0)</f>
        <v>2.6031777703124996</v>
      </c>
      <c r="K13" s="40">
        <f t="shared" si="0"/>
        <v>2.7226405868749999</v>
      </c>
      <c r="L13" s="36">
        <f t="shared" si="1"/>
        <v>2.7226405868749999</v>
      </c>
      <c r="M13" s="40">
        <f t="shared" si="2"/>
        <v>2.7226405868749999</v>
      </c>
      <c r="N13" s="36">
        <f t="shared" si="3"/>
        <v>2.7226405868749999</v>
      </c>
      <c r="O13" s="21" t="s">
        <v>142</v>
      </c>
      <c r="P13" s="21" t="s">
        <v>155</v>
      </c>
      <c r="Q13" s="8"/>
    </row>
    <row r="14" spans="1:17" ht="62.4" customHeight="1" x14ac:dyDescent="0.25">
      <c r="A14" s="32">
        <v>11</v>
      </c>
      <c r="B14" s="31" t="s">
        <v>92</v>
      </c>
      <c r="C14" s="19" t="s">
        <v>93</v>
      </c>
      <c r="D14" s="19" t="s">
        <v>164</v>
      </c>
      <c r="E14" s="32" t="s">
        <v>20</v>
      </c>
      <c r="F14" s="40">
        <f>VLOOKUP(D14,'[1]2021年7-12月 (调整后)'!$B$4:$AA$210,26,0)</f>
        <v>0.38266262020530978</v>
      </c>
      <c r="G14" s="36">
        <f>VLOOKUP(D14,'[1]2021年7-12月 (调整后)'!$B$4:$AE$210,30,0)</f>
        <v>0.38266262020530978</v>
      </c>
      <c r="H14" s="7">
        <v>0.13</v>
      </c>
      <c r="I14" s="41">
        <f>VLOOKUP(D14,'[2]2022年7-12月'!$B$4:$AA$210,26,0)</f>
        <v>0.36985742952212386</v>
      </c>
      <c r="J14" s="37">
        <f>VLOOKUP(D14,'[2]2022年7-12月'!$B$4:$AE$210,30,0)</f>
        <v>0.36985742952212386</v>
      </c>
      <c r="K14" s="40">
        <f t="shared" si="0"/>
        <v>0.38266262020530978</v>
      </c>
      <c r="L14" s="36">
        <f t="shared" si="1"/>
        <v>0.38266262020530978</v>
      </c>
      <c r="M14" s="40">
        <f t="shared" si="2"/>
        <v>0.38266262020530978</v>
      </c>
      <c r="N14" s="36">
        <f t="shared" si="3"/>
        <v>0.38266262020530978</v>
      </c>
      <c r="O14" s="21" t="s">
        <v>142</v>
      </c>
      <c r="P14" s="21" t="s">
        <v>155</v>
      </c>
      <c r="Q14" s="8"/>
    </row>
    <row r="15" spans="1:17" s="61" customFormat="1" ht="62.4" customHeight="1" x14ac:dyDescent="0.25">
      <c r="A15" s="53">
        <v>12</v>
      </c>
      <c r="B15" s="54" t="s">
        <v>94</v>
      </c>
      <c r="C15" s="55" t="s">
        <v>95</v>
      </c>
      <c r="D15" s="55" t="s">
        <v>165</v>
      </c>
      <c r="E15" s="53" t="s">
        <v>20</v>
      </c>
      <c r="F15" s="56">
        <f>VLOOKUP(D15,'[1]2021年7-12月 (调整后)'!$B$4:$AA$210,26,0)</f>
        <v>1.5926377140399999</v>
      </c>
      <c r="G15" s="56">
        <f>VLOOKUP(D15,'[1]2021年7-12月 (调整后)'!$B$4:$AE$210,30,0)</f>
        <v>2.0486377140399998</v>
      </c>
      <c r="H15" s="57">
        <v>0.13</v>
      </c>
      <c r="I15" s="58">
        <f>VLOOKUP(D15,'[2]2022年7-12月'!$B$4:$AA$210,26,0)</f>
        <v>1.5302411956999997</v>
      </c>
      <c r="J15" s="58">
        <f>VLOOKUP(D15,'[2]2022年7-12月'!$B$4:$AE$210,30,0)</f>
        <v>1.9862411956999997</v>
      </c>
      <c r="K15" s="56">
        <f t="shared" si="0"/>
        <v>1.5926377140399999</v>
      </c>
      <c r="L15" s="56">
        <f t="shared" si="1"/>
        <v>2.0486377140399998</v>
      </c>
      <c r="M15" s="56">
        <f t="shared" si="2"/>
        <v>1.5926377140399999</v>
      </c>
      <c r="N15" s="56">
        <f t="shared" si="3"/>
        <v>2.0486377140399998</v>
      </c>
      <c r="O15" s="59" t="s">
        <v>142</v>
      </c>
      <c r="P15" s="59" t="s">
        <v>199</v>
      </c>
      <c r="Q15" s="60"/>
    </row>
    <row r="16" spans="1:17" ht="62.4" customHeight="1" x14ac:dyDescent="0.25">
      <c r="A16" s="32">
        <v>13</v>
      </c>
      <c r="B16" s="31" t="s">
        <v>94</v>
      </c>
      <c r="C16" s="19" t="s">
        <v>96</v>
      </c>
      <c r="D16" s="19" t="s">
        <v>191</v>
      </c>
      <c r="E16" s="32" t="s">
        <v>20</v>
      </c>
      <c r="F16" s="40">
        <f>VLOOKUP(D16,'[1]2021年7-12月 (调整后)'!$B$4:$AA$210,26,0)</f>
        <v>2.4693125025671998</v>
      </c>
      <c r="G16" s="36">
        <f>VLOOKUP(D16,'[1]2021年7-12月 (调整后)'!$B$4:$AE$210,30,0)</f>
        <v>2.4693125025671998</v>
      </c>
      <c r="H16" s="7">
        <v>0.13</v>
      </c>
      <c r="I16" s="41">
        <f>VLOOKUP(D16,'[2]2022年7-12月'!$B$4:$AA$210,26,0)</f>
        <v>2.3347773750549994</v>
      </c>
      <c r="J16" s="37">
        <f>VLOOKUP(D16,'[2]2022年7-12月'!$B$4:$AE$210,30,0)</f>
        <v>2.3347773750549994</v>
      </c>
      <c r="K16" s="40">
        <f t="shared" si="0"/>
        <v>2.4693125025671998</v>
      </c>
      <c r="L16" s="36">
        <f t="shared" si="1"/>
        <v>2.4693125025671998</v>
      </c>
      <c r="M16" s="40">
        <f t="shared" si="2"/>
        <v>2.4693125025671998</v>
      </c>
      <c r="N16" s="36">
        <f t="shared" si="3"/>
        <v>2.4693125025671998</v>
      </c>
      <c r="O16" s="21" t="s">
        <v>142</v>
      </c>
      <c r="P16" s="21" t="s">
        <v>155</v>
      </c>
      <c r="Q16" s="8"/>
    </row>
    <row r="17" spans="1:17" ht="62.4" customHeight="1" x14ac:dyDescent="0.25">
      <c r="A17" s="32">
        <v>14</v>
      </c>
      <c r="B17" s="31" t="s">
        <v>97</v>
      </c>
      <c r="C17" s="19" t="s">
        <v>98</v>
      </c>
      <c r="D17" s="19" t="s">
        <v>166</v>
      </c>
      <c r="E17" s="32" t="s">
        <v>20</v>
      </c>
      <c r="F17" s="40">
        <f>VLOOKUP(D17,'[1]2021年7-12月 (调整后)'!$B$4:$AA$210,26,0)</f>
        <v>6.7819467500000004</v>
      </c>
      <c r="G17" s="36">
        <f>VLOOKUP(D17,'[1]2021年7-12月 (调整后)'!$B$4:$AE$210,30,0)</f>
        <v>7.5119467499999999</v>
      </c>
      <c r="H17" s="7">
        <v>0.13</v>
      </c>
      <c r="I17" s="41">
        <f>VLOOKUP(D17,'[2]2022年7-12月'!$B$4:$AA$210,26,0)</f>
        <v>6.5321581249999996</v>
      </c>
      <c r="J17" s="37">
        <f>VLOOKUP(D17,'[2]2022年7-12月'!$B$4:$AE$210,30,0)</f>
        <v>7.2621581249999991</v>
      </c>
      <c r="K17" s="40">
        <f t="shared" si="0"/>
        <v>6.7819467500000004</v>
      </c>
      <c r="L17" s="36">
        <f t="shared" si="1"/>
        <v>7.5119467499999999</v>
      </c>
      <c r="M17" s="40">
        <f t="shared" si="2"/>
        <v>6.7819467500000004</v>
      </c>
      <c r="N17" s="36">
        <f t="shared" si="3"/>
        <v>7.5119467499999999</v>
      </c>
      <c r="O17" s="21" t="s">
        <v>142</v>
      </c>
      <c r="P17" s="21" t="s">
        <v>155</v>
      </c>
      <c r="Q17" s="8"/>
    </row>
    <row r="18" spans="1:17" ht="62.4" customHeight="1" x14ac:dyDescent="0.25">
      <c r="A18" s="32">
        <v>15</v>
      </c>
      <c r="B18" s="31" t="s">
        <v>99</v>
      </c>
      <c r="C18" s="19" t="s">
        <v>100</v>
      </c>
      <c r="D18" s="19" t="s">
        <v>167</v>
      </c>
      <c r="E18" s="32" t="s">
        <v>20</v>
      </c>
      <c r="F18" s="40">
        <f>VLOOKUP(D18,'[1]2021年7-12月 (调整后)'!$B$4:$AA$210,26,0)</f>
        <v>4.8072181580350009</v>
      </c>
      <c r="G18" s="36">
        <f>VLOOKUP(D18,'[1]2021年7-12月 (调整后)'!$B$4:$AE$210,30,0)</f>
        <v>4.8072181580350009</v>
      </c>
      <c r="H18" s="7">
        <v>0.13</v>
      </c>
      <c r="I18" s="41">
        <f>VLOOKUP(D18,'[2]2022年7-12月'!$B$4:$AA$210,26,0)</f>
        <v>4.6393573996125008</v>
      </c>
      <c r="J18" s="37">
        <f>VLOOKUP(D18,'[2]2022年7-12月'!$B$4:$AE$210,30,0)</f>
        <v>4.6393573996125008</v>
      </c>
      <c r="K18" s="40">
        <f t="shared" si="0"/>
        <v>4.8072181580350009</v>
      </c>
      <c r="L18" s="36">
        <f t="shared" si="1"/>
        <v>4.8072181580350009</v>
      </c>
      <c r="M18" s="40">
        <f t="shared" si="2"/>
        <v>4.8072181580350009</v>
      </c>
      <c r="N18" s="36">
        <f t="shared" si="3"/>
        <v>4.8072181580350009</v>
      </c>
      <c r="O18" s="21" t="s">
        <v>142</v>
      </c>
      <c r="P18" s="21" t="s">
        <v>155</v>
      </c>
      <c r="Q18" s="8"/>
    </row>
    <row r="19" spans="1:17" ht="62.4" customHeight="1" x14ac:dyDescent="0.25">
      <c r="A19" s="32">
        <v>16</v>
      </c>
      <c r="B19" s="31" t="s">
        <v>101</v>
      </c>
      <c r="C19" s="19" t="s">
        <v>102</v>
      </c>
      <c r="D19" s="19" t="s">
        <v>168</v>
      </c>
      <c r="E19" s="32" t="s">
        <v>20</v>
      </c>
      <c r="F19" s="40">
        <f>VLOOKUP(D19,'[1]2021年7-12月 (调整后)'!$B$4:$AA$210,26,0)</f>
        <v>4.2665610946749997</v>
      </c>
      <c r="G19" s="36">
        <f>VLOOKUP(D19,'[1]2021年7-12月 (调整后)'!$B$4:$AE$210,30,0)</f>
        <v>4.2665610946749997</v>
      </c>
      <c r="H19" s="7">
        <v>0.13</v>
      </c>
      <c r="I19" s="41">
        <f>VLOOKUP(D19,'[2]2022年7-12月'!$B$4:$AA$210,26,0)</f>
        <v>4.1140506568124993</v>
      </c>
      <c r="J19" s="37">
        <f>VLOOKUP(D19,'[2]2022年7-12月'!$B$4:$AE$210,30,0)</f>
        <v>4.1140506568124993</v>
      </c>
      <c r="K19" s="40">
        <f t="shared" si="0"/>
        <v>4.2665610946749997</v>
      </c>
      <c r="L19" s="36">
        <f t="shared" si="1"/>
        <v>4.2665610946749997</v>
      </c>
      <c r="M19" s="40">
        <f t="shared" si="2"/>
        <v>4.2665610946749997</v>
      </c>
      <c r="N19" s="36">
        <f t="shared" si="3"/>
        <v>4.2665610946749997</v>
      </c>
      <c r="O19" s="21" t="s">
        <v>142</v>
      </c>
      <c r="P19" s="21" t="s">
        <v>155</v>
      </c>
      <c r="Q19" s="8"/>
    </row>
    <row r="20" spans="1:17" ht="62.4" customHeight="1" x14ac:dyDescent="0.25">
      <c r="A20" s="32">
        <v>17</v>
      </c>
      <c r="B20" s="31" t="s">
        <v>103</v>
      </c>
      <c r="C20" s="19" t="s">
        <v>104</v>
      </c>
      <c r="D20" s="19" t="s">
        <v>169</v>
      </c>
      <c r="E20" s="32" t="s">
        <v>20</v>
      </c>
      <c r="F20" s="40">
        <f>VLOOKUP(D20,'[1]2021年7-12月 (调整后)'!$B$4:$AA$210,26,0)</f>
        <v>4.2075610946749995</v>
      </c>
      <c r="G20" s="36">
        <f>VLOOKUP(D20,'[1]2021年7-12月 (调整后)'!$B$4:$AE$210,30,0)</f>
        <v>4.2075610946749995</v>
      </c>
      <c r="H20" s="7">
        <v>0.13</v>
      </c>
      <c r="I20" s="41">
        <f>VLOOKUP(D20,'[2]2022年7-12月'!$B$4:$AA$210,26,0)</f>
        <v>4.0565506568124992</v>
      </c>
      <c r="J20" s="37">
        <f>VLOOKUP(D20,'[2]2022年7-12月'!$B$4:$AE$210,30,0)</f>
        <v>4.0565506568124992</v>
      </c>
      <c r="K20" s="40">
        <f t="shared" si="0"/>
        <v>4.2075610946749995</v>
      </c>
      <c r="L20" s="36">
        <f t="shared" si="1"/>
        <v>4.2075610946749995</v>
      </c>
      <c r="M20" s="40">
        <f t="shared" si="2"/>
        <v>4.2075610946749995</v>
      </c>
      <c r="N20" s="36">
        <f t="shared" si="3"/>
        <v>4.2075610946749995</v>
      </c>
      <c r="O20" s="21" t="s">
        <v>142</v>
      </c>
      <c r="P20" s="21" t="s">
        <v>155</v>
      </c>
      <c r="Q20" s="8"/>
    </row>
    <row r="21" spans="1:17" ht="62.4" customHeight="1" x14ac:dyDescent="0.25">
      <c r="A21" s="32">
        <v>18</v>
      </c>
      <c r="B21" s="31" t="s">
        <v>105</v>
      </c>
      <c r="C21" s="19" t="s">
        <v>106</v>
      </c>
      <c r="D21" s="19" t="s">
        <v>170</v>
      </c>
      <c r="E21" s="32" t="s">
        <v>20</v>
      </c>
      <c r="F21" s="40">
        <f>VLOOKUP(D21,'[1]2021年7-12月 (调整后)'!$B$4:$AA$210,26,0)</f>
        <v>4.8072181580350009</v>
      </c>
      <c r="G21" s="36">
        <f>VLOOKUP(D21,'[1]2021年7-12月 (调整后)'!$B$4:$AE$210,30,0)</f>
        <v>4.8072181580350009</v>
      </c>
      <c r="H21" s="7">
        <v>0.13</v>
      </c>
      <c r="I21" s="41">
        <f>VLOOKUP(D21,'[2]2022年7-12月'!$B$4:$AA$210,26,0)</f>
        <v>4.6393573996125008</v>
      </c>
      <c r="J21" s="37">
        <f>VLOOKUP(D21,'[2]2022年7-12月'!$B$4:$AE$210,30,0)</f>
        <v>4.6393573996125008</v>
      </c>
      <c r="K21" s="40">
        <f t="shared" si="0"/>
        <v>4.8072181580350009</v>
      </c>
      <c r="L21" s="36">
        <f t="shared" si="1"/>
        <v>4.8072181580350009</v>
      </c>
      <c r="M21" s="40">
        <f t="shared" si="2"/>
        <v>4.8072181580350009</v>
      </c>
      <c r="N21" s="36">
        <f t="shared" si="3"/>
        <v>4.8072181580350009</v>
      </c>
      <c r="O21" s="21" t="s">
        <v>142</v>
      </c>
      <c r="P21" s="21" t="s">
        <v>155</v>
      </c>
      <c r="Q21" s="8"/>
    </row>
    <row r="22" spans="1:17" ht="62.4" customHeight="1" x14ac:dyDescent="0.25">
      <c r="A22" s="32">
        <v>19</v>
      </c>
      <c r="B22" s="31" t="s">
        <v>107</v>
      </c>
      <c r="C22" s="19" t="s">
        <v>108</v>
      </c>
      <c r="D22" s="19" t="s">
        <v>171</v>
      </c>
      <c r="E22" s="32" t="s">
        <v>20</v>
      </c>
      <c r="F22" s="40">
        <f>VLOOKUP(D22,'[1]2021年7-12月 (调整后)'!$B$4:$AA$210,26,0)</f>
        <v>2.3997895483750007</v>
      </c>
      <c r="G22" s="36">
        <f>VLOOKUP(D22,'[1]2021年7-12月 (调整后)'!$B$4:$AE$210,30,0)</f>
        <v>2.4317895483750007</v>
      </c>
      <c r="H22" s="7">
        <v>0.13</v>
      </c>
      <c r="I22" s="41">
        <f>VLOOKUP(D22,'[2]2022年7-12月'!$B$4:$AA$210,26,0)</f>
        <v>2.3063945965625003</v>
      </c>
      <c r="J22" s="37">
        <f>VLOOKUP(D22,'[2]2022年7-12月'!$B$4:$AE$210,30,0)</f>
        <v>2.3383945965625004</v>
      </c>
      <c r="K22" s="40">
        <f t="shared" si="0"/>
        <v>2.3997895483750007</v>
      </c>
      <c r="L22" s="36">
        <f t="shared" si="1"/>
        <v>2.4317895483750007</v>
      </c>
      <c r="M22" s="40">
        <f t="shared" si="2"/>
        <v>2.3997895483750007</v>
      </c>
      <c r="N22" s="36">
        <f t="shared" si="3"/>
        <v>2.4317895483750007</v>
      </c>
      <c r="O22" s="21" t="s">
        <v>142</v>
      </c>
      <c r="P22" s="21" t="s">
        <v>155</v>
      </c>
      <c r="Q22" s="8"/>
    </row>
    <row r="23" spans="1:17" ht="62.4" customHeight="1" x14ac:dyDescent="0.25">
      <c r="A23" s="32">
        <v>20</v>
      </c>
      <c r="B23" s="31" t="s">
        <v>109</v>
      </c>
      <c r="C23" s="19" t="s">
        <v>110</v>
      </c>
      <c r="D23" s="19" t="s">
        <v>172</v>
      </c>
      <c r="E23" s="32" t="s">
        <v>20</v>
      </c>
      <c r="F23" s="40">
        <f>VLOOKUP(D23,'[1]2021年7-12月 (调整后)'!$B$4:$AA$210,26,0)</f>
        <v>0.27776012245714282</v>
      </c>
      <c r="G23" s="36">
        <f>VLOOKUP(D23,'[1]2021年7-12月 (调整后)'!$B$4:$AE$210,30,0)</f>
        <v>0.27776012245714282</v>
      </c>
      <c r="H23" s="7">
        <v>0.13</v>
      </c>
      <c r="I23" s="41">
        <f>VLOOKUP(D23,'[2]2022年7-12月'!$B$4:$AA$210,26,0)</f>
        <v>0.26602887407142856</v>
      </c>
      <c r="J23" s="37">
        <f>VLOOKUP(D23,'[2]2022年7-12月'!$B$4:$AE$210,30,0)</f>
        <v>0.26602887407142856</v>
      </c>
      <c r="K23" s="40">
        <f t="shared" si="0"/>
        <v>0.27776012245714282</v>
      </c>
      <c r="L23" s="36">
        <f t="shared" si="1"/>
        <v>0.27776012245714282</v>
      </c>
      <c r="M23" s="40">
        <f t="shared" si="2"/>
        <v>0.27776012245714282</v>
      </c>
      <c r="N23" s="36">
        <f t="shared" si="3"/>
        <v>0.27776012245714282</v>
      </c>
      <c r="O23" s="21" t="s">
        <v>142</v>
      </c>
      <c r="P23" s="21" t="s">
        <v>155</v>
      </c>
      <c r="Q23" s="8"/>
    </row>
    <row r="24" spans="1:17" ht="62.4" customHeight="1" x14ac:dyDescent="0.25">
      <c r="A24" s="32">
        <v>21</v>
      </c>
      <c r="B24" s="31" t="s">
        <v>111</v>
      </c>
      <c r="C24" s="19" t="s">
        <v>112</v>
      </c>
      <c r="D24" s="19" t="s">
        <v>173</v>
      </c>
      <c r="E24" s="32" t="s">
        <v>20</v>
      </c>
      <c r="F24" s="40">
        <f>VLOOKUP(D24,'[1]2021年7-12月 (调整后)'!$B$4:$AA$210,26,0)</f>
        <v>3.2204907678571431</v>
      </c>
      <c r="G24" s="36">
        <f>VLOOKUP(D24,'[1]2021年7-12月 (调整后)'!$B$4:$AE$210,30,0)</f>
        <v>3.2204907678571431</v>
      </c>
      <c r="H24" s="7">
        <v>0.13</v>
      </c>
      <c r="I24" s="41">
        <f>VLOOKUP(D24,'[2]2022年7-12月'!$B$4:$AA$210,26,0)</f>
        <v>4.0731055467762332</v>
      </c>
      <c r="J24" s="37">
        <f>VLOOKUP(D24,'[2]2022年7-12月'!$B$4:$AE$210,30,0)</f>
        <v>4.0731055467762332</v>
      </c>
      <c r="K24" s="40">
        <f t="shared" si="0"/>
        <v>3.2204907678571431</v>
      </c>
      <c r="L24" s="36">
        <f t="shared" si="1"/>
        <v>3.2204907678571431</v>
      </c>
      <c r="M24" s="40">
        <f t="shared" si="2"/>
        <v>3.2204907678571431</v>
      </c>
      <c r="N24" s="36">
        <f t="shared" si="3"/>
        <v>3.2204907678571431</v>
      </c>
      <c r="O24" s="21" t="s">
        <v>142</v>
      </c>
      <c r="P24" s="21" t="s">
        <v>155</v>
      </c>
      <c r="Q24" s="8"/>
    </row>
    <row r="25" spans="1:17" ht="62.4" customHeight="1" x14ac:dyDescent="0.25">
      <c r="A25" s="32">
        <v>22</v>
      </c>
      <c r="B25" s="31" t="s">
        <v>113</v>
      </c>
      <c r="C25" s="19" t="s">
        <v>114</v>
      </c>
      <c r="D25" s="19" t="s">
        <v>174</v>
      </c>
      <c r="E25" s="32" t="s">
        <v>20</v>
      </c>
      <c r="F25" s="40">
        <f>VLOOKUP(D25,'[1]2021年7-12月 (调整后)'!$B$4:$AA$210,26,0)</f>
        <v>3.2204907678571431</v>
      </c>
      <c r="G25" s="36">
        <f>VLOOKUP(D25,'[1]2021年7-12月 (调整后)'!$B$4:$AE$210,30,0)</f>
        <v>3.2204907678571431</v>
      </c>
      <c r="H25" s="7">
        <v>0.13</v>
      </c>
      <c r="I25" s="41">
        <f>VLOOKUP(D25,'[2]2022年7-12月'!$B$4:$AA$210,26,0)</f>
        <v>4.0731055467762332</v>
      </c>
      <c r="J25" s="37">
        <f>VLOOKUP(D25,'[2]2022年7-12月'!$B$4:$AE$210,30,0)</f>
        <v>4.0731055467762332</v>
      </c>
      <c r="K25" s="40">
        <f t="shared" si="0"/>
        <v>3.2204907678571431</v>
      </c>
      <c r="L25" s="36">
        <f t="shared" si="1"/>
        <v>3.2204907678571431</v>
      </c>
      <c r="M25" s="40">
        <f t="shared" si="2"/>
        <v>3.2204907678571431</v>
      </c>
      <c r="N25" s="36">
        <f t="shared" si="3"/>
        <v>3.2204907678571431</v>
      </c>
      <c r="O25" s="21" t="s">
        <v>142</v>
      </c>
      <c r="P25" s="21" t="s">
        <v>155</v>
      </c>
      <c r="Q25" s="8"/>
    </row>
    <row r="26" spans="1:17" ht="62.4" customHeight="1" x14ac:dyDescent="0.25">
      <c r="A26" s="32">
        <v>23</v>
      </c>
      <c r="B26" s="31" t="s">
        <v>115</v>
      </c>
      <c r="C26" s="19" t="s">
        <v>116</v>
      </c>
      <c r="D26" s="19" t="s">
        <v>175</v>
      </c>
      <c r="E26" s="32" t="s">
        <v>20</v>
      </c>
      <c r="F26" s="40">
        <f>VLOOKUP(D26,'[1]2021年7-12月 (调整后)'!$B$4:$AA$210,26,0)</f>
        <v>2.3061764239999998</v>
      </c>
      <c r="G26" s="36">
        <f>VLOOKUP(D26,'[1]2021年7-12月 (调整后)'!$B$4:$AE$210,30,0)</f>
        <v>2.3061764239999998</v>
      </c>
      <c r="H26" s="7">
        <v>0.13</v>
      </c>
      <c r="I26" s="41">
        <f>VLOOKUP(D26,'[2]2022年7-12月'!$B$4:$AA$210,26,0)</f>
        <v>3.0136855221238941</v>
      </c>
      <c r="J26" s="37">
        <f>VLOOKUP(D26,'[2]2022年7-12月'!$B$4:$AE$210,30,0)</f>
        <v>3.0136855221238941</v>
      </c>
      <c r="K26" s="40">
        <f t="shared" si="0"/>
        <v>2.3061764239999998</v>
      </c>
      <c r="L26" s="36">
        <f t="shared" si="1"/>
        <v>2.3061764239999998</v>
      </c>
      <c r="M26" s="40">
        <f t="shared" si="2"/>
        <v>2.3061764239999998</v>
      </c>
      <c r="N26" s="36">
        <f t="shared" si="3"/>
        <v>2.3061764239999998</v>
      </c>
      <c r="O26" s="21" t="s">
        <v>142</v>
      </c>
      <c r="P26" s="21" t="s">
        <v>155</v>
      </c>
      <c r="Q26" s="8"/>
    </row>
    <row r="27" spans="1:17" ht="62.4" customHeight="1" x14ac:dyDescent="0.25">
      <c r="A27" s="32">
        <v>24</v>
      </c>
      <c r="B27" s="31" t="s">
        <v>117</v>
      </c>
      <c r="C27" s="19" t="s">
        <v>118</v>
      </c>
      <c r="D27" s="19" t="s">
        <v>176</v>
      </c>
      <c r="E27" s="32" t="s">
        <v>20</v>
      </c>
      <c r="F27" s="40">
        <f>VLOOKUP(D27,'[1]2021年7-12月 (调整后)'!$B$4:$AA$210,26,0)</f>
        <v>2.5426470079999999</v>
      </c>
      <c r="G27" s="36">
        <f>VLOOKUP(D27,'[1]2021年7-12月 (调整后)'!$B$4:$AE$210,30,0)</f>
        <v>2.5426470079999999</v>
      </c>
      <c r="H27" s="7">
        <v>0.13</v>
      </c>
      <c r="I27" s="41">
        <f>VLOOKUP(D27,'[2]2022年7-12月'!$B$4:$AA$210,26,0)</f>
        <v>3.3064751150442482</v>
      </c>
      <c r="J27" s="37">
        <f>VLOOKUP(D27,'[2]2022年7-12月'!$B$4:$AE$210,30,0)</f>
        <v>3.3064751150442482</v>
      </c>
      <c r="K27" s="40">
        <f t="shared" si="0"/>
        <v>2.5426470079999999</v>
      </c>
      <c r="L27" s="36">
        <f t="shared" si="1"/>
        <v>2.5426470079999999</v>
      </c>
      <c r="M27" s="40">
        <f t="shared" si="2"/>
        <v>2.5426470079999999</v>
      </c>
      <c r="N27" s="36">
        <f t="shared" si="3"/>
        <v>2.5426470079999999</v>
      </c>
      <c r="O27" s="21" t="s">
        <v>142</v>
      </c>
      <c r="P27" s="21" t="s">
        <v>155</v>
      </c>
      <c r="Q27" s="8"/>
    </row>
    <row r="28" spans="1:17" ht="62.4" customHeight="1" x14ac:dyDescent="0.25">
      <c r="A28" s="32">
        <v>25</v>
      </c>
      <c r="B28" s="31" t="s">
        <v>119</v>
      </c>
      <c r="C28" s="19" t="s">
        <v>120</v>
      </c>
      <c r="D28" s="19" t="s">
        <v>177</v>
      </c>
      <c r="E28" s="32" t="s">
        <v>20</v>
      </c>
      <c r="F28" s="40">
        <f>VLOOKUP(D28,'[1]2021年7-12月 (调整后)'!$B$4:$AA$210,26,0)</f>
        <v>0.38121876735999999</v>
      </c>
      <c r="G28" s="36">
        <f>VLOOKUP(D28,'[1]2021年7-12月 (调整后)'!$B$4:$AE$210,30,0)</f>
        <v>0.38121876735999999</v>
      </c>
      <c r="H28" s="7">
        <v>0.13</v>
      </c>
      <c r="I28" s="41">
        <f>VLOOKUP(D28,'[2]2022年7-12月'!$B$4:$AA$210,26,0)</f>
        <v>0.48088675185840707</v>
      </c>
      <c r="J28" s="37">
        <f>VLOOKUP(D28,'[2]2022年7-12月'!$B$4:$AE$210,30,0)</f>
        <v>0.48088675185840707</v>
      </c>
      <c r="K28" s="40">
        <f t="shared" si="0"/>
        <v>0.38121876735999999</v>
      </c>
      <c r="L28" s="36">
        <f t="shared" si="1"/>
        <v>0.38121876735999999</v>
      </c>
      <c r="M28" s="40">
        <f t="shared" si="2"/>
        <v>0.38121876735999999</v>
      </c>
      <c r="N28" s="36">
        <f t="shared" si="3"/>
        <v>0.38121876735999999</v>
      </c>
      <c r="O28" s="21" t="s">
        <v>142</v>
      </c>
      <c r="P28" s="21" t="s">
        <v>155</v>
      </c>
      <c r="Q28" s="8"/>
    </row>
    <row r="29" spans="1:17" ht="62.4" customHeight="1" x14ac:dyDescent="0.25">
      <c r="A29" s="32">
        <v>26</v>
      </c>
      <c r="B29" s="31" t="s">
        <v>121</v>
      </c>
      <c r="C29" s="19" t="s">
        <v>122</v>
      </c>
      <c r="D29" s="19" t="s">
        <v>178</v>
      </c>
      <c r="E29" s="32" t="s">
        <v>20</v>
      </c>
      <c r="F29" s="40">
        <f>VLOOKUP(D29,'[1]2021年7-12月 (调整后)'!$B$4:$AA$210,26,0)</f>
        <v>0.41661876736000003</v>
      </c>
      <c r="G29" s="36">
        <f>VLOOKUP(D29,'[1]2021年7-12月 (调整后)'!$B$4:$AE$210,30,0)</f>
        <v>0.41661876736000003</v>
      </c>
      <c r="H29" s="7">
        <v>0.13</v>
      </c>
      <c r="I29" s="41">
        <f>VLOOKUP(D29,'[2]2022年7-12月'!$B$4:$AA$210,26,0)</f>
        <v>0.39841335999999994</v>
      </c>
      <c r="J29" s="37">
        <f>VLOOKUP(D29,'[2]2022年7-12月'!$B$4:$AE$210,30,0)</f>
        <v>0.39841335999999994</v>
      </c>
      <c r="K29" s="40">
        <f t="shared" si="0"/>
        <v>0.41661876736000003</v>
      </c>
      <c r="L29" s="36">
        <f t="shared" si="1"/>
        <v>0.41661876736000003</v>
      </c>
      <c r="M29" s="40">
        <f t="shared" si="2"/>
        <v>0.41661876736000003</v>
      </c>
      <c r="N29" s="36">
        <f t="shared" si="3"/>
        <v>0.41661876736000003</v>
      </c>
      <c r="O29" s="21" t="s">
        <v>142</v>
      </c>
      <c r="P29" s="21" t="s">
        <v>155</v>
      </c>
      <c r="Q29" s="8"/>
    </row>
    <row r="30" spans="1:17" ht="62.4" customHeight="1" x14ac:dyDescent="0.25">
      <c r="A30" s="32">
        <v>27</v>
      </c>
      <c r="B30" s="31" t="s">
        <v>123</v>
      </c>
      <c r="C30" s="19" t="s">
        <v>124</v>
      </c>
      <c r="D30" s="19" t="s">
        <v>179</v>
      </c>
      <c r="E30" s="32" t="s">
        <v>20</v>
      </c>
      <c r="F30" s="40">
        <f>VLOOKUP(D30,'[1]2021年7-12月 (调整后)'!$B$4:$AA$210,26,0)</f>
        <v>2.3392164239999995</v>
      </c>
      <c r="G30" s="36">
        <f>VLOOKUP(D30,'[1]2021年7-12月 (调整后)'!$B$4:$AE$210,30,0)</f>
        <v>2.3392164239999995</v>
      </c>
      <c r="H30" s="7">
        <v>0.13</v>
      </c>
      <c r="I30" s="41">
        <f>VLOOKUP(D30,'[2]2022年7-12月'!$B$4:$AA$210,26,0)</f>
        <v>2.2266989999999995</v>
      </c>
      <c r="J30" s="37">
        <f>VLOOKUP(D30,'[2]2022年7-12月'!$B$4:$AE$210,30,0)</f>
        <v>2.2266989999999995</v>
      </c>
      <c r="K30" s="40">
        <f t="shared" si="0"/>
        <v>2.3392164239999995</v>
      </c>
      <c r="L30" s="36">
        <f t="shared" si="1"/>
        <v>2.3392164239999995</v>
      </c>
      <c r="M30" s="40">
        <f t="shared" si="2"/>
        <v>2.3392164239999995</v>
      </c>
      <c r="N30" s="36">
        <f t="shared" si="3"/>
        <v>2.3392164239999995</v>
      </c>
      <c r="O30" s="21" t="s">
        <v>142</v>
      </c>
      <c r="P30" s="21" t="s">
        <v>155</v>
      </c>
      <c r="Q30" s="8"/>
    </row>
    <row r="31" spans="1:17" ht="62.4" customHeight="1" x14ac:dyDescent="0.25">
      <c r="A31" s="32">
        <v>28</v>
      </c>
      <c r="B31" s="31" t="s">
        <v>125</v>
      </c>
      <c r="C31" s="19" t="s">
        <v>126</v>
      </c>
      <c r="D31" s="19" t="s">
        <v>180</v>
      </c>
      <c r="E31" s="32" t="s">
        <v>20</v>
      </c>
      <c r="F31" s="40">
        <f>VLOOKUP(D31,'[1]2021年7-12月 (调整后)'!$B$4:$AA$210,26,0)</f>
        <v>2.3392164239999995</v>
      </c>
      <c r="G31" s="36">
        <f>VLOOKUP(D31,'[1]2021年7-12月 (调整后)'!$B$4:$AE$210,30,0)</f>
        <v>2.3392164239999995</v>
      </c>
      <c r="H31" s="7">
        <v>0.13</v>
      </c>
      <c r="I31" s="41">
        <f>VLOOKUP(D31,'[2]2022年7-12月'!$B$4:$AA$210,26,0)</f>
        <v>2.2266989999999995</v>
      </c>
      <c r="J31" s="37">
        <f>VLOOKUP(D31,'[2]2022年7-12月'!$B$4:$AE$210,30,0)</f>
        <v>2.2266989999999995</v>
      </c>
      <c r="K31" s="40">
        <f t="shared" si="0"/>
        <v>2.3392164239999995</v>
      </c>
      <c r="L31" s="36">
        <f t="shared" si="1"/>
        <v>2.3392164239999995</v>
      </c>
      <c r="M31" s="40">
        <f t="shared" si="2"/>
        <v>2.3392164239999995</v>
      </c>
      <c r="N31" s="36">
        <f t="shared" si="3"/>
        <v>2.3392164239999995</v>
      </c>
      <c r="O31" s="21" t="s">
        <v>142</v>
      </c>
      <c r="P31" s="21" t="s">
        <v>155</v>
      </c>
      <c r="Q31" s="8"/>
    </row>
    <row r="32" spans="1:17" ht="62.4" customHeight="1" x14ac:dyDescent="0.25">
      <c r="A32" s="32">
        <v>29</v>
      </c>
      <c r="B32" s="31" t="s">
        <v>127</v>
      </c>
      <c r="C32" s="19" t="s">
        <v>128</v>
      </c>
      <c r="D32" s="19" t="s">
        <v>181</v>
      </c>
      <c r="E32" s="32" t="s">
        <v>20</v>
      </c>
      <c r="F32" s="40">
        <f>VLOOKUP(D32,'[1]2021年7-12月 (调整后)'!$B$4:$AA$210,26,0)</f>
        <v>0.72501560000000009</v>
      </c>
      <c r="G32" s="36">
        <f>VLOOKUP(D32,'[1]2021年7-12月 (调整后)'!$B$4:$AE$210,30,0)</f>
        <v>0.72501560000000009</v>
      </c>
      <c r="H32" s="7">
        <v>0.13</v>
      </c>
      <c r="I32" s="41">
        <f>VLOOKUP(D32,'[2]2022年7-12月'!$B$4:$AA$210,26,0)</f>
        <v>0.6985905</v>
      </c>
      <c r="J32" s="37">
        <f>VLOOKUP(D32,'[2]2022年7-12月'!$B$4:$AE$210,30,0)</f>
        <v>0.6985905</v>
      </c>
      <c r="K32" s="40">
        <f t="shared" si="0"/>
        <v>0.72501560000000009</v>
      </c>
      <c r="L32" s="36">
        <f t="shared" si="1"/>
        <v>0.72501560000000009</v>
      </c>
      <c r="M32" s="40">
        <f t="shared" si="2"/>
        <v>0.72501560000000009</v>
      </c>
      <c r="N32" s="36">
        <f t="shared" si="3"/>
        <v>0.72501560000000009</v>
      </c>
      <c r="O32" s="21" t="s">
        <v>142</v>
      </c>
      <c r="P32" s="21" t="s">
        <v>155</v>
      </c>
      <c r="Q32" s="8"/>
    </row>
    <row r="33" spans="1:17" ht="62.4" customHeight="1" x14ac:dyDescent="0.25">
      <c r="A33" s="32">
        <v>30</v>
      </c>
      <c r="B33" s="31" t="s">
        <v>129</v>
      </c>
      <c r="C33" s="19" t="s">
        <v>130</v>
      </c>
      <c r="D33" s="19" t="s">
        <v>182</v>
      </c>
      <c r="E33" s="32" t="s">
        <v>20</v>
      </c>
      <c r="F33" s="40">
        <f>VLOOKUP(D33,'[1]2021年7-12月 (调整后)'!$B$4:$AA$210,26,0)</f>
        <v>0.36108807119999997</v>
      </c>
      <c r="G33" s="36">
        <f>VLOOKUP(D33,'[1]2021年7-12月 (调整后)'!$B$4:$AE$210,30,0)</f>
        <v>0.36108807119999997</v>
      </c>
      <c r="H33" s="7">
        <v>0.13</v>
      </c>
      <c r="I33" s="41">
        <f>VLOOKUP(D33,'[2]2022年7-12月'!$B$4:$AA$210,26,0)</f>
        <v>0.34455465100000005</v>
      </c>
      <c r="J33" s="37">
        <f>VLOOKUP(D33,'[2]2022年7-12月'!$B$4:$AE$210,30,0)</f>
        <v>0.34455465100000005</v>
      </c>
      <c r="K33" s="40">
        <f t="shared" si="0"/>
        <v>0.36108807119999997</v>
      </c>
      <c r="L33" s="36">
        <f t="shared" si="1"/>
        <v>0.36108807119999997</v>
      </c>
      <c r="M33" s="40">
        <f t="shared" si="2"/>
        <v>0.36108807119999997</v>
      </c>
      <c r="N33" s="36">
        <f t="shared" si="3"/>
        <v>0.36108807119999997</v>
      </c>
      <c r="O33" s="21" t="s">
        <v>142</v>
      </c>
      <c r="P33" s="21" t="s">
        <v>155</v>
      </c>
      <c r="Q33" s="8"/>
    </row>
    <row r="34" spans="1:17" ht="62.4" customHeight="1" x14ac:dyDescent="0.25">
      <c r="A34" s="32">
        <v>31</v>
      </c>
      <c r="B34" s="31" t="s">
        <v>131</v>
      </c>
      <c r="C34" s="19" t="s">
        <v>132</v>
      </c>
      <c r="D34" s="19" t="s">
        <v>183</v>
      </c>
      <c r="E34" s="32" t="s">
        <v>20</v>
      </c>
      <c r="F34" s="40">
        <f>VLOOKUP(D34,'[1]2021年7-12月 (调整后)'!$B$4:$AA$210,26,0)</f>
        <v>5.048174292876106</v>
      </c>
      <c r="G34" s="36">
        <f>VLOOKUP(D34,'[1]2021年7-12月 (调整后)'!$B$4:$AE$210,30,0)</f>
        <v>5.048174292876106</v>
      </c>
      <c r="H34" s="7">
        <v>0.13</v>
      </c>
      <c r="I34" s="41">
        <f>VLOOKUP(D34,'[2]2022年7-12月'!$B$4:$AA$210,26,0)</f>
        <v>4.8115245974004415</v>
      </c>
      <c r="J34" s="37">
        <f>VLOOKUP(D34,'[2]2022年7-12月'!$B$4:$AE$210,30,0)</f>
        <v>4.8115245974004415</v>
      </c>
      <c r="K34" s="40">
        <f t="shared" si="0"/>
        <v>5.048174292876106</v>
      </c>
      <c r="L34" s="36">
        <f t="shared" si="1"/>
        <v>5.048174292876106</v>
      </c>
      <c r="M34" s="40">
        <f t="shared" si="2"/>
        <v>5.048174292876106</v>
      </c>
      <c r="N34" s="36">
        <f t="shared" si="3"/>
        <v>5.048174292876106</v>
      </c>
      <c r="O34" s="21" t="s">
        <v>142</v>
      </c>
      <c r="P34" s="21" t="s">
        <v>155</v>
      </c>
      <c r="Q34" s="8"/>
    </row>
    <row r="35" spans="1:17" ht="62.4" customHeight="1" x14ac:dyDescent="0.25">
      <c r="A35" s="32">
        <v>32</v>
      </c>
      <c r="B35" s="31" t="s">
        <v>133</v>
      </c>
      <c r="C35" s="19" t="s">
        <v>134</v>
      </c>
      <c r="D35" s="19" t="s">
        <v>184</v>
      </c>
      <c r="E35" s="32" t="s">
        <v>20</v>
      </c>
      <c r="F35" s="40">
        <f>VLOOKUP(D35,'[1]2021年7-12月 (调整后)'!$B$4:$AA$210,26,0)</f>
        <v>5.048174292876106</v>
      </c>
      <c r="G35" s="36">
        <f>VLOOKUP(D35,'[1]2021年7-12月 (调整后)'!$B$4:$AE$210,30,0)</f>
        <v>5.048174292876106</v>
      </c>
      <c r="H35" s="7">
        <v>0.13</v>
      </c>
      <c r="I35" s="41">
        <f>VLOOKUP(D35,'[2]2022年7-12月'!$B$4:$AA$210,26,0)</f>
        <v>4.8115245974004415</v>
      </c>
      <c r="J35" s="37">
        <f>VLOOKUP(D35,'[2]2022年7-12月'!$B$4:$AE$210,30,0)</f>
        <v>4.8115245974004415</v>
      </c>
      <c r="K35" s="40">
        <f t="shared" si="0"/>
        <v>5.048174292876106</v>
      </c>
      <c r="L35" s="36">
        <f t="shared" si="1"/>
        <v>5.048174292876106</v>
      </c>
      <c r="M35" s="40">
        <f t="shared" si="2"/>
        <v>5.048174292876106</v>
      </c>
      <c r="N35" s="36">
        <f t="shared" si="3"/>
        <v>5.048174292876106</v>
      </c>
      <c r="O35" s="21" t="s">
        <v>142</v>
      </c>
      <c r="P35" s="21" t="s">
        <v>155</v>
      </c>
      <c r="Q35" s="8"/>
    </row>
    <row r="36" spans="1:17" ht="62.4" customHeight="1" x14ac:dyDescent="0.25">
      <c r="A36" s="32">
        <v>33</v>
      </c>
      <c r="B36" s="31" t="s">
        <v>135</v>
      </c>
      <c r="C36" s="19" t="s">
        <v>136</v>
      </c>
      <c r="D36" s="19" t="s">
        <v>185</v>
      </c>
      <c r="E36" s="32" t="s">
        <v>20</v>
      </c>
      <c r="F36" s="40">
        <f>VLOOKUP(D36,'[1]2021年7-12月 (调整后)'!$B$4:$AA$210,26,0)</f>
        <v>11.928973733368732</v>
      </c>
      <c r="G36" s="36">
        <f>VLOOKUP(D36,'[1]2021年7-12月 (调整后)'!$B$4:$AE$210,30,0)</f>
        <v>11.928973733368732</v>
      </c>
      <c r="H36" s="7">
        <v>0.13</v>
      </c>
      <c r="I36" s="41">
        <f>VLOOKUP(D36,'[2]2022年7-12月'!$B$4:$AA$210,26,0)</f>
        <v>11.412496431814159</v>
      </c>
      <c r="J36" s="37">
        <f>VLOOKUP(D36,'[2]2022年7-12月'!$B$4:$AE$210,30,0)</f>
        <v>11.412496431814159</v>
      </c>
      <c r="K36" s="40">
        <f t="shared" si="0"/>
        <v>11.928973733368732</v>
      </c>
      <c r="L36" s="36">
        <f t="shared" si="1"/>
        <v>11.928973733368732</v>
      </c>
      <c r="M36" s="40">
        <f t="shared" si="2"/>
        <v>11.928973733368732</v>
      </c>
      <c r="N36" s="36">
        <f t="shared" si="3"/>
        <v>11.928973733368732</v>
      </c>
      <c r="O36" s="21" t="s">
        <v>142</v>
      </c>
      <c r="P36" s="21" t="s">
        <v>155</v>
      </c>
      <c r="Q36" s="8"/>
    </row>
    <row r="37" spans="1:17" ht="62.4" customHeight="1" x14ac:dyDescent="0.25">
      <c r="A37" s="32">
        <v>34</v>
      </c>
      <c r="B37" s="31" t="s">
        <v>137</v>
      </c>
      <c r="C37" s="19" t="s">
        <v>138</v>
      </c>
      <c r="D37" s="19" t="s">
        <v>186</v>
      </c>
      <c r="E37" s="32" t="s">
        <v>20</v>
      </c>
      <c r="F37" s="40">
        <f>VLOOKUP(D37,'[1]2021年7-12月 (调整后)'!$B$4:$AA$210,26,0)</f>
        <v>11.987501733368731</v>
      </c>
      <c r="G37" s="36">
        <f>VLOOKUP(D37,'[1]2021年7-12月 (调整后)'!$B$4:$AE$210,30,0)</f>
        <v>12.375401733368731</v>
      </c>
      <c r="H37" s="7">
        <v>0.13</v>
      </c>
      <c r="I37" s="41">
        <f>VLOOKUP(D37,'[2]2022年7-12月'!$B$4:$AA$210,26,0)</f>
        <v>11.453896431814158</v>
      </c>
      <c r="J37" s="37">
        <f>VLOOKUP(D37,'[2]2022年7-12月'!$B$4:$AE$210,30,0)</f>
        <v>11.841796431814158</v>
      </c>
      <c r="K37" s="40">
        <f t="shared" si="0"/>
        <v>11.987501733368731</v>
      </c>
      <c r="L37" s="36">
        <f t="shared" si="1"/>
        <v>12.375401733368731</v>
      </c>
      <c r="M37" s="40">
        <f t="shared" si="2"/>
        <v>11.987501733368731</v>
      </c>
      <c r="N37" s="36">
        <f t="shared" si="3"/>
        <v>12.375401733368731</v>
      </c>
      <c r="O37" s="21" t="s">
        <v>142</v>
      </c>
      <c r="P37" s="21" t="s">
        <v>155</v>
      </c>
      <c r="Q37" s="8"/>
    </row>
    <row r="38" spans="1:17" ht="62.4" customHeight="1" x14ac:dyDescent="0.25">
      <c r="A38" s="32">
        <v>35</v>
      </c>
      <c r="B38" s="31" t="s">
        <v>139</v>
      </c>
      <c r="C38" s="19" t="s">
        <v>140</v>
      </c>
      <c r="D38" s="19" t="s">
        <v>187</v>
      </c>
      <c r="E38" s="32" t="s">
        <v>20</v>
      </c>
      <c r="F38" s="40">
        <f>VLOOKUP(D38,'[1]2021年7-12月 (调整后)'!$B$4:$AA$210,26,0)</f>
        <v>12.261733733368732</v>
      </c>
      <c r="G38" s="36">
        <f>VLOOKUP(D38,'[1]2021年7-12月 (调整后)'!$B$4:$AE$210,30,0)</f>
        <v>12.649633733368733</v>
      </c>
      <c r="H38" s="7">
        <v>0.13</v>
      </c>
      <c r="I38" s="41">
        <f>VLOOKUP(D38,'[2]2022年7-12月'!$B$4:$AA$210,26,0)</f>
        <v>11.740246431814159</v>
      </c>
      <c r="J38" s="37">
        <f>VLOOKUP(D38,'[2]2022年7-12月'!$B$4:$AE$210,30,0)</f>
        <v>12.128146431814159</v>
      </c>
      <c r="K38" s="40">
        <f t="shared" si="0"/>
        <v>12.261733733368732</v>
      </c>
      <c r="L38" s="36">
        <f t="shared" si="1"/>
        <v>12.649633733368733</v>
      </c>
      <c r="M38" s="40">
        <f t="shared" si="2"/>
        <v>12.261733733368732</v>
      </c>
      <c r="N38" s="36">
        <f t="shared" si="3"/>
        <v>12.649633733368733</v>
      </c>
      <c r="O38" s="21" t="s">
        <v>142</v>
      </c>
      <c r="P38" s="21" t="s">
        <v>155</v>
      </c>
      <c r="Q38" s="8"/>
    </row>
    <row r="39" spans="1:17" ht="27.75" customHeight="1" x14ac:dyDescent="0.25">
      <c r="A39" s="43" t="s">
        <v>143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1:17" ht="79.2" customHeight="1" x14ac:dyDescent="0.25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1:17" ht="93" customHeight="1" x14ac:dyDescent="0.25">
      <c r="A41" s="44" t="s">
        <v>13</v>
      </c>
      <c r="B41" s="45"/>
      <c r="C41" s="46" t="s">
        <v>14</v>
      </c>
      <c r="D41" s="46"/>
      <c r="E41" s="46"/>
      <c r="F41" s="43" t="s">
        <v>15</v>
      </c>
      <c r="G41" s="43"/>
      <c r="H41" s="43"/>
      <c r="I41" s="43"/>
      <c r="J41" s="42"/>
      <c r="K41" s="43" t="s">
        <v>16</v>
      </c>
      <c r="L41" s="43"/>
      <c r="M41" s="43"/>
      <c r="N41" s="42"/>
      <c r="O41" s="43" t="s">
        <v>17</v>
      </c>
      <c r="P41" s="43"/>
    </row>
  </sheetData>
  <mergeCells count="8">
    <mergeCell ref="A1:P1"/>
    <mergeCell ref="M2:P2"/>
    <mergeCell ref="A39:P40"/>
    <mergeCell ref="A41:B41"/>
    <mergeCell ref="C41:E41"/>
    <mergeCell ref="F41:I41"/>
    <mergeCell ref="K41:M41"/>
    <mergeCell ref="O41:P41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</vt:i4>
      </vt:variant>
    </vt:vector>
  </HeadingPairs>
  <TitlesOfParts>
    <vt:vector size="11" baseType="lpstr">
      <vt:lpstr>物料及工装采购价格审批表</vt:lpstr>
      <vt:lpstr>物料及工装采购价格审批表 (2)</vt:lpstr>
      <vt:lpstr>物料及工装采购价格审批表 (3)</vt:lpstr>
      <vt:lpstr>物料及工装采购价格审批表 (4)</vt:lpstr>
      <vt:lpstr>物料及工装采购价格审批表 (5)</vt:lpstr>
      <vt:lpstr>物料及工装采购价格审批表 (6)</vt:lpstr>
      <vt:lpstr>物料及工装采购价格审批表 (7)</vt:lpstr>
      <vt:lpstr>物料及工装采购价格审批表 (9)</vt:lpstr>
      <vt:lpstr>物料及工装采购价格审批表 (10)</vt:lpstr>
      <vt:lpstr>Sheet1</vt:lpstr>
      <vt:lpstr>'物料及工装采购价格审批表 (9)'!Print_Area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2022-09-06T10:40:57Z</cp:lastPrinted>
  <dcterms:created xsi:type="dcterms:W3CDTF">2015-06-05T18:19:34Z</dcterms:created>
  <dcterms:modified xsi:type="dcterms:W3CDTF">2022-09-14T02:13:02Z</dcterms:modified>
</cp:coreProperties>
</file>