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成本核算-目标价\钣金件\"/>
    </mc:Choice>
  </mc:AlternateContent>
  <xr:revisionPtr revIDLastSave="0" documentId="13_ncr:1_{9EA34161-09E5-48DC-A6BF-10E0A34B5417}" xr6:coauthVersionLast="45" xr6:coauthVersionMax="47" xr10:uidLastSave="{00000000-0000-0000-0000-000000000000}"/>
  <bookViews>
    <workbookView xWindow="-60" yWindow="-60" windowWidth="24120" windowHeight="12960" xr2:uid="{00000000-000D-0000-FFFF-FFFF00000000}"/>
  </bookViews>
  <sheets>
    <sheet name="南皮宇渃" sheetId="11" r:id="rId1"/>
    <sheet name="Sheet2" sheetId="7" state="hidden" r:id="rId2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S4" i="11" l="1"/>
  <c r="R4" i="11"/>
  <c r="S8" i="11" l="1"/>
  <c r="M4" i="11" l="1"/>
  <c r="N4" i="11" s="1"/>
  <c r="N8" i="11" s="1"/>
  <c r="U4" i="11" s="1"/>
</calcChain>
</file>

<file path=xl/sharedStrings.xml><?xml version="1.0" encoding="utf-8"?>
<sst xmlns="http://schemas.openxmlformats.org/spreadsheetml/2006/main" count="113" uniqueCount="82">
  <si>
    <t>图号</t>
  </si>
  <si>
    <t>零件名称</t>
  </si>
  <si>
    <t>工序</t>
  </si>
  <si>
    <t>数量</t>
  </si>
  <si>
    <t>合计</t>
  </si>
  <si>
    <t>材质</t>
  </si>
  <si>
    <t>单件报价</t>
  </si>
  <si>
    <t>模摊费</t>
  </si>
  <si>
    <t>含模摊价</t>
  </si>
  <si>
    <t>南皮利达</t>
    <phoneticPr fontId="1" type="noConversion"/>
  </si>
  <si>
    <t>SLT0010599</t>
    <phoneticPr fontId="1" type="noConversion"/>
  </si>
  <si>
    <t>副驾靠背左侧装车钣金焊接总成</t>
    <phoneticPr fontId="1" type="noConversion"/>
  </si>
  <si>
    <t>SLT0010230</t>
    <phoneticPr fontId="1" type="noConversion"/>
  </si>
  <si>
    <t>驾驶员座垫右侧安装板总成</t>
    <phoneticPr fontId="1" type="noConversion"/>
  </si>
  <si>
    <t>SLT0010222</t>
    <phoneticPr fontId="1" type="noConversion"/>
  </si>
  <si>
    <t>驾驶员左侧调角器下连接板焊接总成</t>
    <phoneticPr fontId="1" type="noConversion"/>
  </si>
  <si>
    <t>SPFH590 /T=3.0</t>
  </si>
  <si>
    <t>SAPH440 /T=3.0</t>
  </si>
  <si>
    <t>SLT0010564</t>
    <phoneticPr fontId="1" type="noConversion"/>
  </si>
  <si>
    <t>滚轮上滑槽</t>
    <phoneticPr fontId="1" type="noConversion"/>
  </si>
  <si>
    <t>SLT0010686</t>
    <phoneticPr fontId="1" type="noConversion"/>
  </si>
  <si>
    <t>驾驶员座垫右侧安装板</t>
    <phoneticPr fontId="1" type="noConversion"/>
  </si>
  <si>
    <t>SPFH590/T=6.0</t>
    <phoneticPr fontId="1" type="noConversion"/>
  </si>
  <si>
    <t>QStE500 2.5</t>
    <phoneticPr fontId="1" type="noConversion"/>
  </si>
  <si>
    <t>9月16日轻卡减震新增</t>
    <phoneticPr fontId="1" type="noConversion"/>
  </si>
  <si>
    <t>SLT0010540</t>
    <phoneticPr fontId="1" type="noConversion"/>
  </si>
  <si>
    <t>滚轮下滑槽</t>
    <phoneticPr fontId="1" type="noConversion"/>
  </si>
  <si>
    <t>项目</t>
    <phoneticPr fontId="1" type="noConversion"/>
  </si>
  <si>
    <t>统帅轻卡1880项目</t>
  </si>
  <si>
    <t>平台化-轻卡减震座椅</t>
  </si>
  <si>
    <t>SLT0010557</t>
    <phoneticPr fontId="1" type="noConversion"/>
  </si>
  <si>
    <t>SLT0010556</t>
    <phoneticPr fontId="1" type="noConversion"/>
  </si>
  <si>
    <t>内绞架支撑板组件</t>
    <phoneticPr fontId="1" type="noConversion"/>
  </si>
  <si>
    <t>序</t>
  </si>
  <si>
    <t>厂家</t>
    <phoneticPr fontId="1" type="noConversion"/>
  </si>
  <si>
    <t>QAD号</t>
    <phoneticPr fontId="1" type="noConversion"/>
  </si>
  <si>
    <t>名称</t>
  </si>
  <si>
    <t>下料尺寸</t>
    <phoneticPr fontId="1" type="noConversion"/>
  </si>
  <si>
    <t>重量</t>
  </si>
  <si>
    <t>材料费</t>
  </si>
  <si>
    <t>加工成本</t>
  </si>
  <si>
    <t>系数</t>
    <phoneticPr fontId="1" type="noConversion"/>
  </si>
  <si>
    <t>不含税单价</t>
  </si>
  <si>
    <t>号</t>
  </si>
  <si>
    <t>长mm</t>
    <phoneticPr fontId="1" type="noConversion"/>
  </si>
  <si>
    <t>宽mm</t>
    <phoneticPr fontId="1" type="noConversion"/>
  </si>
  <si>
    <t>厚mm</t>
    <phoneticPr fontId="1" type="noConversion"/>
  </si>
  <si>
    <t>材料</t>
  </si>
  <si>
    <t>废铁</t>
  </si>
  <si>
    <t>毛重</t>
  </si>
  <si>
    <t>净重</t>
  </si>
  <si>
    <t>吨位</t>
  </si>
  <si>
    <t>工序费</t>
  </si>
  <si>
    <t>图片</t>
    <phoneticPr fontId="1" type="noConversion"/>
  </si>
  <si>
    <t>文安恒德</t>
    <phoneticPr fontId="1" type="noConversion"/>
  </si>
  <si>
    <t>航天宏达</t>
    <phoneticPr fontId="1" type="noConversion"/>
  </si>
  <si>
    <t>ASSY-
QStE500 2.5</t>
    <phoneticPr fontId="1" type="noConversion"/>
  </si>
  <si>
    <t>ASSY-
QStE500 3.5</t>
    <phoneticPr fontId="1" type="noConversion"/>
  </si>
  <si>
    <t>减震器下底板</t>
    <phoneticPr fontId="1" type="noConversion"/>
  </si>
  <si>
    <t>SLT0010539</t>
    <phoneticPr fontId="1" type="noConversion"/>
  </si>
  <si>
    <t>减震器上盖板</t>
    <phoneticPr fontId="1" type="noConversion"/>
  </si>
  <si>
    <t>SLT0010545</t>
    <phoneticPr fontId="1" type="noConversion"/>
  </si>
  <si>
    <t>初始报价</t>
    <phoneticPr fontId="1" type="noConversion"/>
  </si>
  <si>
    <t>商定报价</t>
    <phoneticPr fontId="1" type="noConversion"/>
  </si>
  <si>
    <r>
      <rPr>
        <sz val="8"/>
        <color indexed="8"/>
        <rFont val="宋体"/>
        <family val="3"/>
        <charset val="134"/>
      </rPr>
      <t>外绞架</t>
    </r>
    <r>
      <rPr>
        <sz val="8"/>
        <color indexed="10"/>
        <rFont val="宋体"/>
        <family val="3"/>
        <charset val="134"/>
      </rPr>
      <t>支撑板</t>
    </r>
    <r>
      <rPr>
        <sz val="8"/>
        <color indexed="8"/>
        <rFont val="宋体"/>
        <family val="3"/>
        <charset val="134"/>
      </rPr>
      <t>组件</t>
    </r>
    <phoneticPr fontId="1" type="noConversion"/>
  </si>
  <si>
    <t>模具总费用</t>
    <phoneticPr fontId="1" type="noConversion"/>
  </si>
  <si>
    <t>模摊方式</t>
    <phoneticPr fontId="1" type="noConversion"/>
  </si>
  <si>
    <t>预付30%，剩余70%摊销10万件产品</t>
    <phoneticPr fontId="1" type="noConversion"/>
  </si>
  <si>
    <t>100%摊销10万件产品</t>
    <phoneticPr fontId="1" type="noConversion"/>
  </si>
  <si>
    <t>第二部分钣金件价格汇总</t>
    <phoneticPr fontId="1" type="noConversion"/>
  </si>
  <si>
    <t>未税单价</t>
    <phoneticPr fontId="1" type="noConversion"/>
  </si>
  <si>
    <t>材料费合计：</t>
    <phoneticPr fontId="1" type="noConversion"/>
  </si>
  <si>
    <t>加工合计：</t>
    <phoneticPr fontId="1" type="noConversion"/>
  </si>
  <si>
    <t>SHT0014556</t>
    <phoneticPr fontId="1" type="noConversion"/>
  </si>
  <si>
    <t>支架方管</t>
    <phoneticPr fontId="1" type="noConversion"/>
  </si>
  <si>
    <t>切割</t>
    <phoneticPr fontId="1" type="noConversion"/>
  </si>
  <si>
    <t>激光</t>
    <phoneticPr fontId="1" type="noConversion"/>
  </si>
  <si>
    <t>TX支架方管目标价格核算明细表</t>
    <phoneticPr fontId="1" type="noConversion"/>
  </si>
  <si>
    <t>目标价</t>
    <phoneticPr fontId="1" type="noConversion"/>
  </si>
  <si>
    <t>报价</t>
    <phoneticPr fontId="1" type="noConversion"/>
  </si>
  <si>
    <t>长度</t>
    <phoneticPr fontId="1" type="noConversion"/>
  </si>
  <si>
    <t>Q235、40*20*2.0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</si>
</sst>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.00_ "/>
    <numFmt numFmtId="177" formatCode="0_);[Red]\(0\)"/>
    <numFmt numFmtId="178" formatCode="0.00_);[Red]\(0.00\)"/>
    <numFmt numFmtId="179" formatCode="0.000_);[Red]\(0.000\)"/>
    <numFmt numFmtId="180" formatCode="0.0_);[Red]\(0.0\)"/>
    <numFmt numFmtId="181" formatCode="0.0000_);[Red]\(0.0000\)"/>
  </numFmts>
  <fonts count="17" x14ac:knownFonts="1"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Arial"/>
      <family val="2"/>
    </font>
    <font>
      <sz val="10"/>
      <name val="宋体"/>
      <family val="3"/>
      <charset val="134"/>
    </font>
    <font>
      <sz val="12"/>
      <name val="宋体"/>
      <family val="3"/>
      <charset val="134"/>
    </font>
    <font>
      <sz val="11"/>
      <name val="宋体"/>
      <family val="3"/>
      <charset val="134"/>
    </font>
    <font>
      <sz val="14"/>
      <color theme="1"/>
      <name val="宋体"/>
      <family val="3"/>
      <charset val="134"/>
      <scheme val="minor"/>
    </font>
    <font>
      <b/>
      <sz val="8"/>
      <color indexed="8"/>
      <name val="等线"/>
      <family val="3"/>
      <charset val="134"/>
    </font>
    <font>
      <b/>
      <sz val="8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</font>
    <font>
      <sz val="8"/>
      <color indexed="8"/>
      <name val="等线"/>
      <family val="3"/>
      <charset val="134"/>
    </font>
    <font>
      <sz val="8"/>
      <color indexed="8"/>
      <name val="宋体"/>
      <family val="3"/>
      <charset val="134"/>
    </font>
    <font>
      <sz val="8"/>
      <color indexed="10"/>
      <name val="宋体"/>
      <family val="3"/>
      <charset val="134"/>
    </font>
    <font>
      <sz val="11"/>
      <color theme="1"/>
      <name val="宋体"/>
      <family val="3"/>
      <charset val="134"/>
    </font>
    <font>
      <sz val="1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</borders>
  <cellStyleXfs count="9">
    <xf numFmtId="0" fontId="0" fillId="0" borderId="0">
      <alignment vertical="center"/>
    </xf>
    <xf numFmtId="0" fontId="3" fillId="0" borderId="1" applyNumberFormat="0" applyFill="0" applyBorder="0" applyAlignment="0" applyProtection="0">
      <alignment vertical="center"/>
    </xf>
    <xf numFmtId="0" fontId="5" fillId="0" borderId="0"/>
    <xf numFmtId="0" fontId="5" fillId="0" borderId="0"/>
    <xf numFmtId="0" fontId="2" fillId="0" borderId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/>
  </cellStyleXfs>
  <cellXfs count="78">
    <xf numFmtId="0" fontId="0" fillId="0" borderId="0" xfId="0">
      <alignment vertical="center"/>
    </xf>
    <xf numFmtId="0" fontId="2" fillId="0" borderId="0" xfId="4">
      <alignment vertical="center"/>
    </xf>
    <xf numFmtId="176" fontId="8" fillId="0" borderId="1" xfId="0" applyNumberFormat="1" applyFont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11" fillId="0" borderId="1" xfId="3" applyFont="1" applyBorder="1" applyAlignment="1" applyProtection="1">
      <alignment horizontal="center" vertical="center" wrapText="1"/>
      <protection locked="0"/>
    </xf>
    <xf numFmtId="0" fontId="12" fillId="0" borderId="1" xfId="0" applyFont="1" applyBorder="1" applyAlignment="1">
      <alignment horizontal="center" vertical="center"/>
    </xf>
    <xf numFmtId="0" fontId="11" fillId="0" borderId="1" xfId="1" applyNumberFormat="1" applyFont="1" applyFill="1" applyBorder="1" applyAlignment="1" applyProtection="1">
      <alignment horizontal="center" vertical="center" wrapText="1"/>
      <protection locked="0"/>
    </xf>
    <xf numFmtId="177" fontId="12" fillId="0" borderId="1" xfId="0" applyNumberFormat="1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177" fontId="12" fillId="0" borderId="1" xfId="0" applyNumberFormat="1" applyFont="1" applyBorder="1" applyAlignment="1">
      <alignment horizontal="center" vertical="center"/>
    </xf>
    <xf numFmtId="177" fontId="12" fillId="0" borderId="1" xfId="0" applyNumberFormat="1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vertical="center" wrapText="1"/>
    </xf>
    <xf numFmtId="0" fontId="11" fillId="0" borderId="1" xfId="4" applyFont="1" applyBorder="1" applyAlignment="1">
      <alignment horizontal="center" vertical="center" wrapText="1"/>
    </xf>
    <xf numFmtId="49" fontId="11" fillId="0" borderId="1" xfId="4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2" fontId="12" fillId="0" borderId="1" xfId="0" applyNumberFormat="1" applyFont="1" applyFill="1" applyBorder="1" applyAlignment="1">
      <alignment horizontal="center" vertical="center"/>
    </xf>
    <xf numFmtId="2" fontId="12" fillId="2" borderId="1" xfId="0" applyNumberFormat="1" applyFont="1" applyFill="1" applyBorder="1" applyAlignment="1">
      <alignment horizontal="center" vertical="center"/>
    </xf>
    <xf numFmtId="2" fontId="10" fillId="0" borderId="1" xfId="0" applyNumberFormat="1" applyFont="1" applyBorder="1" applyAlignment="1">
      <alignment horizontal="center" vertical="center" wrapText="1"/>
    </xf>
    <xf numFmtId="0" fontId="2" fillId="0" borderId="2" xfId="4" applyBorder="1" applyAlignment="1">
      <alignment horizontal="center" vertical="center"/>
    </xf>
    <xf numFmtId="0" fontId="2" fillId="0" borderId="5" xfId="4" applyBorder="1" applyAlignment="1">
      <alignment horizontal="center" vertical="center"/>
    </xf>
    <xf numFmtId="0" fontId="2" fillId="0" borderId="1" xfId="4" applyBorder="1" applyAlignment="1">
      <alignment horizontal="center" vertical="center" wrapText="1" shrinkToFit="1"/>
    </xf>
    <xf numFmtId="178" fontId="0" fillId="0" borderId="0" xfId="0" applyNumberFormat="1">
      <alignment vertical="center"/>
    </xf>
    <xf numFmtId="181" fontId="0" fillId="0" borderId="0" xfId="0" applyNumberFormat="1">
      <alignment vertical="center"/>
    </xf>
    <xf numFmtId="178" fontId="2" fillId="0" borderId="1" xfId="4" applyNumberFormat="1" applyBorder="1" applyAlignment="1">
      <alignment horizontal="center" vertical="center"/>
    </xf>
    <xf numFmtId="179" fontId="2" fillId="0" borderId="1" xfId="4" applyNumberFormat="1" applyBorder="1" applyAlignment="1">
      <alignment horizontal="center" vertical="center" shrinkToFit="1"/>
    </xf>
    <xf numFmtId="178" fontId="2" fillId="0" borderId="1" xfId="4" applyNumberFormat="1" applyBorder="1" applyAlignment="1">
      <alignment horizontal="center" vertical="center" shrinkToFit="1"/>
    </xf>
    <xf numFmtId="176" fontId="6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176" fontId="16" fillId="0" borderId="1" xfId="0" applyNumberFormat="1" applyFont="1" applyBorder="1">
      <alignment vertical="center"/>
    </xf>
    <xf numFmtId="179" fontId="0" fillId="0" borderId="0" xfId="0" applyNumberFormat="1">
      <alignment vertical="center"/>
    </xf>
    <xf numFmtId="178" fontId="4" fillId="0" borderId="1" xfId="1" applyNumberFormat="1" applyFont="1" applyFill="1" applyBorder="1" applyAlignment="1" applyProtection="1">
      <alignment horizontal="center" vertical="center" wrapText="1"/>
      <protection locked="0"/>
    </xf>
    <xf numFmtId="178" fontId="2" fillId="0" borderId="1" xfId="4" applyNumberFormat="1" applyBorder="1" applyAlignment="1">
      <alignment horizontal="center" vertical="center"/>
    </xf>
    <xf numFmtId="181" fontId="2" fillId="0" borderId="1" xfId="4" applyNumberFormat="1" applyFill="1" applyBorder="1" applyAlignment="1">
      <alignment horizontal="center" vertical="center" wrapText="1"/>
    </xf>
    <xf numFmtId="181" fontId="15" fillId="0" borderId="1" xfId="0" applyNumberFormat="1" applyFont="1" applyBorder="1" applyAlignment="1">
      <alignment horizontal="center" vertical="center" wrapText="1"/>
    </xf>
    <xf numFmtId="0" fontId="7" fillId="0" borderId="8" xfId="4" applyFont="1" applyBorder="1" applyAlignment="1">
      <alignment horizontal="center" vertical="center"/>
    </xf>
    <xf numFmtId="0" fontId="2" fillId="0" borderId="2" xfId="4" applyBorder="1" applyAlignment="1">
      <alignment horizontal="center" vertical="center"/>
    </xf>
    <xf numFmtId="0" fontId="2" fillId="0" borderId="5" xfId="4" applyBorder="1" applyAlignment="1">
      <alignment horizontal="center" vertical="center"/>
    </xf>
    <xf numFmtId="0" fontId="2" fillId="0" borderId="2" xfId="4" applyBorder="1" applyAlignment="1">
      <alignment horizontal="center" vertical="center" wrapText="1"/>
    </xf>
    <xf numFmtId="0" fontId="2" fillId="0" borderId="5" xfId="4" applyBorder="1" applyAlignment="1">
      <alignment horizontal="center" vertical="center" wrapText="1"/>
    </xf>
    <xf numFmtId="0" fontId="2" fillId="0" borderId="2" xfId="4" applyBorder="1" applyAlignment="1">
      <alignment horizontal="center" vertical="center" shrinkToFit="1"/>
    </xf>
    <xf numFmtId="0" fontId="2" fillId="0" borderId="5" xfId="4" applyBorder="1" applyAlignment="1">
      <alignment horizontal="center" vertical="center" shrinkToFit="1"/>
    </xf>
    <xf numFmtId="180" fontId="4" fillId="0" borderId="2" xfId="0" applyNumberFormat="1" applyFont="1" applyBorder="1" applyAlignment="1">
      <alignment horizontal="center" vertical="center" wrapText="1"/>
    </xf>
    <xf numFmtId="180" fontId="4" fillId="0" borderId="6" xfId="0" applyNumberFormat="1" applyFont="1" applyBorder="1" applyAlignment="1">
      <alignment horizontal="center" vertical="center" wrapText="1"/>
    </xf>
    <xf numFmtId="178" fontId="2" fillId="0" borderId="1" xfId="4" applyNumberFormat="1" applyBorder="1" applyAlignment="1">
      <alignment horizontal="center" vertical="center"/>
    </xf>
    <xf numFmtId="181" fontId="2" fillId="0" borderId="1" xfId="4" applyNumberForma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79" fontId="4" fillId="0" borderId="2" xfId="5" applyNumberFormat="1" applyFont="1" applyBorder="1" applyAlignment="1">
      <alignment horizontal="center" vertical="center"/>
    </xf>
    <xf numFmtId="179" fontId="4" fillId="0" borderId="6" xfId="5" applyNumberFormat="1" applyFont="1" applyBorder="1" applyAlignment="1">
      <alignment horizontal="center" vertical="center"/>
    </xf>
    <xf numFmtId="179" fontId="4" fillId="0" borderId="2" xfId="0" applyNumberFormat="1" applyFont="1" applyBorder="1" applyAlignment="1">
      <alignment horizontal="center" vertical="center" wrapText="1"/>
    </xf>
    <xf numFmtId="179" fontId="4" fillId="0" borderId="6" xfId="0" applyNumberFormat="1" applyFont="1" applyBorder="1" applyAlignment="1">
      <alignment horizontal="center" vertical="center" wrapText="1"/>
    </xf>
    <xf numFmtId="179" fontId="4" fillId="0" borderId="1" xfId="1" applyNumberFormat="1" applyFont="1" applyFill="1" applyBorder="1" applyAlignment="1" applyProtection="1">
      <alignment horizontal="center" vertical="center" wrapText="1"/>
      <protection locked="0"/>
    </xf>
    <xf numFmtId="178" fontId="4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4" applyBorder="1" applyAlignment="1">
      <alignment horizontal="center" vertical="center" wrapText="1" shrinkToFit="1"/>
    </xf>
    <xf numFmtId="179" fontId="2" fillId="0" borderId="1" xfId="4" applyNumberFormat="1" applyBorder="1" applyAlignment="1">
      <alignment horizontal="center" vertical="center" shrinkToFit="1"/>
    </xf>
    <xf numFmtId="0" fontId="0" fillId="0" borderId="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80" fontId="4" fillId="0" borderId="3" xfId="0" applyNumberFormat="1" applyFont="1" applyBorder="1" applyAlignment="1">
      <alignment horizontal="center" vertical="center" wrapText="1"/>
    </xf>
    <xf numFmtId="180" fontId="4" fillId="0" borderId="4" xfId="0" applyNumberFormat="1" applyFont="1" applyBorder="1" applyAlignment="1">
      <alignment horizontal="center" vertical="center" wrapText="1"/>
    </xf>
    <xf numFmtId="180" fontId="4" fillId="0" borderId="7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180" fontId="4" fillId="0" borderId="9" xfId="0" applyNumberFormat="1" applyFont="1" applyBorder="1" applyAlignment="1">
      <alignment horizontal="center" vertical="center" wrapText="1"/>
    </xf>
    <xf numFmtId="180" fontId="4" fillId="0" borderId="10" xfId="0" applyNumberFormat="1" applyFont="1" applyBorder="1" applyAlignment="1">
      <alignment horizontal="center" vertical="center" wrapText="1"/>
    </xf>
    <xf numFmtId="176" fontId="6" fillId="0" borderId="3" xfId="0" applyNumberFormat="1" applyFont="1" applyBorder="1" applyAlignment="1">
      <alignment horizontal="center" vertical="center" wrapText="1"/>
    </xf>
    <xf numFmtId="176" fontId="6" fillId="0" borderId="4" xfId="0" applyNumberFormat="1" applyFont="1" applyBorder="1" applyAlignment="1">
      <alignment horizontal="center" vertical="center" wrapText="1"/>
    </xf>
    <xf numFmtId="9" fontId="15" fillId="0" borderId="1" xfId="0" applyNumberFormat="1" applyFont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0" borderId="1" xfId="4" applyBorder="1" applyAlignment="1">
      <alignment horizontal="center" vertical="center"/>
    </xf>
  </cellXfs>
  <cellStyles count="9">
    <cellStyle name="BOM_Level_Below3" xfId="1" xr:uid="{2B9B55C1-EA4E-448C-8789-1B7E18C9BA01}"/>
    <cellStyle name="百分比 2" xfId="6" xr:uid="{705B1959-7A4D-468A-84B0-B95634DF8D95}"/>
    <cellStyle name="常规" xfId="0" builtinId="0"/>
    <cellStyle name="常规 2" xfId="4" xr:uid="{8C27218F-F55B-4C72-B713-B8BBF0028957}"/>
    <cellStyle name="常规 2 10" xfId="7" xr:uid="{987DD150-0E33-45A5-82D3-E884956F0CD2}"/>
    <cellStyle name="常规 3" xfId="5" xr:uid="{CA10B3AA-F8D8-433E-9206-2A4E4D4EB8D2}"/>
    <cellStyle name="常规 6" xfId="2" xr:uid="{6649B1D0-E993-4541-B62F-8EF6FB36C167}"/>
    <cellStyle name="样式 1" xfId="3" xr:uid="{9243177B-3FAC-4DAC-8448-363637C1C93A}"/>
    <cellStyle name="样式 1 5 2" xfId="8" xr:uid="{54B3E074-2353-4FBB-B9C2-7C7B4651F3E3}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96E381-00F3-4E94-A477-CF8D9025D00A}">
  <dimension ref="A1:V8"/>
  <sheetViews>
    <sheetView tabSelected="1" workbookViewId="0">
      <selection activeCell="S5" sqref="S5"/>
    </sheetView>
  </sheetViews>
  <sheetFormatPr defaultRowHeight="13.5" x14ac:dyDescent="0.15"/>
  <cols>
    <col min="1" max="1" width="3.375" bestFit="1" customWidth="1"/>
    <col min="6" max="7" width="6.75" bestFit="1" customWidth="1"/>
    <col min="8" max="8" width="5.5" bestFit="1" customWidth="1"/>
    <col min="9" max="10" width="7.625" style="22" bestFit="1" customWidth="1"/>
    <col min="11" max="11" width="7.75" style="30" bestFit="1" customWidth="1"/>
    <col min="12" max="12" width="6.75" style="30" bestFit="1" customWidth="1"/>
    <col min="13" max="13" width="7.75" style="30" bestFit="1" customWidth="1"/>
    <col min="14" max="14" width="7.625" style="22" bestFit="1" customWidth="1"/>
    <col min="15" max="16" width="5.25" bestFit="1" customWidth="1"/>
    <col min="17" max="17" width="5.25" customWidth="1"/>
    <col min="18" max="19" width="7.5" bestFit="1" customWidth="1"/>
    <col min="20" max="20" width="5.5" bestFit="1" customWidth="1"/>
    <col min="21" max="21" width="8.5" style="23" bestFit="1" customWidth="1"/>
  </cols>
  <sheetData>
    <row r="1" spans="1:22" s="1" customFormat="1" ht="18.75" x14ac:dyDescent="0.15">
      <c r="A1" s="35" t="s">
        <v>77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</row>
    <row r="2" spans="1:22" s="1" customFormat="1" ht="13.5" customHeight="1" x14ac:dyDescent="0.15">
      <c r="A2" s="19" t="s">
        <v>33</v>
      </c>
      <c r="B2" s="36" t="s">
        <v>35</v>
      </c>
      <c r="C2" s="38" t="s">
        <v>36</v>
      </c>
      <c r="D2" s="40" t="s">
        <v>53</v>
      </c>
      <c r="E2" s="40" t="s">
        <v>5</v>
      </c>
      <c r="F2" s="55" t="s">
        <v>37</v>
      </c>
      <c r="G2" s="55"/>
      <c r="H2" s="55"/>
      <c r="I2" s="44" t="s">
        <v>70</v>
      </c>
      <c r="J2" s="44"/>
      <c r="K2" s="56" t="s">
        <v>38</v>
      </c>
      <c r="L2" s="56"/>
      <c r="M2" s="56"/>
      <c r="N2" s="44" t="s">
        <v>39</v>
      </c>
      <c r="O2" s="44" t="s">
        <v>40</v>
      </c>
      <c r="P2" s="44"/>
      <c r="Q2" s="44"/>
      <c r="R2" s="44"/>
      <c r="S2" s="44"/>
      <c r="T2" s="44" t="s">
        <v>41</v>
      </c>
      <c r="U2" s="45" t="s">
        <v>42</v>
      </c>
      <c r="V2" s="45"/>
    </row>
    <row r="3" spans="1:22" s="1" customFormat="1" x14ac:dyDescent="0.15">
      <c r="A3" s="20" t="s">
        <v>43</v>
      </c>
      <c r="B3" s="37"/>
      <c r="C3" s="39"/>
      <c r="D3" s="41"/>
      <c r="E3" s="41"/>
      <c r="F3" s="21" t="s">
        <v>44</v>
      </c>
      <c r="G3" s="21" t="s">
        <v>45</v>
      </c>
      <c r="H3" s="21" t="s">
        <v>46</v>
      </c>
      <c r="I3" s="24" t="s">
        <v>47</v>
      </c>
      <c r="J3" s="24" t="s">
        <v>48</v>
      </c>
      <c r="K3" s="25" t="s">
        <v>49</v>
      </c>
      <c r="L3" s="25" t="s">
        <v>50</v>
      </c>
      <c r="M3" s="25" t="s">
        <v>48</v>
      </c>
      <c r="N3" s="44"/>
      <c r="O3" s="24" t="s">
        <v>2</v>
      </c>
      <c r="P3" s="24" t="s">
        <v>51</v>
      </c>
      <c r="Q3" s="32" t="s">
        <v>80</v>
      </c>
      <c r="R3" s="24" t="s">
        <v>52</v>
      </c>
      <c r="S3" s="26" t="s">
        <v>4</v>
      </c>
      <c r="T3" s="44"/>
      <c r="U3" s="33" t="s">
        <v>78</v>
      </c>
      <c r="V3" s="77" t="s">
        <v>79</v>
      </c>
    </row>
    <row r="4" spans="1:22" ht="13.5" customHeight="1" x14ac:dyDescent="0.15">
      <c r="A4" s="60">
        <v>1</v>
      </c>
      <c r="B4" s="46" t="s">
        <v>73</v>
      </c>
      <c r="C4" s="46" t="s">
        <v>74</v>
      </c>
      <c r="D4" s="57"/>
      <c r="E4" s="64" t="s">
        <v>81</v>
      </c>
      <c r="F4" s="65">
        <v>440</v>
      </c>
      <c r="G4" s="42"/>
      <c r="H4" s="42">
        <v>2</v>
      </c>
      <c r="I4" s="54">
        <v>3.6840000000000002</v>
      </c>
      <c r="J4" s="54">
        <v>2.6</v>
      </c>
      <c r="K4" s="49">
        <v>0.82399999999999995</v>
      </c>
      <c r="L4" s="51">
        <v>0.78600000000000003</v>
      </c>
      <c r="M4" s="53">
        <f>K4-L4</f>
        <v>3.7999999999999923E-2</v>
      </c>
      <c r="N4" s="54">
        <f>I4*K4-J4*M4</f>
        <v>2.9368160000000003</v>
      </c>
      <c r="O4" s="27" t="s">
        <v>75</v>
      </c>
      <c r="P4" s="28" t="s">
        <v>76</v>
      </c>
      <c r="Q4" s="28">
        <v>0.48</v>
      </c>
      <c r="R4" s="29">
        <f>H4*3</f>
        <v>6</v>
      </c>
      <c r="S4" s="29">
        <f>Q4*R4+0.7</f>
        <v>3.58</v>
      </c>
      <c r="T4" s="69">
        <v>1.1200000000000001</v>
      </c>
      <c r="U4" s="34">
        <f>(N8+S8)*T4</f>
        <v>7.2988339200000008</v>
      </c>
      <c r="V4" s="34">
        <v>9.73</v>
      </c>
    </row>
    <row r="5" spans="1:22" x14ac:dyDescent="0.15">
      <c r="A5" s="60"/>
      <c r="B5" s="47"/>
      <c r="C5" s="47"/>
      <c r="D5" s="58"/>
      <c r="E5" s="64"/>
      <c r="F5" s="66"/>
      <c r="G5" s="43"/>
      <c r="H5" s="43"/>
      <c r="I5" s="54"/>
      <c r="J5" s="54"/>
      <c r="K5" s="50"/>
      <c r="L5" s="52"/>
      <c r="M5" s="53"/>
      <c r="N5" s="54"/>
      <c r="O5" s="27"/>
      <c r="P5" s="28"/>
      <c r="Q5" s="28"/>
      <c r="R5" s="29"/>
      <c r="S5" s="29"/>
      <c r="T5" s="64"/>
      <c r="U5" s="34"/>
      <c r="V5" s="34"/>
    </row>
    <row r="6" spans="1:22" x14ac:dyDescent="0.15">
      <c r="A6" s="60"/>
      <c r="B6" s="47"/>
      <c r="C6" s="47"/>
      <c r="D6" s="58"/>
      <c r="E6" s="64"/>
      <c r="F6" s="66"/>
      <c r="G6" s="43"/>
      <c r="H6" s="43"/>
      <c r="I6" s="54"/>
      <c r="J6" s="54"/>
      <c r="K6" s="50"/>
      <c r="L6" s="52"/>
      <c r="M6" s="53"/>
      <c r="N6" s="54"/>
      <c r="O6" s="27"/>
      <c r="P6" s="28"/>
      <c r="Q6" s="28"/>
      <c r="R6" s="29"/>
      <c r="S6" s="29"/>
      <c r="T6" s="64"/>
      <c r="U6" s="34"/>
      <c r="V6" s="34"/>
    </row>
    <row r="7" spans="1:22" x14ac:dyDescent="0.15">
      <c r="A7" s="60"/>
      <c r="B7" s="47"/>
      <c r="C7" s="47"/>
      <c r="D7" s="58"/>
      <c r="E7" s="64"/>
      <c r="F7" s="66"/>
      <c r="G7" s="43"/>
      <c r="H7" s="43"/>
      <c r="I7" s="54"/>
      <c r="J7" s="54"/>
      <c r="K7" s="50"/>
      <c r="L7" s="52"/>
      <c r="M7" s="53"/>
      <c r="N7" s="54"/>
      <c r="O7" s="27"/>
      <c r="P7" s="28"/>
      <c r="Q7" s="28"/>
      <c r="R7" s="29"/>
      <c r="S7" s="29"/>
      <c r="T7" s="64"/>
      <c r="U7" s="34"/>
      <c r="V7" s="34"/>
    </row>
    <row r="8" spans="1:22" x14ac:dyDescent="0.15">
      <c r="A8" s="60"/>
      <c r="B8" s="48"/>
      <c r="C8" s="48"/>
      <c r="D8" s="59"/>
      <c r="E8" s="64"/>
      <c r="F8" s="61" t="s">
        <v>71</v>
      </c>
      <c r="G8" s="62"/>
      <c r="H8" s="62"/>
      <c r="I8" s="62"/>
      <c r="J8" s="62"/>
      <c r="K8" s="62"/>
      <c r="L8" s="62"/>
      <c r="M8" s="63"/>
      <c r="N8" s="31">
        <f>N4</f>
        <v>2.9368160000000003</v>
      </c>
      <c r="O8" s="67" t="s">
        <v>72</v>
      </c>
      <c r="P8" s="68"/>
      <c r="Q8" s="68"/>
      <c r="R8" s="68"/>
      <c r="S8" s="29">
        <f>SUM(S4:S7)</f>
        <v>3.58</v>
      </c>
      <c r="T8" s="64"/>
      <c r="U8" s="34"/>
      <c r="V8" s="34"/>
    </row>
  </sheetData>
  <mergeCells count="31">
    <mergeCell ref="O8:R8"/>
    <mergeCell ref="T4:T8"/>
    <mergeCell ref="U2:V2"/>
    <mergeCell ref="V4:V8"/>
    <mergeCell ref="A1:V1"/>
    <mergeCell ref="I4:I7"/>
    <mergeCell ref="J4:J7"/>
    <mergeCell ref="D4:D8"/>
    <mergeCell ref="A4:A8"/>
    <mergeCell ref="F8:M8"/>
    <mergeCell ref="E4:E8"/>
    <mergeCell ref="F4:F7"/>
    <mergeCell ref="F2:H2"/>
    <mergeCell ref="I2:J2"/>
    <mergeCell ref="K2:M2"/>
    <mergeCell ref="N2:N3"/>
    <mergeCell ref="O2:S2"/>
    <mergeCell ref="U4:U8"/>
    <mergeCell ref="B2:B3"/>
    <mergeCell ref="C2:C3"/>
    <mergeCell ref="D2:D3"/>
    <mergeCell ref="E2:E3"/>
    <mergeCell ref="G4:G7"/>
    <mergeCell ref="T2:T3"/>
    <mergeCell ref="B4:B8"/>
    <mergeCell ref="C4:C8"/>
    <mergeCell ref="H4:H7"/>
    <mergeCell ref="K4:K7"/>
    <mergeCell ref="L4:L7"/>
    <mergeCell ref="M4:M7"/>
    <mergeCell ref="N4:N7"/>
  </mergeCells>
  <phoneticPr fontId="1" type="noConversion"/>
  <conditionalFormatting sqref="F4:H4">
    <cfRule type="duplicateValues" dxfId="1" priority="7"/>
  </conditionalFormatting>
  <pageMargins left="0.7" right="0.7" top="0.75" bottom="0.75" header="0.3" footer="0.3"/>
  <pageSetup paperSize="9" orientation="portrait" horizontalDpi="0" verticalDpi="0" r:id="rId1"/>
  <ignoredErrors>
    <ignoredError sqref="M4:M7 N5:N7 N4 N8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7A111E-08EA-4350-B1C1-931180E34DEA}">
  <dimension ref="A1:N13"/>
  <sheetViews>
    <sheetView topLeftCell="B1" workbookViewId="0">
      <selection activeCell="K21" sqref="K21"/>
    </sheetView>
  </sheetViews>
  <sheetFormatPr defaultRowHeight="13.5" x14ac:dyDescent="0.15"/>
  <cols>
    <col min="1" max="1" width="9.5" hidden="1" customWidth="1"/>
    <col min="2" max="2" width="9.25" customWidth="1"/>
    <col min="3" max="3" width="14.75" customWidth="1"/>
    <col min="4" max="4" width="3.625" customWidth="1"/>
    <col min="5" max="5" width="10.5" hidden="1" customWidth="1"/>
    <col min="6" max="6" width="8.5" customWidth="1"/>
    <col min="7" max="7" width="7.375" customWidth="1"/>
    <col min="8" max="8" width="6.75" customWidth="1"/>
    <col min="9" max="9" width="7.5" customWidth="1"/>
    <col min="10" max="10" width="7.25" customWidth="1"/>
    <col min="11" max="11" width="7.125" customWidth="1"/>
    <col min="12" max="12" width="7.5" customWidth="1"/>
    <col min="13" max="13" width="10.5" bestFit="1" customWidth="1"/>
    <col min="14" max="14" width="15.125" customWidth="1"/>
  </cols>
  <sheetData>
    <row r="1" spans="1:14" x14ac:dyDescent="0.15">
      <c r="B1" s="75" t="s">
        <v>69</v>
      </c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</row>
    <row r="2" spans="1:14" x14ac:dyDescent="0.15">
      <c r="A2" s="70" t="s">
        <v>27</v>
      </c>
      <c r="B2" s="71" t="s">
        <v>0</v>
      </c>
      <c r="C2" s="71" t="s">
        <v>1</v>
      </c>
      <c r="D2" s="72" t="s">
        <v>3</v>
      </c>
      <c r="E2" s="71" t="s">
        <v>5</v>
      </c>
      <c r="F2" s="71" t="s">
        <v>34</v>
      </c>
      <c r="G2" s="73" t="s">
        <v>62</v>
      </c>
      <c r="H2" s="73"/>
      <c r="I2" s="73"/>
      <c r="J2" s="73" t="s">
        <v>63</v>
      </c>
      <c r="K2" s="73"/>
      <c r="L2" s="73"/>
      <c r="M2" s="74" t="s">
        <v>65</v>
      </c>
      <c r="N2" s="74" t="s">
        <v>66</v>
      </c>
    </row>
    <row r="3" spans="1:14" x14ac:dyDescent="0.15">
      <c r="A3" s="70"/>
      <c r="B3" s="71"/>
      <c r="C3" s="71"/>
      <c r="D3" s="72"/>
      <c r="E3" s="71"/>
      <c r="F3" s="71"/>
      <c r="G3" s="2" t="s">
        <v>6</v>
      </c>
      <c r="H3" s="2" t="s">
        <v>7</v>
      </c>
      <c r="I3" s="3" t="s">
        <v>8</v>
      </c>
      <c r="J3" s="2" t="s">
        <v>6</v>
      </c>
      <c r="K3" s="2" t="s">
        <v>7</v>
      </c>
      <c r="L3" s="3" t="s">
        <v>8</v>
      </c>
      <c r="M3" s="74"/>
      <c r="N3" s="74"/>
    </row>
    <row r="4" spans="1:14" ht="22.15" customHeight="1" x14ac:dyDescent="0.15">
      <c r="A4" s="15" t="s">
        <v>24</v>
      </c>
      <c r="B4" s="4" t="s">
        <v>59</v>
      </c>
      <c r="C4" s="4" t="s">
        <v>60</v>
      </c>
      <c r="D4" s="5">
        <v>1</v>
      </c>
      <c r="E4" s="6" t="s">
        <v>16</v>
      </c>
      <c r="F4" s="6" t="s">
        <v>9</v>
      </c>
      <c r="G4" s="16">
        <v>32.729999999999997</v>
      </c>
      <c r="H4" s="16">
        <v>1.72</v>
      </c>
      <c r="I4" s="16">
        <v>34.449999999999996</v>
      </c>
      <c r="J4" s="16">
        <v>30</v>
      </c>
      <c r="K4" s="16">
        <v>1.72</v>
      </c>
      <c r="L4" s="17">
        <v>31.72</v>
      </c>
      <c r="M4" s="18">
        <v>245000</v>
      </c>
      <c r="N4" s="15" t="s">
        <v>67</v>
      </c>
    </row>
    <row r="5" spans="1:14" ht="22.15" customHeight="1" x14ac:dyDescent="0.15">
      <c r="A5" s="15" t="s">
        <v>24</v>
      </c>
      <c r="B5" s="4" t="s">
        <v>61</v>
      </c>
      <c r="C5" s="4" t="s">
        <v>58</v>
      </c>
      <c r="D5" s="5">
        <v>1</v>
      </c>
      <c r="E5" s="6" t="s">
        <v>16</v>
      </c>
      <c r="F5" s="6" t="s">
        <v>9</v>
      </c>
      <c r="G5" s="16">
        <v>34.24</v>
      </c>
      <c r="H5" s="16">
        <v>1.72</v>
      </c>
      <c r="I5" s="16">
        <v>35.96</v>
      </c>
      <c r="J5" s="16">
        <v>31</v>
      </c>
      <c r="K5" s="16">
        <v>1.72</v>
      </c>
      <c r="L5" s="17">
        <v>32.72</v>
      </c>
      <c r="M5" s="18">
        <v>245000</v>
      </c>
      <c r="N5" s="15" t="s">
        <v>67</v>
      </c>
    </row>
    <row r="6" spans="1:14" ht="22.5" x14ac:dyDescent="0.15">
      <c r="A6" s="15" t="s">
        <v>28</v>
      </c>
      <c r="B6" s="7" t="s">
        <v>10</v>
      </c>
      <c r="C6" s="7" t="s">
        <v>11</v>
      </c>
      <c r="D6" s="5">
        <v>1</v>
      </c>
      <c r="E6" s="8" t="s">
        <v>56</v>
      </c>
      <c r="F6" s="8" t="s">
        <v>54</v>
      </c>
      <c r="G6" s="16">
        <v>8.2799999999999994</v>
      </c>
      <c r="H6" s="16">
        <v>0.31</v>
      </c>
      <c r="I6" s="16">
        <v>8.59</v>
      </c>
      <c r="J6" s="16">
        <v>6.6</v>
      </c>
      <c r="K6" s="16">
        <v>0.31</v>
      </c>
      <c r="L6" s="17">
        <v>6.9099999999999993</v>
      </c>
      <c r="M6" s="18">
        <v>31000</v>
      </c>
      <c r="N6" s="15" t="s">
        <v>68</v>
      </c>
    </row>
    <row r="7" spans="1:14" ht="22.5" x14ac:dyDescent="0.15">
      <c r="A7" s="15" t="s">
        <v>29</v>
      </c>
      <c r="B7" s="9" t="s">
        <v>12</v>
      </c>
      <c r="C7" s="7" t="s">
        <v>13</v>
      </c>
      <c r="D7" s="5">
        <v>1</v>
      </c>
      <c r="E7" s="8" t="s">
        <v>56</v>
      </c>
      <c r="F7" s="8" t="s">
        <v>54</v>
      </c>
      <c r="G7" s="16">
        <v>14.04</v>
      </c>
      <c r="H7" s="16">
        <v>0.36299999999999999</v>
      </c>
      <c r="I7" s="16">
        <v>14.402999999999999</v>
      </c>
      <c r="J7" s="16">
        <v>12.24</v>
      </c>
      <c r="K7" s="16">
        <v>0.36299999999999999</v>
      </c>
      <c r="L7" s="17">
        <v>12.603</v>
      </c>
      <c r="M7" s="18">
        <v>36300</v>
      </c>
      <c r="N7" s="15" t="s">
        <v>68</v>
      </c>
    </row>
    <row r="8" spans="1:14" ht="22.5" x14ac:dyDescent="0.15">
      <c r="A8" s="15" t="s">
        <v>29</v>
      </c>
      <c r="B8" s="9" t="s">
        <v>14</v>
      </c>
      <c r="C8" s="10" t="s">
        <v>15</v>
      </c>
      <c r="D8" s="5">
        <v>1</v>
      </c>
      <c r="E8" s="8" t="s">
        <v>57</v>
      </c>
      <c r="F8" s="8" t="s">
        <v>54</v>
      </c>
      <c r="G8" s="16">
        <v>15.3</v>
      </c>
      <c r="H8" s="16">
        <v>0.41099999999999998</v>
      </c>
      <c r="I8" s="16">
        <v>15.711</v>
      </c>
      <c r="J8" s="16">
        <v>13.98</v>
      </c>
      <c r="K8" s="16">
        <v>0.41099999999999998</v>
      </c>
      <c r="L8" s="17">
        <v>14.391</v>
      </c>
      <c r="M8" s="18">
        <v>41100</v>
      </c>
      <c r="N8" s="15" t="s">
        <v>68</v>
      </c>
    </row>
    <row r="9" spans="1:14" ht="21" x14ac:dyDescent="0.15">
      <c r="A9" s="15" t="s">
        <v>24</v>
      </c>
      <c r="B9" s="4" t="s">
        <v>20</v>
      </c>
      <c r="C9" s="4" t="s">
        <v>21</v>
      </c>
      <c r="D9" s="5">
        <v>1</v>
      </c>
      <c r="E9" s="4" t="s">
        <v>23</v>
      </c>
      <c r="F9" s="8" t="s">
        <v>54</v>
      </c>
      <c r="G9" s="16">
        <v>15.48</v>
      </c>
      <c r="H9" s="16">
        <v>0.44</v>
      </c>
      <c r="I9" s="16">
        <v>15.92</v>
      </c>
      <c r="J9" s="16">
        <v>12.97</v>
      </c>
      <c r="K9" s="16">
        <v>0.44</v>
      </c>
      <c r="L9" s="17">
        <v>13.41</v>
      </c>
      <c r="M9" s="18">
        <v>44000</v>
      </c>
      <c r="N9" s="15" t="s">
        <v>68</v>
      </c>
    </row>
    <row r="10" spans="1:14" ht="21" x14ac:dyDescent="0.15">
      <c r="A10" s="15" t="s">
        <v>24</v>
      </c>
      <c r="B10" s="11" t="s">
        <v>25</v>
      </c>
      <c r="C10" s="12" t="s">
        <v>26</v>
      </c>
      <c r="D10" s="5">
        <v>1</v>
      </c>
      <c r="E10" s="6" t="s">
        <v>17</v>
      </c>
      <c r="F10" s="8" t="s">
        <v>55</v>
      </c>
      <c r="G10" s="16">
        <v>1.1858407079646021</v>
      </c>
      <c r="H10" s="16">
        <v>8.0000000000000016E-2</v>
      </c>
      <c r="I10" s="16">
        <v>1.2658407079646021</v>
      </c>
      <c r="J10" s="16">
        <v>1.04</v>
      </c>
      <c r="K10" s="16">
        <v>8.0000000000000016E-2</v>
      </c>
      <c r="L10" s="17">
        <v>1.1200000000000001</v>
      </c>
      <c r="M10" s="18">
        <v>8000.0000000000009</v>
      </c>
      <c r="N10" s="15" t="s">
        <v>68</v>
      </c>
    </row>
    <row r="11" spans="1:14" ht="25.15" customHeight="1" x14ac:dyDescent="0.15">
      <c r="A11" s="15" t="s">
        <v>24</v>
      </c>
      <c r="B11" s="11" t="s">
        <v>30</v>
      </c>
      <c r="C11" s="12" t="s">
        <v>64</v>
      </c>
      <c r="D11" s="5">
        <v>1</v>
      </c>
      <c r="E11" s="6" t="s">
        <v>22</v>
      </c>
      <c r="F11" s="8" t="s">
        <v>55</v>
      </c>
      <c r="G11" s="16">
        <v>14.946902654867259</v>
      </c>
      <c r="H11" s="16">
        <v>8.0000000000000016E-2</v>
      </c>
      <c r="I11" s="16">
        <v>15.026902654867259</v>
      </c>
      <c r="J11" s="16">
        <v>12.56</v>
      </c>
      <c r="K11" s="16">
        <v>8.0000000000000016E-2</v>
      </c>
      <c r="L11" s="17">
        <v>12.64</v>
      </c>
      <c r="M11" s="18">
        <v>8000.0000000000009</v>
      </c>
      <c r="N11" s="15" t="s">
        <v>68</v>
      </c>
    </row>
    <row r="12" spans="1:14" ht="25.15" customHeight="1" x14ac:dyDescent="0.15">
      <c r="A12" s="15" t="s">
        <v>24</v>
      </c>
      <c r="B12" s="13" t="s">
        <v>31</v>
      </c>
      <c r="C12" s="14" t="s">
        <v>32</v>
      </c>
      <c r="D12" s="5">
        <v>1</v>
      </c>
      <c r="E12" s="6" t="s">
        <v>22</v>
      </c>
      <c r="F12" s="8" t="s">
        <v>55</v>
      </c>
      <c r="G12" s="16">
        <v>9.0265486725663724</v>
      </c>
      <c r="H12" s="16">
        <v>7.0796460176991163E-2</v>
      </c>
      <c r="I12" s="16">
        <v>9.0973451327433636</v>
      </c>
      <c r="J12" s="16">
        <v>8.23</v>
      </c>
      <c r="K12" s="16">
        <v>7.0796460176991163E-2</v>
      </c>
      <c r="L12" s="17">
        <v>8.3007964601769917</v>
      </c>
      <c r="M12" s="18">
        <v>7079.6460176991159</v>
      </c>
      <c r="N12" s="15" t="s">
        <v>68</v>
      </c>
    </row>
    <row r="13" spans="1:14" ht="25.15" customHeight="1" x14ac:dyDescent="0.15">
      <c r="A13" s="15" t="s">
        <v>24</v>
      </c>
      <c r="B13" s="11" t="s">
        <v>18</v>
      </c>
      <c r="C13" s="12" t="s">
        <v>19</v>
      </c>
      <c r="D13" s="5">
        <v>1</v>
      </c>
      <c r="E13" s="6" t="s">
        <v>17</v>
      </c>
      <c r="F13" s="8" t="s">
        <v>55</v>
      </c>
      <c r="G13" s="16">
        <v>1.1858407079646021</v>
      </c>
      <c r="H13" s="16">
        <v>8.0000000000000016E-2</v>
      </c>
      <c r="I13" s="16">
        <v>1.2658407079646021</v>
      </c>
      <c r="J13" s="16">
        <v>1.04</v>
      </c>
      <c r="K13" s="16">
        <v>8.0000000000000016E-2</v>
      </c>
      <c r="L13" s="17">
        <v>1.1200000000000001</v>
      </c>
      <c r="M13" s="18">
        <v>8000.0000000000009</v>
      </c>
      <c r="N13" s="15" t="s">
        <v>68</v>
      </c>
    </row>
  </sheetData>
  <mergeCells count="11">
    <mergeCell ref="G2:I2"/>
    <mergeCell ref="J2:L2"/>
    <mergeCell ref="M2:M3"/>
    <mergeCell ref="N2:N3"/>
    <mergeCell ref="B1:N1"/>
    <mergeCell ref="F2:F3"/>
    <mergeCell ref="A2:A3"/>
    <mergeCell ref="B2:B3"/>
    <mergeCell ref="C2:C3"/>
    <mergeCell ref="D2:D3"/>
    <mergeCell ref="E2:E3"/>
  </mergeCells>
  <phoneticPr fontId="1" type="noConversion"/>
  <conditionalFormatting sqref="B13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南皮宇渃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吴英格</dc:creator>
  <cp:lastModifiedBy>sunpeilin</cp:lastModifiedBy>
  <dcterms:created xsi:type="dcterms:W3CDTF">2006-09-13T11:21:00Z</dcterms:created>
  <dcterms:modified xsi:type="dcterms:W3CDTF">2022-09-08T01:41:56Z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2052-11.1.0.7989</vt:lpwstr>
  </property>
</Properties>
</file>