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 activeTab="1"/>
  </bookViews>
  <sheets>
    <sheet name="总表" sheetId="1" r:id="rId1"/>
    <sheet name="附表1" sheetId="8" r:id="rId2"/>
  </sheets>
  <externalReferences>
    <externalReference r:id="rId3"/>
    <externalReference r:id="rId4"/>
  </externalReferences>
  <definedNames>
    <definedName name="AE">#REF!</definedName>
    <definedName name="_xlnm.Print_Area" localSheetId="0">总表!$A$1:$S$29</definedName>
    <definedName name="Print_Area_MI">#REF!</definedName>
    <definedName name="减半">[1]数据!$H$3</definedName>
    <definedName name="免二">[1]数据!$G$3</definedName>
    <definedName name="全额">[1]数据!$I$3</definedName>
    <definedName name="人民币兑美元">[2]数据!$D$3</definedName>
    <definedName name="日元兑人民币">[2]数据!$C$3</definedName>
    <definedName name="전">#REF!</definedName>
    <definedName name="주택사업본부">#REF!</definedName>
    <definedName name="철구사업본부">#REF!</definedName>
    <definedName name="_xlnm.Print_Area" localSheetId="1">附表1!$R$29</definedName>
  </definedNames>
  <calcPr calcId="144525"/>
</workbook>
</file>

<file path=xl/comments1.xml><?xml version="1.0" encoding="utf-8"?>
<comments xmlns="http://schemas.openxmlformats.org/spreadsheetml/2006/main">
  <authors>
    <author>liyanli</author>
  </authors>
  <commentList>
    <comment ref="E7" authorId="0">
      <text>
        <r>
          <rPr>
            <b/>
            <sz val="9"/>
            <rFont val="Tahoma"/>
            <charset val="134"/>
          </rPr>
          <t>liyanli: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指该试制零件前期是否参加过比价</t>
        </r>
      </text>
    </comment>
    <comment ref="L7" authorId="0">
      <text>
        <r>
          <rPr>
            <b/>
            <sz val="16"/>
            <rFont val="Tahoma"/>
            <charset val="134"/>
          </rPr>
          <t>liyanli:</t>
        </r>
        <r>
          <rPr>
            <sz val="16"/>
            <rFont val="Tahoma"/>
            <charset val="134"/>
          </rPr>
          <t xml:space="preserve">
</t>
        </r>
        <r>
          <rPr>
            <sz val="16"/>
            <rFont val="宋体"/>
            <charset val="134"/>
          </rPr>
          <t>指此套模具或工装的编号，区别于其他模具或公转</t>
        </r>
      </text>
    </comment>
  </commentList>
</comments>
</file>

<file path=xl/sharedStrings.xml><?xml version="1.0" encoding="utf-8"?>
<sst xmlns="http://schemas.openxmlformats.org/spreadsheetml/2006/main" count="250" uniqueCount="146">
  <si>
    <t xml:space="preserve"> 试 制 产 品 报 价 表(总表)</t>
  </si>
  <si>
    <t>报价日期</t>
  </si>
  <si>
    <t>试制订单举例：黄色框线中的信息需要准确无误的填写至该订单的报价中，用于举例，实际提交报价请删除。</t>
  </si>
  <si>
    <t>项目名称</t>
  </si>
  <si>
    <t>TZ001整车项目</t>
  </si>
  <si>
    <t>任务单号</t>
  </si>
  <si>
    <t>2022SZ02594</t>
  </si>
  <si>
    <t>供应商名称：</t>
  </si>
  <si>
    <t>北京光华荣昌汽车部件有限公司</t>
  </si>
  <si>
    <t>所在地：</t>
  </si>
  <si>
    <t>北京市昌平区流村镇工业园区</t>
  </si>
  <si>
    <t>盖章处（合同或财务章)</t>
  </si>
  <si>
    <t>供应商经办人：</t>
  </si>
  <si>
    <t>宋立冬</t>
  </si>
  <si>
    <t>电话：</t>
  </si>
  <si>
    <t>邮箱：</t>
  </si>
  <si>
    <t>songlidong@bjghrc.com</t>
  </si>
  <si>
    <t>序
号</t>
  </si>
  <si>
    <t>零件号及名称</t>
  </si>
  <si>
    <t>试制零件费</t>
  </si>
  <si>
    <t>试制附加费 附表1</t>
  </si>
  <si>
    <t>备注</t>
  </si>
  <si>
    <t>零件制造号</t>
  </si>
  <si>
    <t>版本</t>
  </si>
  <si>
    <t>零  件  名  称</t>
  </si>
  <si>
    <t>是否比价</t>
  </si>
  <si>
    <t>试制数量</t>
  </si>
  <si>
    <t>材料费</t>
  </si>
  <si>
    <t>加工费</t>
  </si>
  <si>
    <t>其它费</t>
  </si>
  <si>
    <t>单  价</t>
  </si>
  <si>
    <t>费用合计</t>
  </si>
  <si>
    <t>编号</t>
  </si>
  <si>
    <t>名称</t>
  </si>
  <si>
    <t>工装模具数量</t>
  </si>
  <si>
    <t>件</t>
  </si>
  <si>
    <t>（元）</t>
  </si>
  <si>
    <t>(元)</t>
  </si>
  <si>
    <t>8202015AM331-C00</t>
  </si>
  <si>
    <t>A.2</t>
  </si>
  <si>
    <t>左外后视镜总成</t>
  </si>
  <si>
    <t>否</t>
  </si>
  <si>
    <t>2</t>
  </si>
  <si>
    <t>8202020AM331-C00</t>
  </si>
  <si>
    <t>右外后视镜总成</t>
  </si>
  <si>
    <t>试制零件费合计：</t>
  </si>
  <si>
    <t>试制附加费合计：</t>
  </si>
  <si>
    <t>试制费用总计（无税）：</t>
  </si>
  <si>
    <t xml:space="preserve">经办人： </t>
  </si>
  <si>
    <t>王天培</t>
  </si>
  <si>
    <t>wangtianpei@rdc.faw.com.cn</t>
  </si>
  <si>
    <t>接收报价日期：</t>
  </si>
  <si>
    <t>注：</t>
  </si>
  <si>
    <t>1.表中涉及的价格，如未特殊说明，均无税。</t>
  </si>
  <si>
    <t>2.试制费用报价表（汇总表） 必须按表中内容逐项填报，涉及工装、模具的填写附表1。如外购零部件、工装、模具等，需提供发票等价格依据。</t>
  </si>
  <si>
    <t>3.附加费包括工装费、模具费、夹具费、检具费等；</t>
  </si>
  <si>
    <t>4.如弄虚作假，一经发现，不予受理。</t>
  </si>
  <si>
    <t xml:space="preserve"> 试制产品 附加费 报价表 (附表1)</t>
  </si>
  <si>
    <t>对应零件</t>
  </si>
  <si>
    <t>寿命(件)</t>
  </si>
  <si>
    <t>编号(模具)</t>
  </si>
  <si>
    <t>模具套数</t>
  </si>
  <si>
    <t>名称(模具)</t>
  </si>
  <si>
    <t>周期(天)</t>
  </si>
  <si>
    <t>模具尺寸</t>
  </si>
  <si>
    <t>出模数</t>
  </si>
  <si>
    <t>材料费用</t>
  </si>
  <si>
    <t>材料名称
(含自制及外采)</t>
  </si>
  <si>
    <t>材质及型号规格</t>
  </si>
  <si>
    <t>单位</t>
  </si>
  <si>
    <t>数量</t>
  </si>
  <si>
    <t>用量</t>
  </si>
  <si>
    <t>制造费用</t>
  </si>
  <si>
    <t>项目</t>
  </si>
  <si>
    <t>规格</t>
  </si>
  <si>
    <t>单价</t>
  </si>
  <si>
    <t>一汽M331主镜镜壳-左</t>
  </si>
  <si>
    <t>ABS</t>
  </si>
  <si>
    <t>个</t>
  </si>
  <si>
    <t>线切割</t>
  </si>
  <si>
    <r>
      <rPr>
        <sz val="10"/>
        <color theme="1"/>
        <rFont val="宋体"/>
        <charset val="134"/>
        <scheme val="minor"/>
      </rPr>
      <t>mm</t>
    </r>
    <r>
      <rPr>
        <vertAlign val="superscript"/>
        <sz val="10"/>
        <color indexed="8"/>
        <rFont val="宋体"/>
        <charset val="134"/>
        <scheme val="minor"/>
      </rPr>
      <t>2</t>
    </r>
  </si>
  <si>
    <r>
      <rPr>
        <sz val="10"/>
        <color theme="1"/>
        <rFont val="宋体"/>
        <charset val="134"/>
        <scheme val="minor"/>
      </rPr>
      <t>元</t>
    </r>
    <r>
      <rPr>
        <sz val="10"/>
        <color indexed="8"/>
        <rFont val="宋体"/>
        <charset val="134"/>
        <scheme val="minor"/>
      </rPr>
      <t>/mm</t>
    </r>
    <r>
      <rPr>
        <vertAlign val="superscript"/>
        <sz val="10"/>
        <color indexed="8"/>
        <rFont val="宋体"/>
        <charset val="134"/>
        <scheme val="minor"/>
      </rPr>
      <t>2</t>
    </r>
  </si>
  <si>
    <t>M331主镜镜壳卡框-左</t>
  </si>
  <si>
    <t>电火花</t>
  </si>
  <si>
    <t>小时</t>
  </si>
  <si>
    <r>
      <rPr>
        <sz val="10"/>
        <color theme="1"/>
        <rFont val="宋体"/>
        <charset val="134"/>
        <scheme val="minor"/>
      </rPr>
      <t>元</t>
    </r>
    <r>
      <rPr>
        <sz val="10"/>
        <color indexed="8"/>
        <rFont val="宋体"/>
        <charset val="134"/>
        <scheme val="minor"/>
      </rPr>
      <t>/小时</t>
    </r>
  </si>
  <si>
    <t>M331广角镜壳-左</t>
  </si>
  <si>
    <t>CNC(三轴)</t>
  </si>
  <si>
    <t>元/小时</t>
  </si>
  <si>
    <t>M331广角镜壳卡框-左</t>
  </si>
  <si>
    <t>CNC(五轴)</t>
  </si>
  <si>
    <t>M331镜杆下护套</t>
  </si>
  <si>
    <t>车床</t>
  </si>
  <si>
    <t>M331下镜座下护套-左</t>
  </si>
  <si>
    <t>铣、钻床</t>
  </si>
  <si>
    <t>M331左上镜座-左</t>
  </si>
  <si>
    <t>铝合金</t>
  </si>
  <si>
    <t>磨床</t>
  </si>
  <si>
    <t>M331左下镜座-左</t>
  </si>
  <si>
    <t>抛光</t>
  </si>
  <si>
    <r>
      <rPr>
        <sz val="10"/>
        <color theme="1"/>
        <rFont val="宋体"/>
        <charset val="134"/>
        <scheme val="minor"/>
      </rPr>
      <t>元</t>
    </r>
    <r>
      <rPr>
        <sz val="10"/>
        <color indexed="8"/>
        <rFont val="宋体"/>
        <charset val="134"/>
        <scheme val="minor"/>
      </rPr>
      <t>/件</t>
    </r>
  </si>
  <si>
    <t>M331下镜座垫片</t>
  </si>
  <si>
    <t>TPE</t>
  </si>
  <si>
    <t>调试设备</t>
  </si>
  <si>
    <t>M331上镜座垫片</t>
  </si>
  <si>
    <t>其它</t>
  </si>
  <si>
    <t>M331主镜导套</t>
  </si>
  <si>
    <t>M331广角镜导套</t>
  </si>
  <si>
    <r>
      <rPr>
        <sz val="10"/>
        <color theme="1"/>
        <rFont val="宋体"/>
        <charset val="134"/>
        <scheme val="minor"/>
      </rPr>
      <t>合计</t>
    </r>
    <r>
      <rPr>
        <sz val="10"/>
        <color indexed="8"/>
        <rFont val="宋体"/>
        <charset val="134"/>
        <scheme val="minor"/>
      </rPr>
      <t>(元)</t>
    </r>
  </si>
  <si>
    <t>M331摄像头支架-左/右</t>
  </si>
  <si>
    <t>人工费用</t>
  </si>
  <si>
    <r>
      <rPr>
        <sz val="12"/>
        <color theme="1"/>
        <rFont val="黑体"/>
        <charset val="134"/>
      </rPr>
      <t>金额</t>
    </r>
    <r>
      <rPr>
        <sz val="12"/>
        <color indexed="8"/>
        <rFont val="黑体"/>
        <charset val="134"/>
      </rPr>
      <t>(元)</t>
    </r>
  </si>
  <si>
    <t>主镜镜片-左</t>
  </si>
  <si>
    <t>玻璃</t>
  </si>
  <si>
    <t>设计</t>
  </si>
  <si>
    <t>主镜发热片</t>
  </si>
  <si>
    <t>/</t>
  </si>
  <si>
    <t>广角镜片-左</t>
  </si>
  <si>
    <t>广角镜发热片-左</t>
  </si>
  <si>
    <t>上镜杆套</t>
  </si>
  <si>
    <t>PA6+GF30</t>
  </si>
  <si>
    <t>弹簧</t>
  </si>
  <si>
    <t>65Mn</t>
  </si>
  <si>
    <t>镜杆夹板</t>
  </si>
  <si>
    <t>Q235</t>
  </si>
  <si>
    <t>镜杆内衬</t>
  </si>
  <si>
    <t>内六角圆柱头螺栓</t>
  </si>
  <si>
    <t xml:space="preserve">碳素钢M8X80 </t>
  </si>
  <si>
    <t>锁紧压簧片</t>
  </si>
  <si>
    <t>镜杆</t>
  </si>
  <si>
    <r>
      <rPr>
        <sz val="10"/>
        <color theme="1"/>
        <rFont val="宋体"/>
        <charset val="134"/>
        <scheme val="minor"/>
      </rPr>
      <t>平垫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（∮</t>
    </r>
    <r>
      <rPr>
        <sz val="10"/>
        <color theme="1"/>
        <rFont val="Arial"/>
        <charset val="134"/>
      </rPr>
      <t>8</t>
    </r>
    <r>
      <rPr>
        <sz val="10"/>
        <color theme="1"/>
        <rFont val="宋体"/>
        <charset val="134"/>
      </rPr>
      <t>）</t>
    </r>
  </si>
  <si>
    <t>碳素钢</t>
  </si>
  <si>
    <t>六角锁紧螺母M8</t>
  </si>
  <si>
    <t xml:space="preserve">碳素钢M8X40 </t>
  </si>
  <si>
    <r>
      <rPr>
        <sz val="10"/>
        <color theme="1"/>
        <rFont val="宋体"/>
        <charset val="134"/>
        <scheme val="minor"/>
      </rPr>
      <t>内六角圆柱头螺栓</t>
    </r>
    <r>
      <rPr>
        <sz val="10"/>
        <color theme="1"/>
        <rFont val="Arial"/>
        <charset val="134"/>
      </rPr>
      <t xml:space="preserve"> </t>
    </r>
  </si>
  <si>
    <t>碳素钢M6X22</t>
  </si>
  <si>
    <t>内六角圆柱头台阶螺栓</t>
  </si>
  <si>
    <t>十字槽盘头自攻螺钉</t>
  </si>
  <si>
    <t>碳素钢ST2.9X10</t>
  </si>
  <si>
    <t>一汽M331线束</t>
  </si>
  <si>
    <t>包装箱</t>
  </si>
  <si>
    <t>五层瓦楞纸</t>
  </si>
  <si>
    <t>模具安装</t>
  </si>
  <si>
    <t>模具调试</t>
  </si>
  <si>
    <t>附加费合计(无税)
(材料费用+制造费用+人工费用)</t>
  </si>
  <si>
    <t>其他</t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</si>
</sst>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ﾟ&quot;* #,##0.00_-;\-&quot;ﾟ&quot;* #,##0.00_-;_-&quot;ﾟ&quot;* &quot;-&quot;??_-;_-@_-"/>
    <numFmt numFmtId="177" formatCode="_ [$€-2]* #,##0.00_ ;_ [$€-2]* \-#,##0.00_ ;_ [$€-2]* &quot;-&quot;??_ "/>
    <numFmt numFmtId="178" formatCode="_(&quot;$&quot;* #,##0_);_(&quot;$&quot;* \(#,##0\);_(&quot;$&quot;* &quot;-&quot;_);_(@_)"/>
    <numFmt numFmtId="179" formatCode="_-* #,##0.00_-;\-* #,##0.00_-;_-* &quot;-&quot;??_-;_-@_-"/>
    <numFmt numFmtId="180" formatCode="#,##0;[Red]\(#,##0\)"/>
    <numFmt numFmtId="181" formatCode="_-* #,##0_-;\-* #,##0_-;_-* &quot;-&quot;_-;_-@_-"/>
    <numFmt numFmtId="182" formatCode="_(&quot;$&quot;* #,##0.00_);_(&quot;$&quot;* \(#,##0.00\);_(&quot;$&quot;* &quot;-&quot;??_);_(@_)"/>
    <numFmt numFmtId="183" formatCode="0.00_);[Red]\(0.00\)"/>
    <numFmt numFmtId="184" formatCode="0_ "/>
    <numFmt numFmtId="185" formatCode="0.0000000000"/>
    <numFmt numFmtId="186" formatCode="_-&quot;ﾟ&quot;* #,##0_-;\-&quot;ﾟ&quot;* #,##0_-;_-&quot;ﾟ&quot;* &quot;-&quot;_-;_-@_-"/>
    <numFmt numFmtId="187" formatCode="0.0000000"/>
    <numFmt numFmtId="188" formatCode="&quot;¡ê&quot;#,##0.00;[Red]\-&quot;¡ê&quot;#,##0."/>
    <numFmt numFmtId="189" formatCode="0.000000"/>
    <numFmt numFmtId="190" formatCode="0.00000000"/>
    <numFmt numFmtId="191" formatCode="0.00_ "/>
    <numFmt numFmtId="192" formatCode="#,##0.00_);[Red]\(#,##0.00\)"/>
  </numFmts>
  <fonts count="7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24"/>
      <name val="黑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黑体"/>
      <charset val="134"/>
    </font>
    <font>
      <sz val="12"/>
      <color rgb="FFFF0000"/>
      <name val="黑体"/>
      <charset val="134"/>
    </font>
    <font>
      <sz val="10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24"/>
      <name val="黑体"/>
      <charset val="134"/>
    </font>
    <font>
      <sz val="12"/>
      <name val="宋体"/>
      <charset val="134"/>
      <scheme val="minor"/>
    </font>
    <font>
      <b/>
      <sz val="10"/>
      <color theme="6" tint="-0.499984740745262"/>
      <name val="黑体"/>
      <charset val="134"/>
    </font>
    <font>
      <b/>
      <sz val="12"/>
      <color theme="6" tint="-0.499984740745262"/>
      <name val="黑体"/>
      <charset val="134"/>
    </font>
    <font>
      <sz val="12"/>
      <color theme="0" tint="-0.249977111117893"/>
      <name val="黑体"/>
      <charset val="134"/>
    </font>
    <font>
      <u/>
      <sz val="11"/>
      <name val="宋体"/>
      <charset val="134"/>
    </font>
    <font>
      <u/>
      <sz val="11"/>
      <color theme="10"/>
      <name val="宋体"/>
      <charset val="134"/>
    </font>
    <font>
      <sz val="11"/>
      <name val="黑体"/>
      <charset val="134"/>
    </font>
    <font>
      <sz val="22"/>
      <color rgb="FFFF0000"/>
      <name val="宋体"/>
      <charset val="134"/>
      <scheme val="minor"/>
    </font>
    <font>
      <sz val="10"/>
      <color theme="0" tint="-0.49998474074526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4"/>
      <name val="Cordia New"/>
      <charset val="222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0"/>
      <name val="MS Sans Serif"/>
      <charset val="134"/>
    </font>
    <font>
      <sz val="8"/>
      <name val="Arial"/>
      <charset val="134"/>
    </font>
    <font>
      <sz val="12"/>
      <name val="Tms Rmn"/>
      <charset val="134"/>
    </font>
    <font>
      <b/>
      <sz val="10"/>
      <name val="Arial"/>
      <charset val="134"/>
    </font>
    <font>
      <b/>
      <sz val="12"/>
      <name val="Arial"/>
      <charset val="134"/>
    </font>
    <font>
      <sz val="10"/>
      <name val="Times New Roman"/>
      <charset val="134"/>
    </font>
    <font>
      <sz val="7"/>
      <name val="Small Fonts"/>
      <charset val="134"/>
    </font>
    <font>
      <sz val="14"/>
      <name val="AngsanaUPC"/>
      <charset val="222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2"/>
      <name val="Times New Roman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vertAlign val="superscript"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黑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b/>
      <sz val="16"/>
      <name val="Tahoma"/>
      <charset val="134"/>
    </font>
    <font>
      <sz val="9"/>
      <name val="宋体"/>
      <charset val="134"/>
    </font>
    <font>
      <sz val="16"/>
      <name val="宋体"/>
      <charset val="134"/>
    </font>
    <font>
      <sz val="16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0"/>
      </bottom>
      <diagonal/>
    </border>
  </borders>
  <cellStyleXfs count="12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4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7" fillId="0" borderId="0"/>
    <xf numFmtId="9" fontId="0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/>
    <xf numFmtId="0" fontId="27" fillId="0" borderId="0"/>
    <xf numFmtId="0" fontId="29" fillId="0" borderId="0" applyNumberFormat="0" applyFill="0" applyBorder="0" applyAlignment="0" applyProtection="0">
      <alignment vertical="center"/>
    </xf>
    <xf numFmtId="0" fontId="0" fillId="7" borderId="47" applyNumberFormat="0" applyFont="0" applyAlignment="0" applyProtection="0">
      <alignment vertical="center"/>
    </xf>
    <xf numFmtId="0" fontId="28" fillId="0" borderId="0"/>
    <xf numFmtId="0" fontId="26" fillId="8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7" fillId="0" borderId="4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0" borderId="4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8" fillId="11" borderId="50" applyNumberFormat="0" applyAlignment="0" applyProtection="0">
      <alignment vertical="center"/>
    </xf>
    <xf numFmtId="0" fontId="28" fillId="0" borderId="0"/>
    <xf numFmtId="0" fontId="27" fillId="0" borderId="0"/>
    <xf numFmtId="0" fontId="39" fillId="11" borderId="46" applyNumberFormat="0" applyAlignment="0" applyProtection="0">
      <alignment vertical="center"/>
    </xf>
    <xf numFmtId="0" fontId="40" fillId="12" borderId="51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178" fontId="27" fillId="0" borderId="0" applyFont="0" applyFill="0" applyBorder="0" applyAlignment="0" applyProtection="0"/>
    <xf numFmtId="0" fontId="23" fillId="14" borderId="0" applyNumberFormat="0" applyBorder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2" fillId="0" borderId="53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7" fillId="0" borderId="0"/>
    <xf numFmtId="0" fontId="4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0" borderId="0"/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5" fillId="0" borderId="0"/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6" fillId="0" borderId="0" applyNumberFormat="0" applyFont="0" applyFill="0" applyBorder="0" applyAlignment="0" applyProtection="0">
      <alignment horizontal="left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0" borderId="0"/>
    <xf numFmtId="0" fontId="23" fillId="28" borderId="0" applyNumberFormat="0" applyBorder="0" applyAlignment="0" applyProtection="0">
      <alignment vertical="center"/>
    </xf>
    <xf numFmtId="0" fontId="27" fillId="0" borderId="0"/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7" fillId="0" borderId="0"/>
    <xf numFmtId="0" fontId="27" fillId="0" borderId="0"/>
    <xf numFmtId="0" fontId="47" fillId="0" borderId="0" applyNumberFormat="0" applyAlignment="0"/>
    <xf numFmtId="0" fontId="3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 applyNumberFormat="0" applyFill="0" applyBorder="0" applyAlignment="0" applyProtection="0"/>
    <xf numFmtId="0" fontId="49" fillId="0" borderId="12" applyNumberFormat="0" applyFill="0" applyBorder="0" applyAlignment="0" applyProtection="0">
      <alignment vertical="center"/>
    </xf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/>
    <xf numFmtId="182" fontId="27" fillId="0" borderId="0" applyFont="0" applyFill="0" applyBorder="0" applyAlignment="0" applyProtection="0"/>
    <xf numFmtId="15" fontId="46" fillId="0" borderId="0"/>
    <xf numFmtId="38" fontId="47" fillId="33" borderId="0" applyNumberFormat="0" applyBorder="0" applyAlignment="0" applyProtection="0"/>
    <xf numFmtId="0" fontId="50" fillId="0" borderId="54" applyNumberFormat="0" applyAlignment="0" applyProtection="0">
      <alignment horizontal="left" vertical="center"/>
    </xf>
    <xf numFmtId="0" fontId="50" fillId="0" borderId="34">
      <alignment horizontal="left" vertical="center"/>
    </xf>
    <xf numFmtId="10" fontId="47" fillId="34" borderId="12" applyNumberFormat="0" applyBorder="0" applyAlignment="0" applyProtection="0"/>
    <xf numFmtId="0" fontId="51" fillId="0" borderId="0"/>
    <xf numFmtId="37" fontId="52" fillId="0" borderId="0"/>
    <xf numFmtId="185" fontId="27" fillId="0" borderId="0"/>
    <xf numFmtId="0" fontId="27" fillId="0" borderId="0"/>
    <xf numFmtId="10" fontId="27" fillId="0" borderId="0" applyFont="0" applyFill="0" applyBorder="0" applyAlignment="0" applyProtection="0"/>
    <xf numFmtId="0" fontId="53" fillId="0" borderId="0"/>
    <xf numFmtId="18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8" fillId="0" borderId="0">
      <alignment vertical="center"/>
    </xf>
    <xf numFmtId="0" fontId="28" fillId="0" borderId="55"/>
    <xf numFmtId="0" fontId="28" fillId="0" borderId="0"/>
    <xf numFmtId="0" fontId="54" fillId="0" borderId="0">
      <alignment vertical="center"/>
    </xf>
    <xf numFmtId="0" fontId="0" fillId="0" borderId="0">
      <alignment vertical="center"/>
    </xf>
    <xf numFmtId="0" fontId="28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86" fontId="30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187" fontId="57" fillId="0" borderId="0" applyFont="0" applyFill="0" applyBorder="0" applyAlignment="0" applyProtection="0"/>
    <xf numFmtId="188" fontId="28" fillId="0" borderId="0" applyFont="0" applyFill="0" applyBorder="0" applyAlignment="0" applyProtection="0"/>
    <xf numFmtId="189" fontId="57" fillId="0" borderId="0" applyFont="0" applyFill="0" applyBorder="0" applyAlignment="0" applyProtection="0"/>
    <xf numFmtId="190" fontId="57" fillId="0" borderId="0" applyFont="0" applyFill="0" applyBorder="0" applyAlignment="0" applyProtection="0"/>
    <xf numFmtId="0" fontId="51" fillId="0" borderId="0"/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8" fillId="0" borderId="0"/>
    <xf numFmtId="0" fontId="27" fillId="0" borderId="0"/>
    <xf numFmtId="0" fontId="33" fillId="0" borderId="0"/>
    <xf numFmtId="0" fontId="33" fillId="0" borderId="0"/>
    <xf numFmtId="0" fontId="33" fillId="0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/>
  </cellStyleXfs>
  <cellXfs count="19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94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94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94" applyFont="1" applyBorder="1" applyAlignment="1" applyProtection="1">
      <alignment horizontal="center" vertical="center"/>
      <protection locked="0"/>
    </xf>
    <xf numFmtId="0" fontId="4" fillId="0" borderId="6" xfId="94" applyFont="1" applyBorder="1" applyAlignment="1">
      <alignment horizontal="center" vertical="center" wrapText="1"/>
    </xf>
    <xf numFmtId="0" fontId="5" fillId="0" borderId="7" xfId="94" applyFont="1" applyBorder="1" applyAlignment="1">
      <alignment horizontal="center" vertical="center" wrapText="1"/>
    </xf>
    <xf numFmtId="0" fontId="5" fillId="0" borderId="7" xfId="94" applyFont="1" applyBorder="1" applyAlignment="1">
      <alignment horizontal="center" vertical="center"/>
    </xf>
    <xf numFmtId="0" fontId="6" fillId="0" borderId="8" xfId="94" applyFont="1" applyBorder="1" applyAlignment="1" applyProtection="1">
      <alignment horizontal="center" vertical="center"/>
      <protection locked="0"/>
    </xf>
    <xf numFmtId="0" fontId="6" fillId="0" borderId="9" xfId="94" applyFont="1" applyBorder="1" applyAlignment="1" applyProtection="1">
      <alignment horizontal="center" vertical="center" wrapText="1"/>
      <protection locked="0"/>
    </xf>
    <xf numFmtId="0" fontId="4" fillId="0" borderId="10" xfId="94" applyFont="1" applyBorder="1" applyAlignment="1">
      <alignment horizontal="center" vertical="center" wrapText="1"/>
    </xf>
    <xf numFmtId="0" fontId="5" fillId="0" borderId="11" xfId="94" applyFont="1" applyBorder="1" applyAlignment="1">
      <alignment horizontal="center" vertical="center" wrapText="1"/>
    </xf>
    <xf numFmtId="0" fontId="5" fillId="0" borderId="11" xfId="94" applyFont="1" applyBorder="1" applyAlignment="1">
      <alignment horizontal="center" vertical="center"/>
    </xf>
    <xf numFmtId="184" fontId="6" fillId="0" borderId="12" xfId="94" applyNumberFormat="1" applyFont="1" applyBorder="1" applyAlignment="1" applyProtection="1">
      <alignment horizontal="center" vertical="center" wrapText="1"/>
      <protection locked="0"/>
    </xf>
    <xf numFmtId="0" fontId="6" fillId="0" borderId="13" xfId="94" applyFont="1" applyBorder="1" applyAlignment="1" applyProtection="1">
      <alignment horizontal="center" vertical="center" wrapText="1"/>
      <protection locked="0"/>
    </xf>
    <xf numFmtId="0" fontId="4" fillId="0" borderId="14" xfId="94" applyFont="1" applyBorder="1" applyAlignment="1">
      <alignment horizontal="center" vertical="center" wrapText="1"/>
    </xf>
    <xf numFmtId="0" fontId="7" fillId="0" borderId="12" xfId="94" applyFont="1" applyBorder="1" applyAlignment="1">
      <alignment horizontal="center" vertical="center"/>
    </xf>
    <xf numFmtId="0" fontId="8" fillId="0" borderId="12" xfId="94" applyFont="1" applyBorder="1" applyAlignment="1">
      <alignment horizontal="center" vertical="center"/>
    </xf>
    <xf numFmtId="191" fontId="7" fillId="0" borderId="12" xfId="94" applyNumberFormat="1" applyFont="1" applyBorder="1" applyAlignment="1">
      <alignment horizontal="center" vertical="center"/>
    </xf>
    <xf numFmtId="191" fontId="8" fillId="0" borderId="13" xfId="94" applyNumberFormat="1" applyFont="1" applyBorder="1" applyAlignment="1">
      <alignment horizontal="center" vertical="center"/>
    </xf>
    <xf numFmtId="0" fontId="4" fillId="0" borderId="15" xfId="94" applyFont="1" applyBorder="1" applyAlignment="1">
      <alignment horizontal="center" vertical="center" wrapText="1"/>
    </xf>
    <xf numFmtId="0" fontId="7" fillId="0" borderId="16" xfId="94" applyFont="1" applyBorder="1" applyAlignment="1">
      <alignment horizontal="center" vertical="center"/>
    </xf>
    <xf numFmtId="191" fontId="7" fillId="0" borderId="16" xfId="94" applyNumberFormat="1" applyFont="1" applyBorder="1" applyAlignment="1">
      <alignment horizontal="center" vertical="center"/>
    </xf>
    <xf numFmtId="191" fontId="7" fillId="0" borderId="17" xfId="94" applyNumberFormat="1" applyFont="1" applyBorder="1" applyAlignment="1">
      <alignment horizontal="center" vertical="center"/>
    </xf>
    <xf numFmtId="0" fontId="5" fillId="0" borderId="1" xfId="94" applyFont="1" applyBorder="1" applyAlignment="1">
      <alignment horizontal="center" vertical="center" wrapText="1"/>
    </xf>
    <xf numFmtId="0" fontId="5" fillId="0" borderId="18" xfId="94" applyFont="1" applyBorder="1" applyAlignment="1">
      <alignment horizontal="center" vertical="center"/>
    </xf>
    <xf numFmtId="183" fontId="7" fillId="0" borderId="19" xfId="94" applyNumberFormat="1" applyFont="1" applyBorder="1" applyAlignment="1">
      <alignment horizontal="center" vertical="center"/>
    </xf>
    <xf numFmtId="183" fontId="7" fillId="0" borderId="2" xfId="94" applyNumberFormat="1" applyFont="1" applyBorder="1" applyAlignment="1">
      <alignment horizontal="center" vertical="center"/>
    </xf>
    <xf numFmtId="183" fontId="7" fillId="0" borderId="20" xfId="94" applyNumberFormat="1" applyFont="1" applyBorder="1" applyAlignment="1">
      <alignment horizontal="center" vertical="center"/>
    </xf>
    <xf numFmtId="0" fontId="5" fillId="0" borderId="4" xfId="94" applyFont="1" applyBorder="1" applyAlignment="1">
      <alignment horizontal="center" vertical="center"/>
    </xf>
    <xf numFmtId="0" fontId="5" fillId="0" borderId="21" xfId="94" applyFont="1" applyBorder="1" applyAlignment="1">
      <alignment horizontal="center" vertical="center"/>
    </xf>
    <xf numFmtId="183" fontId="7" fillId="0" borderId="22" xfId="94" applyNumberFormat="1" applyFont="1" applyBorder="1" applyAlignment="1">
      <alignment horizontal="center" vertical="center"/>
    </xf>
    <xf numFmtId="183" fontId="7" fillId="0" borderId="5" xfId="94" applyNumberFormat="1" applyFont="1" applyBorder="1" applyAlignment="1">
      <alignment horizontal="center" vertical="center"/>
    </xf>
    <xf numFmtId="183" fontId="7" fillId="0" borderId="23" xfId="94" applyNumberFormat="1" applyFont="1" applyBorder="1" applyAlignment="1">
      <alignment horizontal="center" vertical="center"/>
    </xf>
    <xf numFmtId="0" fontId="9" fillId="0" borderId="10" xfId="94" applyFont="1" applyBorder="1" applyAlignment="1" applyProtection="1">
      <alignment horizontal="center" vertical="center"/>
      <protection locked="0"/>
    </xf>
    <xf numFmtId="0" fontId="6" fillId="0" borderId="11" xfId="94" applyFont="1" applyBorder="1" applyAlignment="1" applyProtection="1">
      <alignment horizontal="left" vertical="center" wrapText="1"/>
      <protection locked="0"/>
    </xf>
    <xf numFmtId="0" fontId="9" fillId="0" borderId="14" xfId="94" applyFont="1" applyBorder="1" applyAlignment="1" applyProtection="1">
      <alignment horizontal="center" vertical="center"/>
      <protection locked="0"/>
    </xf>
    <xf numFmtId="0" fontId="6" fillId="0" borderId="12" xfId="94" applyFont="1" applyBorder="1" applyAlignment="1" applyProtection="1">
      <alignment horizontal="left" vertical="center"/>
      <protection locked="0"/>
    </xf>
    <xf numFmtId="0" fontId="6" fillId="0" borderId="12" xfId="94" applyFont="1" applyBorder="1" applyAlignment="1" applyProtection="1">
      <alignment horizontal="left" vertical="center" wrapText="1"/>
      <protection locked="0"/>
    </xf>
    <xf numFmtId="0" fontId="9" fillId="0" borderId="24" xfId="94" applyFont="1" applyBorder="1" applyAlignment="1" applyProtection="1">
      <alignment horizontal="center" vertical="center"/>
      <protection locked="0"/>
    </xf>
    <xf numFmtId="0" fontId="6" fillId="0" borderId="25" xfId="94" applyFont="1" applyBorder="1" applyAlignment="1" applyProtection="1">
      <alignment horizontal="left" vertical="center" wrapText="1"/>
      <protection locked="0"/>
    </xf>
    <xf numFmtId="0" fontId="3" fillId="0" borderId="20" xfId="94" applyFont="1" applyBorder="1" applyAlignment="1" applyProtection="1">
      <alignment horizontal="center" vertical="center"/>
      <protection locked="0"/>
    </xf>
    <xf numFmtId="0" fontId="6" fillId="0" borderId="6" xfId="94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6" fillId="0" borderId="8" xfId="94" applyFont="1" applyBorder="1" applyAlignment="1">
      <alignment horizontal="center" vertical="center"/>
    </xf>
    <xf numFmtId="0" fontId="6" fillId="0" borderId="9" xfId="94" applyFont="1" applyBorder="1" applyAlignment="1">
      <alignment horizontal="center" vertical="center"/>
    </xf>
    <xf numFmtId="0" fontId="3" fillId="0" borderId="26" xfId="94" applyFont="1" applyBorder="1" applyAlignment="1" applyProtection="1">
      <alignment horizontal="center" vertical="center"/>
      <protection locked="0"/>
    </xf>
    <xf numFmtId="0" fontId="6" fillId="0" borderId="14" xfId="94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6" fillId="0" borderId="12" xfId="94" applyFont="1" applyBorder="1" applyAlignment="1" applyProtection="1">
      <alignment horizontal="center" vertical="center"/>
      <protection locked="0"/>
    </xf>
    <xf numFmtId="0" fontId="6" fillId="0" borderId="13" xfId="94" applyFont="1" applyBorder="1" applyAlignment="1" applyProtection="1">
      <alignment horizontal="center" vertical="center"/>
      <protection locked="0"/>
    </xf>
    <xf numFmtId="0" fontId="6" fillId="0" borderId="15" xfId="94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/>
    </xf>
    <xf numFmtId="0" fontId="6" fillId="0" borderId="16" xfId="94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0" fontId="5" fillId="0" borderId="8" xfId="94" applyFont="1" applyBorder="1" applyAlignment="1">
      <alignment horizontal="center" vertical="center"/>
    </xf>
    <xf numFmtId="0" fontId="5" fillId="0" borderId="19" xfId="94" applyFont="1" applyBorder="1" applyAlignment="1">
      <alignment horizontal="center" vertical="center"/>
    </xf>
    <xf numFmtId="0" fontId="0" fillId="0" borderId="18" xfId="0" applyBorder="1">
      <alignment vertical="center"/>
    </xf>
    <xf numFmtId="0" fontId="5" fillId="0" borderId="12" xfId="94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5" fillId="0" borderId="27" xfId="94" applyFont="1" applyBorder="1" applyAlignment="1">
      <alignment horizontal="center" vertical="center"/>
    </xf>
    <xf numFmtId="0" fontId="5" fillId="0" borderId="28" xfId="94" applyFont="1" applyBorder="1" applyAlignment="1">
      <alignment horizontal="center" vertical="center"/>
    </xf>
    <xf numFmtId="191" fontId="7" fillId="0" borderId="13" xfId="94" applyNumberFormat="1" applyFont="1" applyBorder="1" applyAlignment="1">
      <alignment horizontal="center" vertical="center"/>
    </xf>
    <xf numFmtId="0" fontId="11" fillId="0" borderId="12" xfId="94" applyFont="1" applyBorder="1" applyAlignment="1">
      <alignment horizontal="center" vertical="center"/>
    </xf>
    <xf numFmtId="191" fontId="11" fillId="0" borderId="13" xfId="94" applyNumberFormat="1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4" fillId="0" borderId="24" xfId="94" applyFont="1" applyBorder="1" applyAlignment="1">
      <alignment horizontal="center" vertical="center" wrapText="1"/>
    </xf>
    <xf numFmtId="0" fontId="7" fillId="0" borderId="25" xfId="94" applyFont="1" applyBorder="1" applyAlignment="1">
      <alignment horizontal="center" vertical="center"/>
    </xf>
    <xf numFmtId="191" fontId="7" fillId="0" borderId="25" xfId="94" applyNumberFormat="1" applyFont="1" applyBorder="1" applyAlignment="1">
      <alignment horizontal="center" vertical="center"/>
    </xf>
    <xf numFmtId="191" fontId="7" fillId="0" borderId="29" xfId="94" applyNumberFormat="1" applyFont="1" applyBorder="1" applyAlignment="1">
      <alignment horizontal="center" vertical="center"/>
    </xf>
    <xf numFmtId="0" fontId="5" fillId="0" borderId="9" xfId="94" applyFont="1" applyBorder="1" applyAlignment="1">
      <alignment horizontal="center" vertical="center"/>
    </xf>
    <xf numFmtId="0" fontId="4" fillId="0" borderId="30" xfId="94" applyFont="1" applyBorder="1" applyAlignment="1">
      <alignment horizontal="center" vertical="center" wrapText="1"/>
    </xf>
    <xf numFmtId="0" fontId="4" fillId="0" borderId="31" xfId="94" applyFont="1" applyBorder="1" applyAlignment="1">
      <alignment horizontal="center" vertical="center" wrapText="1"/>
    </xf>
    <xf numFmtId="0" fontId="6" fillId="0" borderId="8" xfId="94" applyFont="1" applyBorder="1" applyAlignment="1" applyProtection="1">
      <alignment horizontal="left" vertical="center" wrapText="1"/>
      <protection locked="0"/>
    </xf>
    <xf numFmtId="0" fontId="6" fillId="0" borderId="9" xfId="94" applyFont="1" applyBorder="1" applyAlignment="1" applyProtection="1">
      <alignment horizontal="left" vertical="center" wrapText="1"/>
      <protection locked="0"/>
    </xf>
    <xf numFmtId="0" fontId="6" fillId="0" borderId="13" xfId="94" applyFont="1" applyBorder="1" applyAlignment="1" applyProtection="1">
      <alignment horizontal="left" vertical="center"/>
      <protection locked="0"/>
    </xf>
    <xf numFmtId="0" fontId="6" fillId="0" borderId="13" xfId="94" applyFont="1" applyBorder="1" applyAlignment="1" applyProtection="1">
      <alignment horizontal="left" vertical="center" wrapText="1"/>
      <protection locked="0"/>
    </xf>
    <xf numFmtId="0" fontId="6" fillId="0" borderId="29" xfId="94" applyFont="1" applyBorder="1" applyAlignment="1" applyProtection="1">
      <alignment horizontal="left" vertical="center" wrapText="1"/>
      <protection locked="0"/>
    </xf>
    <xf numFmtId="0" fontId="1" fillId="0" borderId="0" xfId="0" applyFont="1" applyBorder="1">
      <alignment vertical="center"/>
    </xf>
    <xf numFmtId="191" fontId="7" fillId="0" borderId="0" xfId="94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0" borderId="0" xfId="94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2" xfId="94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94" applyFont="1" applyBorder="1" applyAlignment="1" applyProtection="1">
      <alignment horizontal="center" vertical="center"/>
      <protection locked="0"/>
    </xf>
    <xf numFmtId="0" fontId="9" fillId="0" borderId="6" xfId="94" applyFont="1" applyBorder="1" applyAlignment="1" applyProtection="1">
      <alignment horizontal="center" vertical="center"/>
      <protection locked="0"/>
    </xf>
    <xf numFmtId="0" fontId="9" fillId="0" borderId="8" xfId="94" applyFont="1" applyBorder="1" applyAlignment="1" applyProtection="1">
      <alignment horizontal="center" vertical="center"/>
      <protection locked="0"/>
    </xf>
    <xf numFmtId="0" fontId="9" fillId="0" borderId="8" xfId="94" applyFont="1" applyBorder="1" applyAlignment="1" applyProtection="1">
      <alignment horizontal="left" vertical="center"/>
      <protection locked="0"/>
    </xf>
    <xf numFmtId="0" fontId="9" fillId="0" borderId="15" xfId="94" applyFont="1" applyBorder="1" applyAlignment="1" applyProtection="1">
      <alignment horizontal="center" vertical="center"/>
      <protection locked="0"/>
    </xf>
    <xf numFmtId="0" fontId="9" fillId="0" borderId="16" xfId="94" applyFont="1" applyBorder="1" applyAlignment="1" applyProtection="1">
      <alignment horizontal="center" vertical="center"/>
      <protection locked="0"/>
    </xf>
    <xf numFmtId="0" fontId="9" fillId="0" borderId="32" xfId="94" applyFont="1" applyBorder="1" applyAlignment="1" applyProtection="1">
      <alignment horizontal="center" vertical="center"/>
      <protection locked="0"/>
    </xf>
    <xf numFmtId="0" fontId="9" fillId="0" borderId="31" xfId="94" applyFont="1" applyBorder="1" applyAlignment="1" applyProtection="1">
      <alignment horizontal="center" vertical="center"/>
      <protection locked="0"/>
    </xf>
    <xf numFmtId="0" fontId="6" fillId="0" borderId="6" xfId="94" applyFont="1" applyBorder="1" applyAlignment="1" applyProtection="1">
      <alignment horizontal="center" vertical="center" wrapText="1"/>
      <protection locked="0"/>
    </xf>
    <xf numFmtId="0" fontId="9" fillId="0" borderId="9" xfId="94" applyFont="1" applyBorder="1" applyAlignment="1" applyProtection="1">
      <alignment horizontal="center" vertical="center"/>
      <protection locked="0"/>
    </xf>
    <xf numFmtId="0" fontId="6" fillId="0" borderId="14" xfId="94" applyFont="1" applyBorder="1" applyAlignment="1" applyProtection="1">
      <alignment vertical="center"/>
      <protection locked="0"/>
    </xf>
    <xf numFmtId="0" fontId="6" fillId="0" borderId="12" xfId="94" applyFont="1" applyBorder="1" applyAlignment="1" applyProtection="1">
      <alignment horizontal="center" vertical="center" wrapText="1"/>
      <protection locked="0"/>
    </xf>
    <xf numFmtId="0" fontId="6" fillId="0" borderId="12" xfId="98" applyFont="1" applyBorder="1" applyAlignment="1" applyProtection="1">
      <alignment horizontal="center" vertical="center"/>
      <protection locked="0"/>
    </xf>
    <xf numFmtId="184" fontId="6" fillId="0" borderId="12" xfId="98" applyNumberFormat="1" applyFont="1" applyBorder="1" applyAlignment="1" applyProtection="1">
      <alignment horizontal="center" vertical="center" wrapText="1"/>
      <protection locked="0"/>
    </xf>
    <xf numFmtId="0" fontId="14" fillId="0" borderId="14" xfId="94" applyFont="1" applyBorder="1" applyAlignment="1" applyProtection="1">
      <alignment horizontal="center" vertical="center"/>
      <protection locked="0"/>
    </xf>
    <xf numFmtId="0" fontId="8" fillId="0" borderId="12" xfId="94" applyFont="1" applyBorder="1" applyAlignment="1">
      <alignment horizontal="center" vertical="center" wrapText="1"/>
    </xf>
    <xf numFmtId="0" fontId="8" fillId="0" borderId="12" xfId="94" applyFont="1" applyBorder="1" applyAlignment="1" applyProtection="1">
      <alignment horizontal="center" vertical="center"/>
      <protection locked="0"/>
    </xf>
    <xf numFmtId="0" fontId="8" fillId="0" borderId="13" xfId="94" applyFont="1" applyBorder="1" applyAlignment="1">
      <alignment horizontal="center" vertical="center" wrapText="1"/>
    </xf>
    <xf numFmtId="49" fontId="8" fillId="0" borderId="14" xfId="94" applyNumberFormat="1" applyFont="1" applyBorder="1" applyAlignment="1">
      <alignment horizontal="center" vertical="center" wrapText="1"/>
    </xf>
    <xf numFmtId="192" fontId="8" fillId="0" borderId="12" xfId="94" applyNumberFormat="1" applyFont="1" applyBorder="1" applyAlignment="1" applyProtection="1">
      <alignment horizontal="center" vertical="center" wrapText="1"/>
      <protection locked="0"/>
    </xf>
    <xf numFmtId="0" fontId="8" fillId="0" borderId="12" xfId="94" applyFont="1" applyBorder="1" applyAlignment="1">
      <alignment vertical="center" wrapText="1"/>
    </xf>
    <xf numFmtId="0" fontId="8" fillId="0" borderId="13" xfId="94" applyFont="1" applyBorder="1" applyAlignment="1">
      <alignment vertical="center" wrapText="1"/>
    </xf>
    <xf numFmtId="49" fontId="14" fillId="0" borderId="14" xfId="94" applyNumberFormat="1" applyFont="1" applyBorder="1" applyAlignment="1">
      <alignment horizontal="center" vertical="center" wrapText="1"/>
    </xf>
    <xf numFmtId="192" fontId="14" fillId="0" borderId="12" xfId="94" applyNumberFormat="1" applyFont="1" applyBorder="1" applyAlignment="1" applyProtection="1">
      <alignment horizontal="right" vertical="center" wrapText="1"/>
      <protection locked="0"/>
    </xf>
    <xf numFmtId="0" fontId="8" fillId="0" borderId="12" xfId="94" applyFont="1" applyBorder="1" applyAlignment="1" applyProtection="1">
      <alignment horizontal="left" vertical="center"/>
      <protection locked="0"/>
    </xf>
    <xf numFmtId="0" fontId="7" fillId="0" borderId="13" xfId="94" applyFont="1" applyBorder="1" applyAlignment="1">
      <alignment vertical="center" wrapText="1"/>
    </xf>
    <xf numFmtId="49" fontId="1" fillId="0" borderId="14" xfId="94" applyNumberFormat="1" applyFont="1" applyBorder="1" applyAlignment="1">
      <alignment horizontal="center" vertical="center" wrapText="1"/>
    </xf>
    <xf numFmtId="0" fontId="14" fillId="0" borderId="15" xfId="94" applyFont="1" applyBorder="1" applyAlignment="1" applyProtection="1">
      <alignment horizontal="center" vertical="center"/>
      <protection locked="0"/>
    </xf>
    <xf numFmtId="0" fontId="8" fillId="0" borderId="16" xfId="94" applyFont="1" applyBorder="1" applyAlignment="1" applyProtection="1">
      <alignment horizontal="left" vertical="center"/>
      <protection locked="0"/>
    </xf>
    <xf numFmtId="0" fontId="8" fillId="0" borderId="16" xfId="94" applyFont="1" applyBorder="1" applyAlignment="1" applyProtection="1">
      <alignment horizontal="center" vertical="center"/>
      <protection locked="0"/>
    </xf>
    <xf numFmtId="0" fontId="7" fillId="0" borderId="17" xfId="94" applyFont="1" applyBorder="1" applyAlignment="1">
      <alignment vertical="center" wrapText="1"/>
    </xf>
    <xf numFmtId="49" fontId="1" fillId="0" borderId="15" xfId="94" applyNumberFormat="1" applyFont="1" applyBorder="1" applyAlignment="1">
      <alignment horizontal="center" vertical="center" wrapText="1"/>
    </xf>
    <xf numFmtId="192" fontId="14" fillId="0" borderId="16" xfId="94" applyNumberFormat="1" applyFont="1" applyBorder="1" applyAlignment="1" applyProtection="1">
      <alignment horizontal="right" vertical="center" wrapText="1"/>
      <protection locked="0"/>
    </xf>
    <xf numFmtId="0" fontId="14" fillId="0" borderId="1" xfId="98" applyFont="1" applyBorder="1" applyAlignment="1" applyProtection="1">
      <alignment horizontal="right" vertical="center"/>
      <protection locked="0"/>
    </xf>
    <xf numFmtId="0" fontId="14" fillId="0" borderId="2" xfId="98" applyFont="1" applyBorder="1" applyAlignment="1" applyProtection="1">
      <alignment horizontal="right" vertical="center"/>
      <protection locked="0"/>
    </xf>
    <xf numFmtId="0" fontId="9" fillId="0" borderId="33" xfId="94" applyFont="1" applyBorder="1" applyAlignment="1" applyProtection="1">
      <alignment horizontal="center" vertical="center"/>
      <protection locked="0"/>
    </xf>
    <xf numFmtId="0" fontId="9" fillId="0" borderId="34" xfId="94" applyFont="1" applyBorder="1" applyAlignment="1" applyProtection="1">
      <alignment horizontal="center" vertical="center"/>
      <protection locked="0"/>
    </xf>
    <xf numFmtId="0" fontId="9" fillId="0" borderId="30" xfId="94" applyFont="1" applyBorder="1" applyAlignment="1" applyProtection="1">
      <alignment horizontal="center" vertical="center"/>
      <protection locked="0"/>
    </xf>
    <xf numFmtId="191" fontId="14" fillId="0" borderId="12" xfId="94" applyNumberFormat="1" applyFont="1" applyBorder="1" applyAlignment="1">
      <alignment horizontal="center" vertical="center"/>
    </xf>
    <xf numFmtId="0" fontId="14" fillId="0" borderId="12" xfId="94" applyFont="1" applyBorder="1" applyAlignment="1">
      <alignment horizontal="center" vertical="center"/>
    </xf>
    <xf numFmtId="0" fontId="9" fillId="0" borderId="35" xfId="98" applyFont="1" applyBorder="1" applyAlignment="1" applyProtection="1">
      <alignment horizontal="left" vertical="center"/>
      <protection locked="0"/>
    </xf>
    <xf numFmtId="0" fontId="9" fillId="0" borderId="36" xfId="98" applyFont="1" applyBorder="1" applyAlignment="1" applyProtection="1">
      <alignment horizontal="left" vertical="center"/>
      <protection locked="0"/>
    </xf>
    <xf numFmtId="0" fontId="15" fillId="0" borderId="37" xfId="98" applyFont="1" applyBorder="1" applyAlignment="1" applyProtection="1">
      <alignment horizontal="center" vertical="center"/>
      <protection locked="0"/>
    </xf>
    <xf numFmtId="0" fontId="15" fillId="0" borderId="38" xfId="98" applyFont="1" applyBorder="1" applyAlignment="1" applyProtection="1">
      <alignment horizontal="center" vertical="center"/>
      <protection locked="0"/>
    </xf>
    <xf numFmtId="0" fontId="15" fillId="0" borderId="31" xfId="98" applyFont="1" applyBorder="1" applyAlignment="1" applyProtection="1">
      <alignment horizontal="center" vertical="center"/>
      <protection locked="0"/>
    </xf>
    <xf numFmtId="0" fontId="9" fillId="0" borderId="36" xfId="98" applyFont="1" applyBorder="1" applyAlignment="1" applyProtection="1">
      <alignment vertical="center"/>
      <protection locked="0"/>
    </xf>
    <xf numFmtId="0" fontId="16" fillId="0" borderId="36" xfId="98" applyFont="1" applyBorder="1" applyAlignment="1" applyProtection="1">
      <alignment horizontal="center" vertical="center"/>
      <protection locked="0"/>
    </xf>
    <xf numFmtId="0" fontId="6" fillId="0" borderId="8" xfId="94" applyFont="1" applyBorder="1" applyAlignment="1" applyProtection="1">
      <alignment horizontal="left" vertical="center"/>
      <protection locked="0"/>
    </xf>
    <xf numFmtId="0" fontId="6" fillId="0" borderId="12" xfId="94" applyFont="1" applyBorder="1" applyAlignment="1" applyProtection="1">
      <alignment vertical="center"/>
      <protection locked="0"/>
    </xf>
    <xf numFmtId="192" fontId="0" fillId="0" borderId="0" xfId="0" applyNumberFormat="1">
      <alignment vertical="center"/>
    </xf>
    <xf numFmtId="0" fontId="6" fillId="0" borderId="6" xfId="94" applyFont="1" applyBorder="1" applyAlignment="1" applyProtection="1">
      <alignment vertical="center"/>
      <protection locked="0"/>
    </xf>
    <xf numFmtId="0" fontId="17" fillId="0" borderId="8" xfId="0" applyFont="1" applyBorder="1" applyAlignment="1">
      <alignment horizontal="center" vertical="center"/>
    </xf>
    <xf numFmtId="0" fontId="18" fillId="0" borderId="16" xfId="10" applyFont="1" applyFill="1" applyBorder="1" applyAlignment="1" applyProtection="1">
      <alignment horizontal="center" vertical="center"/>
      <protection locked="0"/>
    </xf>
    <xf numFmtId="0" fontId="17" fillId="0" borderId="16" xfId="0" applyFont="1" applyBorder="1" applyAlignment="1">
      <alignment horizontal="center" vertical="center"/>
    </xf>
    <xf numFmtId="0" fontId="9" fillId="0" borderId="39" xfId="94" applyFont="1" applyBorder="1" applyAlignment="1" applyProtection="1">
      <alignment horizontal="center" vertical="center"/>
      <protection locked="0"/>
    </xf>
    <xf numFmtId="0" fontId="6" fillId="0" borderId="14" xfId="94" applyFont="1" applyBorder="1" applyAlignment="1" applyProtection="1">
      <alignment horizontal="center" vertical="center" wrapText="1"/>
      <protection locked="0"/>
    </xf>
    <xf numFmtId="192" fontId="8" fillId="0" borderId="12" xfId="94" applyNumberFormat="1" applyFont="1" applyBorder="1" applyAlignment="1">
      <alignment horizontal="center" vertical="center" wrapText="1"/>
    </xf>
    <xf numFmtId="192" fontId="8" fillId="0" borderId="13" xfId="94" applyNumberFormat="1" applyFont="1" applyBorder="1" applyAlignment="1">
      <alignment horizontal="center" vertical="center" wrapText="1"/>
    </xf>
    <xf numFmtId="0" fontId="14" fillId="0" borderId="12" xfId="94" applyFont="1" applyBorder="1" applyAlignment="1" applyProtection="1">
      <alignment horizontal="center" vertical="center"/>
      <protection locked="0"/>
    </xf>
    <xf numFmtId="4" fontId="14" fillId="0" borderId="12" xfId="94" applyNumberFormat="1" applyFont="1" applyBorder="1" applyAlignment="1">
      <alignment horizontal="center" vertical="center"/>
    </xf>
    <xf numFmtId="4" fontId="14" fillId="0" borderId="12" xfId="94" applyNumberFormat="1" applyFont="1" applyBorder="1" applyAlignment="1" applyProtection="1">
      <alignment horizontal="center" vertical="center"/>
      <protection locked="0"/>
    </xf>
    <xf numFmtId="192" fontId="14" fillId="0" borderId="12" xfId="94" applyNumberFormat="1" applyFont="1" applyBorder="1" applyAlignment="1">
      <alignment horizontal="right" vertical="center" wrapText="1"/>
    </xf>
    <xf numFmtId="192" fontId="14" fillId="0" borderId="13" xfId="94" applyNumberFormat="1" applyFont="1" applyBorder="1" applyAlignment="1">
      <alignment horizontal="right" vertical="center" wrapText="1"/>
    </xf>
    <xf numFmtId="192" fontId="14" fillId="0" borderId="17" xfId="94" applyNumberFormat="1" applyFont="1" applyBorder="1" applyAlignment="1">
      <alignment horizontal="right" vertical="center" wrapText="1"/>
    </xf>
    <xf numFmtId="0" fontId="14" fillId="0" borderId="16" xfId="94" applyFont="1" applyBorder="1" applyAlignment="1" applyProtection="1">
      <alignment horizontal="center" vertical="center"/>
      <protection locked="0"/>
    </xf>
    <xf numFmtId="4" fontId="14" fillId="0" borderId="16" xfId="94" applyNumberFormat="1" applyFont="1" applyBorder="1" applyAlignment="1" applyProtection="1">
      <alignment horizontal="center" vertical="center"/>
      <protection locked="0"/>
    </xf>
    <xf numFmtId="0" fontId="14" fillId="0" borderId="18" xfId="98" applyFont="1" applyBorder="1" applyAlignment="1" applyProtection="1">
      <alignment horizontal="right" vertical="center"/>
      <protection locked="0"/>
    </xf>
    <xf numFmtId="4" fontId="14" fillId="0" borderId="8" xfId="94" applyNumberFormat="1" applyFont="1" applyBorder="1" applyAlignment="1">
      <alignment horizontal="right" vertical="center" wrapText="1"/>
    </xf>
    <xf numFmtId="0" fontId="14" fillId="0" borderId="40" xfId="98" applyFont="1" applyBorder="1" applyAlignment="1" applyProtection="1">
      <alignment horizontal="right" vertical="center"/>
      <protection locked="0"/>
    </xf>
    <xf numFmtId="0" fontId="14" fillId="0" borderId="41" xfId="98" applyFont="1" applyBorder="1" applyAlignment="1" applyProtection="1">
      <alignment horizontal="right" vertical="center"/>
      <protection locked="0"/>
    </xf>
    <xf numFmtId="0" fontId="19" fillId="0" borderId="36" xfId="10" applyFill="1" applyBorder="1" applyAlignment="1" applyProtection="1">
      <alignment horizontal="center" vertical="center"/>
      <protection locked="0"/>
    </xf>
    <xf numFmtId="0" fontId="9" fillId="0" borderId="36" xfId="98" applyFont="1" applyBorder="1" applyAlignment="1" applyProtection="1">
      <alignment horizontal="center" vertical="center"/>
      <protection locked="0"/>
    </xf>
    <xf numFmtId="14" fontId="20" fillId="0" borderId="8" xfId="94" applyNumberFormat="1" applyFont="1" applyBorder="1" applyAlignment="1">
      <alignment horizontal="center" vertical="center"/>
    </xf>
    <xf numFmtId="0" fontId="20" fillId="0" borderId="8" xfId="94" applyFont="1" applyBorder="1" applyAlignment="1">
      <alignment horizontal="center" vertical="center"/>
    </xf>
    <xf numFmtId="0" fontId="20" fillId="0" borderId="9" xfId="94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0" fillId="0" borderId="12" xfId="94" applyFont="1" applyBorder="1" applyAlignment="1" applyProtection="1">
      <alignment horizontal="center" vertical="center"/>
      <protection locked="0"/>
    </xf>
    <xf numFmtId="0" fontId="20" fillId="0" borderId="13" xfId="94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84" fontId="6" fillId="0" borderId="42" xfId="94" applyNumberFormat="1" applyFont="1" applyBorder="1" applyAlignment="1" applyProtection="1">
      <alignment horizontal="center" vertical="center" wrapText="1"/>
      <protection locked="0"/>
    </xf>
    <xf numFmtId="0" fontId="6" fillId="0" borderId="13" xfId="98" applyFont="1" applyBorder="1" applyAlignment="1" applyProtection="1">
      <alignment horizontal="center" vertical="center"/>
      <protection locked="0"/>
    </xf>
    <xf numFmtId="0" fontId="6" fillId="0" borderId="43" xfId="94" applyFont="1" applyBorder="1" applyAlignment="1" applyProtection="1">
      <alignment vertical="center"/>
      <protection locked="0"/>
    </xf>
    <xf numFmtId="184" fontId="6" fillId="0" borderId="13" xfId="98" applyNumberFormat="1" applyFont="1" applyBorder="1" applyAlignment="1" applyProtection="1">
      <alignment horizontal="center" vertical="center" wrapText="1"/>
      <protection locked="0"/>
    </xf>
    <xf numFmtId="4" fontId="14" fillId="0" borderId="13" xfId="94" applyNumberFormat="1" applyFont="1" applyBorder="1" applyAlignment="1">
      <alignment horizontal="center" vertical="center"/>
    </xf>
    <xf numFmtId="0" fontId="22" fillId="0" borderId="43" xfId="94" applyFont="1" applyBorder="1" applyAlignment="1" applyProtection="1">
      <alignment horizontal="center" vertical="center" wrapText="1"/>
      <protection locked="0"/>
    </xf>
    <xf numFmtId="0" fontId="8" fillId="0" borderId="43" xfId="94" applyFont="1" applyBorder="1" applyAlignment="1" applyProtection="1">
      <alignment horizontal="center" vertical="center"/>
      <protection locked="0"/>
    </xf>
    <xf numFmtId="4" fontId="14" fillId="0" borderId="17" xfId="94" applyNumberFormat="1" applyFont="1" applyBorder="1" applyAlignment="1">
      <alignment horizontal="center" vertical="center"/>
    </xf>
    <xf numFmtId="0" fontId="8" fillId="0" borderId="44" xfId="94" applyFont="1" applyBorder="1" applyAlignment="1" applyProtection="1">
      <alignment horizontal="center" vertical="center"/>
      <protection locked="0"/>
    </xf>
    <xf numFmtId="0" fontId="14" fillId="0" borderId="39" xfId="98" applyFont="1" applyBorder="1" applyAlignment="1" applyProtection="1">
      <alignment horizontal="right" vertical="center"/>
      <protection locked="0"/>
    </xf>
    <xf numFmtId="4" fontId="14" fillId="0" borderId="8" xfId="94" applyNumberFormat="1" applyFont="1" applyBorder="1" applyAlignment="1">
      <alignment horizontal="center" vertical="center"/>
    </xf>
    <xf numFmtId="0" fontId="14" fillId="0" borderId="9" xfId="94" applyFont="1" applyBorder="1" applyAlignment="1" applyProtection="1">
      <alignment horizontal="center" vertical="center" wrapText="1"/>
      <protection locked="0"/>
    </xf>
    <xf numFmtId="0" fontId="14" fillId="0" borderId="13" xfId="94" applyFont="1" applyBorder="1" applyAlignment="1">
      <alignment horizontal="center" vertical="center"/>
    </xf>
    <xf numFmtId="0" fontId="16" fillId="0" borderId="45" xfId="98" applyFont="1" applyBorder="1" applyAlignment="1" applyProtection="1">
      <alignment horizontal="center" vertical="center"/>
      <protection locked="0"/>
    </xf>
    <xf numFmtId="0" fontId="6" fillId="0" borderId="9" xfId="94" applyFont="1" applyBorder="1" applyAlignment="1" applyProtection="1">
      <alignment horizontal="left" vertical="center"/>
      <protection locked="0"/>
    </xf>
    <xf numFmtId="0" fontId="6" fillId="0" borderId="13" xfId="94" applyFont="1" applyBorder="1" applyAlignment="1" applyProtection="1">
      <alignment vertical="center"/>
      <protection locked="0"/>
    </xf>
  </cellXfs>
  <cellStyles count="12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Euro" xfId="13"/>
    <cellStyle name="_管理费用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爨ﾃﾗ靉ｧﾋﾁﾒﾂﾊ｡ﾘﾅ爰ﾔｹ_Excel_MD97DL" xfId="19"/>
    <cellStyle name="标题 4" xfId="20" builtinId="19"/>
    <cellStyle name="警告文本" xfId="21" builtinId="11"/>
    <cellStyle name="_ET_STYLE_NoName_00_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_x000a_mouse.drv=lm_C131 BOM-20080106内饰" xfId="31"/>
    <cellStyle name="_C601项目投资及费用预算（总计）" xfId="32"/>
    <cellStyle name="计算" xfId="33" builtinId="22"/>
    <cellStyle name="检查单元格" xfId="34" builtinId="23"/>
    <cellStyle name="强调文字颜色 2" xfId="35" builtinId="33"/>
    <cellStyle name="Currency [0]" xfId="36"/>
    <cellStyle name="20% - 强调文字颜色 6" xfId="37" builtinId="50"/>
    <cellStyle name="链接单元格" xfId="38" builtinId="24"/>
    <cellStyle name="汇总" xfId="39" builtinId="25"/>
    <cellStyle name="好" xfId="40" builtinId="26"/>
    <cellStyle name="_GPS 清单修订-lizhou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_复件 红旗C601电器部品清单(目标价格表）-包括线束" xfId="46"/>
    <cellStyle name="40% - 强调文字颜色 1" xfId="47" builtinId="31"/>
    <cellStyle name="20% - 强调文字颜色 2" xfId="48" builtinId="34"/>
    <cellStyle name="_C131采购工作计划-081015(1)" xfId="49"/>
    <cellStyle name="40% - 强调文字颜色 2" xfId="50" builtinId="35"/>
    <cellStyle name="强调文字颜色 3" xfId="51" builtinId="37"/>
    <cellStyle name="强调文字颜色 4" xfId="52" builtinId="41"/>
    <cellStyle name="PSChar" xfId="53"/>
    <cellStyle name="20% - 强调文字颜色 4" xfId="54" builtinId="42"/>
    <cellStyle name="40% - 强调文字颜色 4" xfId="55" builtinId="43"/>
    <cellStyle name="强调文字颜色 5" xfId="56" builtinId="45"/>
    <cellStyle name="_C601 项目投资及费用预算（总计）9月6日" xfId="57"/>
    <cellStyle name="40% - 强调文字颜色 5" xfId="58" builtinId="47"/>
    <cellStyle name="_开发预算071016" xfId="59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_x000a_mouse.drv=lm 2_C131 BOM-20080106内饰 2" xfId="64"/>
    <cellStyle name="常规 4" xfId="65"/>
    <cellStyle name="_C601 动力总成价格" xfId="66"/>
    <cellStyle name="_C601 项目投资及费用预算（总计）" xfId="67"/>
    <cellStyle name="active" xfId="68"/>
    <cellStyle name="_ET_STYLE_NoName_00__C131 BOM-动力总成及附件20090928" xfId="69"/>
    <cellStyle name="_成本差异对照表" xfId="70"/>
    <cellStyle name="_清单价格-177" xfId="71"/>
    <cellStyle name="_营业费用" xfId="72"/>
    <cellStyle name="_直材单车成本" xfId="73"/>
    <cellStyle name="Body" xfId="74"/>
    <cellStyle name="BOM_Level_1" xfId="75"/>
    <cellStyle name="Comma [0]" xfId="76"/>
    <cellStyle name="Comma_$" xfId="77"/>
    <cellStyle name="comma-d" xfId="78"/>
    <cellStyle name="Currency_$" xfId="79"/>
    <cellStyle name="Date" xfId="80"/>
    <cellStyle name="Grey" xfId="81"/>
    <cellStyle name="Header1" xfId="82"/>
    <cellStyle name="Header2" xfId="83"/>
    <cellStyle name="Input [yellow]" xfId="84"/>
    <cellStyle name="New Times Roman" xfId="85"/>
    <cellStyle name="no dec" xfId="86"/>
    <cellStyle name="Normal - Style1" xfId="87"/>
    <cellStyle name="Normal_$" xfId="88"/>
    <cellStyle name="Percent [2]" xfId="89"/>
    <cellStyle name="ｻ｡ｵﾔ_Excel_MD97DL" xfId="90"/>
    <cellStyle name="爨ﾃﾗ靉ｧﾋﾁﾒﾂｨﾘﾅﾀﾒ､ [0]_Excel_MD97DL" xfId="91"/>
    <cellStyle name="爨ﾃﾗ靉ｧﾋﾁﾒﾂｨﾘﾅﾀﾒ､_Excel_MD97DL" xfId="92"/>
    <cellStyle name="標準_●設備調達管理表新（04-05年）0206" xfId="93"/>
    <cellStyle name="常规 2" xfId="94"/>
    <cellStyle name="常规 2 2" xfId="95"/>
    <cellStyle name="常规 2_R020 BOM 模板" xfId="96"/>
    <cellStyle name="常规 3" xfId="97"/>
    <cellStyle name="常规_试制费用报价表 (1)" xfId="98"/>
    <cellStyle name="超级链接" xfId="99"/>
    <cellStyle name="超链接 2" xfId="100"/>
    <cellStyle name="爨ﾃﾗ靉ｧﾋﾁﾒﾂﾊ｡ﾘﾅ爰ﾔｹ [0]_Excel_MD97DL" xfId="101"/>
    <cellStyle name="后继超级链接" xfId="102"/>
    <cellStyle name="霓付 [0]_97MBO" xfId="103"/>
    <cellStyle name="霓付_97MBO" xfId="104"/>
    <cellStyle name="烹拳 [0]_97MBO" xfId="105"/>
    <cellStyle name="烹拳_97MBO" xfId="106"/>
    <cellStyle name="普通_ 白土" xfId="107"/>
    <cellStyle name="千分位[0]_ 白土" xfId="108"/>
    <cellStyle name="千分位_ 白土" xfId="109"/>
    <cellStyle name="千位[0]_laroux" xfId="110"/>
    <cellStyle name="千位_laroux" xfId="111"/>
    <cellStyle name="钎霖_laroux" xfId="112"/>
    <cellStyle name="样式 1" xfId="113"/>
    <cellStyle name="样式 1 2" xfId="114"/>
    <cellStyle name="样式 1 2 2_A级车BOM-20110702-下发版" xfId="115"/>
    <cellStyle name="样式 1 4 2" xfId="116"/>
    <cellStyle name="콤마 [0]_BOILER-CO1" xfId="117"/>
    <cellStyle name="콤마_BOILER-CO1" xfId="118"/>
    <cellStyle name="통화 [0]_BOILER-CO1" xfId="119"/>
    <cellStyle name="통화_BOILER-CO1" xfId="120"/>
    <cellStyle name="표준_0N-HANDLING " xfId="121"/>
  </cellStyles>
  <tableStyles count="0" defaultTableStyle="TableStyleMedium9" defaultPivotStyle="PivotStyleLight16"/>
  <colors>
    <mruColors>
      <color rgb="00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147181</xdr:colOff>
      <xdr:row>0</xdr:row>
      <xdr:rowOff>95249</xdr:rowOff>
    </xdr:from>
    <xdr:to>
      <xdr:col>3</xdr:col>
      <xdr:colOff>677551</xdr:colOff>
      <xdr:row>2</xdr:row>
      <xdr:rowOff>74249</xdr:rowOff>
    </xdr:to>
    <xdr:grpSp>
      <xdr:nvGrpSpPr>
        <xdr:cNvPr id="4" name="组合 3"/>
        <xdr:cNvGrpSpPr>
          <a:grpSpLocks noChangeAspect="1"/>
        </xdr:cNvGrpSpPr>
      </xdr:nvGrpSpPr>
      <xdr:grpSpPr>
        <a:xfrm>
          <a:off x="146685" y="94615"/>
          <a:ext cx="2435860" cy="360045"/>
          <a:chOff x="147181" y="209549"/>
          <a:chExt cx="2435370" cy="360000"/>
        </a:xfrm>
      </xdr:grpSpPr>
      <xdr:pic>
        <xdr:nvPicPr>
          <xdr:cNvPr id="6" name="Picture 1" descr="01"/>
          <xdr:cNvPicPr>
            <a:picLocks noChangeAspect="1" noChangeArrowheads="1"/>
          </xdr:cNvPicPr>
        </xdr:nvPicPr>
        <xdr:blipFill>
          <a:blip r:embed="rId1" cstate="print"/>
          <a:srcRect/>
          <a:stretch>
            <a:fillRect/>
          </a:stretch>
        </xdr:blipFill>
        <xdr:spPr>
          <a:xfrm>
            <a:off x="147181" y="209549"/>
            <a:ext cx="648273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Picture 1"/>
          <xdr:cNvPicPr>
            <a:picLocks noChangeAspect="1" noChangeArrowheads="1"/>
          </xdr:cNvPicPr>
        </xdr:nvPicPr>
        <xdr:blipFill>
          <a:blip r:embed="rId2" cstate="print"/>
          <a:srcRect/>
          <a:stretch>
            <a:fillRect/>
          </a:stretch>
        </xdr:blipFill>
        <xdr:spPr>
          <a:xfrm>
            <a:off x="933449" y="273399"/>
            <a:ext cx="1649102" cy="2880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276225</xdr:colOff>
      <xdr:row>0</xdr:row>
      <xdr:rowOff>161925</xdr:rowOff>
    </xdr:from>
    <xdr:to>
      <xdr:col>1</xdr:col>
      <xdr:colOff>29148</xdr:colOff>
      <xdr:row>2</xdr:row>
      <xdr:rowOff>140925</xdr:rowOff>
    </xdr:to>
    <xdr:pic>
      <xdr:nvPicPr>
        <xdr:cNvPr id="4" name="Picture 1" descr="0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6225" y="161925"/>
          <a:ext cx="645795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167143</xdr:colOff>
      <xdr:row>1</xdr:row>
      <xdr:rowOff>35275</xdr:rowOff>
    </xdr:from>
    <xdr:to>
      <xdr:col>2</xdr:col>
      <xdr:colOff>701820</xdr:colOff>
      <xdr:row>2</xdr:row>
      <xdr:rowOff>132775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60450" y="225425"/>
          <a:ext cx="2002790" cy="288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12</xdr:col>
      <xdr:colOff>299289</xdr:colOff>
      <xdr:row>6</xdr:row>
      <xdr:rowOff>38100</xdr:rowOff>
    </xdr:from>
    <xdr:ext cx="184731" cy="937629"/>
    <xdr:sp>
      <xdr:nvSpPr>
        <xdr:cNvPr id="18" name="矩形 17"/>
        <xdr:cNvSpPr/>
      </xdr:nvSpPr>
      <xdr:spPr>
        <a:xfrm>
          <a:off x="10904855" y="1409700"/>
          <a:ext cx="184785" cy="93726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zh-CN" altLang="en-US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19;&#36141;&#24037;&#20316;\HQ3\&#37329;&#24635;&#27719;&#25253;&#26448;&#26009;-1114\Documents%20and%20Settings\cyl\&#26700;&#38754;\&#39044;&#31639;\&#39044;&#31639;2\07&#24180;\2006-12&#24180;&#27719;&#24635;2\FCCTZ%20&#32418;&#26071;&#21487;&#30740;&#32463;&#27982;2006(8000)(0227)ZJ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19;&#36141;&#24037;&#20316;\HQ3\&#37329;&#24635;&#27719;&#25253;&#26448;&#26009;-1114\HQ%203&#39033;&#30446;\&#27784;&#26976;\SN\HQ%203&#39033;&#30446;\&#26032;&#29256;&#25968;&#25454;\&#21487;&#30740;hq320060218\&#32418;&#26071;&#21487;&#30740;&#32463;&#27982;2006(1).2.13(&#26041;&#26696;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000001"/>
      <sheetName val="000002"/>
      <sheetName val="000003"/>
      <sheetName val="图形数据"/>
      <sheetName val="数据"/>
      <sheetName val="说明书"/>
      <sheetName val="投资"/>
      <sheetName val="来源"/>
      <sheetName val="收入"/>
      <sheetName val="成本"/>
      <sheetName val="利润"/>
      <sheetName val="全流"/>
      <sheetName val="平衡"/>
      <sheetName val="流动"/>
      <sheetName val="负债"/>
      <sheetName val="材料"/>
      <sheetName val="销售单价"/>
      <sheetName val="进口件"/>
      <sheetName val="国产件"/>
      <sheetName val="制造"/>
      <sheetName val="管理"/>
      <sheetName val="折旧"/>
      <sheetName val="摊销"/>
      <sheetName val="工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000001"/>
      <sheetName val="000002"/>
      <sheetName val="000003"/>
      <sheetName val="图形数据"/>
      <sheetName val="数据"/>
      <sheetName val="说明书"/>
      <sheetName val="投资"/>
      <sheetName val="流动"/>
      <sheetName val="来源"/>
      <sheetName val="收入"/>
      <sheetName val="成本"/>
      <sheetName val="利润"/>
      <sheetName val="全流"/>
      <sheetName val="平衡"/>
      <sheetName val="负债"/>
      <sheetName val="材料"/>
      <sheetName val="销售单价"/>
      <sheetName val="进口件"/>
      <sheetName val="国产件"/>
      <sheetName val="制造"/>
      <sheetName val="管理"/>
      <sheetName val="折旧"/>
      <sheetName val="摊销"/>
      <sheetName val="工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songlidong@bjghrc.com" TargetMode="External"/><Relationship Id="rId4" Type="http://schemas.openxmlformats.org/officeDocument/2006/relationships/hyperlink" Target="mailto:wangtianpei@rdc.faw.com.cn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J31"/>
  <sheetViews>
    <sheetView view="pageBreakPreview" zoomScale="85" zoomScaleNormal="80" workbookViewId="0">
      <selection activeCell="K10" sqref="G9:K10"/>
    </sheetView>
  </sheetViews>
  <sheetFormatPr defaultColWidth="9" defaultRowHeight="13.5"/>
  <cols>
    <col min="1" max="1" width="4.36666666666667" customWidth="1"/>
    <col min="2" max="2" width="15.2666666666667" customWidth="1"/>
    <col min="3" max="3" width="5.36666666666667" customWidth="1"/>
    <col min="4" max="4" width="18.725" customWidth="1"/>
    <col min="5" max="5" width="5.875" customWidth="1"/>
    <col min="7" max="7" width="12.3666666666667" customWidth="1"/>
    <col min="8" max="8" width="10.2666666666667" customWidth="1"/>
    <col min="10" max="10" width="12.3666666666667" customWidth="1"/>
    <col min="11" max="11" width="11.725" customWidth="1"/>
    <col min="13" max="13" width="9.70833333333333" customWidth="1"/>
    <col min="14" max="14" width="7.725" customWidth="1"/>
    <col min="15" max="15" width="11.6333333333333" customWidth="1"/>
    <col min="18" max="18" width="11.6333333333333" customWidth="1"/>
    <col min="19" max="19" width="10.3666666666667" customWidth="1"/>
  </cols>
  <sheetData>
    <row r="1" ht="15" customHeight="1" spans="1:36">
      <c r="A1" s="91"/>
      <c r="B1" s="92"/>
      <c r="C1" s="92"/>
      <c r="D1" s="92"/>
      <c r="E1" s="92"/>
      <c r="F1" s="93" t="s">
        <v>0</v>
      </c>
      <c r="G1" s="93"/>
      <c r="H1" s="93"/>
      <c r="I1" s="93"/>
      <c r="J1" s="93"/>
      <c r="K1" s="93"/>
      <c r="L1" s="93"/>
      <c r="M1" s="93"/>
      <c r="N1" s="93"/>
      <c r="O1" s="93"/>
      <c r="P1" s="146" t="s">
        <v>1</v>
      </c>
      <c r="Q1" s="168">
        <v>44809</v>
      </c>
      <c r="R1" s="169"/>
      <c r="S1" s="170"/>
      <c r="U1" s="171" t="s">
        <v>2</v>
      </c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</row>
    <row r="2" ht="15" customHeight="1" spans="1:36">
      <c r="A2" s="94"/>
      <c r="B2" s="95"/>
      <c r="C2" s="95"/>
      <c r="D2" s="95"/>
      <c r="E2" s="95"/>
      <c r="F2" s="96"/>
      <c r="G2" s="96"/>
      <c r="H2" s="96"/>
      <c r="I2" s="96"/>
      <c r="J2" s="96"/>
      <c r="K2" s="96"/>
      <c r="L2" s="96"/>
      <c r="M2" s="96"/>
      <c r="N2" s="96"/>
      <c r="O2" s="96"/>
      <c r="P2" s="106" t="s">
        <v>3</v>
      </c>
      <c r="Q2" s="172" t="s">
        <v>4</v>
      </c>
      <c r="R2" s="172"/>
      <c r="S2" s="173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</row>
    <row r="3" ht="15" customHeight="1" spans="1:36">
      <c r="A3" s="94"/>
      <c r="B3" s="95"/>
      <c r="C3" s="95"/>
      <c r="D3" s="95"/>
      <c r="E3" s="95"/>
      <c r="F3" s="96"/>
      <c r="G3" s="96"/>
      <c r="H3" s="96"/>
      <c r="I3" s="96"/>
      <c r="J3" s="96"/>
      <c r="K3" s="96"/>
      <c r="L3" s="96"/>
      <c r="M3" s="96"/>
      <c r="N3" s="96"/>
      <c r="O3" s="96"/>
      <c r="P3" s="106" t="s">
        <v>5</v>
      </c>
      <c r="Q3" s="172" t="s">
        <v>6</v>
      </c>
      <c r="R3" s="172"/>
      <c r="S3" s="173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</row>
    <row r="4" ht="20.15" customHeight="1" spans="1:36">
      <c r="A4" s="97" t="s">
        <v>7</v>
      </c>
      <c r="B4" s="98"/>
      <c r="C4" s="99" t="s">
        <v>8</v>
      </c>
      <c r="D4" s="99"/>
      <c r="E4" s="99"/>
      <c r="F4" s="99"/>
      <c r="G4" s="99"/>
      <c r="H4" s="99"/>
      <c r="I4" s="99"/>
      <c r="J4" s="98" t="s">
        <v>9</v>
      </c>
      <c r="K4" s="98" t="s">
        <v>10</v>
      </c>
      <c r="L4" s="98"/>
      <c r="M4" s="98"/>
      <c r="N4" s="98"/>
      <c r="O4" s="98"/>
      <c r="P4" s="147" t="s">
        <v>11</v>
      </c>
      <c r="Q4" s="147"/>
      <c r="R4" s="147"/>
      <c r="S4" s="174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</row>
    <row r="5" ht="20.15" customHeight="1" spans="1:19">
      <c r="A5" s="100" t="s">
        <v>12</v>
      </c>
      <c r="B5" s="101"/>
      <c r="C5" s="101" t="s">
        <v>13</v>
      </c>
      <c r="D5" s="101"/>
      <c r="E5" s="102" t="s">
        <v>14</v>
      </c>
      <c r="F5" s="103"/>
      <c r="G5" s="101">
        <v>18004425122</v>
      </c>
      <c r="H5" s="101"/>
      <c r="I5" s="101"/>
      <c r="J5" s="101" t="s">
        <v>15</v>
      </c>
      <c r="K5" s="148" t="s">
        <v>16</v>
      </c>
      <c r="L5" s="101"/>
      <c r="M5" s="101"/>
      <c r="N5" s="101"/>
      <c r="O5" s="101"/>
      <c r="P5" s="149"/>
      <c r="Q5" s="149"/>
      <c r="R5" s="149"/>
      <c r="S5" s="175"/>
    </row>
    <row r="6" ht="24" customHeight="1" spans="1:19">
      <c r="A6" s="104" t="s">
        <v>17</v>
      </c>
      <c r="B6" s="98" t="s">
        <v>18</v>
      </c>
      <c r="C6" s="98"/>
      <c r="D6" s="98"/>
      <c r="E6" s="105"/>
      <c r="F6" s="97" t="s">
        <v>19</v>
      </c>
      <c r="G6" s="98"/>
      <c r="H6" s="98"/>
      <c r="I6" s="98"/>
      <c r="J6" s="98"/>
      <c r="K6" s="105"/>
      <c r="L6" s="150" t="s">
        <v>20</v>
      </c>
      <c r="M6" s="98"/>
      <c r="N6" s="98"/>
      <c r="O6" s="98"/>
      <c r="P6" s="98"/>
      <c r="Q6" s="98"/>
      <c r="R6" s="105"/>
      <c r="S6" s="176" t="s">
        <v>21</v>
      </c>
    </row>
    <row r="7" ht="24" customHeight="1" spans="1:19">
      <c r="A7" s="106"/>
      <c r="B7" s="55" t="s">
        <v>22</v>
      </c>
      <c r="C7" s="107" t="s">
        <v>23</v>
      </c>
      <c r="D7" s="55" t="s">
        <v>24</v>
      </c>
      <c r="E7" s="20" t="s">
        <v>25</v>
      </c>
      <c r="F7" s="53" t="s">
        <v>26</v>
      </c>
      <c r="G7" s="108" t="s">
        <v>27</v>
      </c>
      <c r="H7" s="108" t="s">
        <v>28</v>
      </c>
      <c r="I7" s="108" t="s">
        <v>29</v>
      </c>
      <c r="J7" s="55" t="s">
        <v>30</v>
      </c>
      <c r="K7" s="20" t="s">
        <v>31</v>
      </c>
      <c r="L7" s="151" t="s">
        <v>32</v>
      </c>
      <c r="M7" s="107" t="s">
        <v>33</v>
      </c>
      <c r="N7" s="107" t="s">
        <v>34</v>
      </c>
      <c r="O7" s="108" t="s">
        <v>27</v>
      </c>
      <c r="P7" s="108" t="s">
        <v>28</v>
      </c>
      <c r="Q7" s="108" t="s">
        <v>29</v>
      </c>
      <c r="R7" s="177" t="s">
        <v>31</v>
      </c>
      <c r="S7" s="178"/>
    </row>
    <row r="8" ht="24" customHeight="1" spans="1:19">
      <c r="A8" s="106"/>
      <c r="B8" s="55"/>
      <c r="C8" s="55"/>
      <c r="D8" s="55"/>
      <c r="E8" s="20"/>
      <c r="F8" s="53" t="s">
        <v>35</v>
      </c>
      <c r="G8" s="109" t="s">
        <v>36</v>
      </c>
      <c r="H8" s="109" t="s">
        <v>36</v>
      </c>
      <c r="I8" s="109" t="s">
        <v>36</v>
      </c>
      <c r="J8" s="19" t="s">
        <v>36</v>
      </c>
      <c r="K8" s="20" t="s">
        <v>37</v>
      </c>
      <c r="L8" s="151"/>
      <c r="M8" s="107"/>
      <c r="N8" s="107"/>
      <c r="O8" s="109" t="s">
        <v>36</v>
      </c>
      <c r="P8" s="109" t="s">
        <v>36</v>
      </c>
      <c r="Q8" s="109" t="s">
        <v>36</v>
      </c>
      <c r="R8" s="179" t="s">
        <v>36</v>
      </c>
      <c r="S8" s="178"/>
    </row>
    <row r="9" ht="24" customHeight="1" spans="1:19">
      <c r="A9" s="110">
        <v>1</v>
      </c>
      <c r="B9" s="111" t="s">
        <v>38</v>
      </c>
      <c r="C9" s="112" t="s">
        <v>39</v>
      </c>
      <c r="D9" s="111" t="s">
        <v>40</v>
      </c>
      <c r="E9" s="113" t="s">
        <v>41</v>
      </c>
      <c r="F9" s="114" t="s">
        <v>42</v>
      </c>
      <c r="G9" s="115">
        <v>14207.35</v>
      </c>
      <c r="H9" s="115">
        <v>70</v>
      </c>
      <c r="I9" s="115">
        <v>20</v>
      </c>
      <c r="J9" s="152">
        <v>14297.35</v>
      </c>
      <c r="K9" s="153">
        <f>J9*F9</f>
        <v>28594.7</v>
      </c>
      <c r="L9" s="23"/>
      <c r="M9" s="23"/>
      <c r="N9" s="154"/>
      <c r="O9" s="155"/>
      <c r="P9" s="155"/>
      <c r="Q9" s="155"/>
      <c r="R9" s="180"/>
      <c r="S9" s="181"/>
    </row>
    <row r="10" ht="24" customHeight="1" spans="1:19">
      <c r="A10" s="110">
        <v>2</v>
      </c>
      <c r="B10" s="111" t="s">
        <v>43</v>
      </c>
      <c r="C10" s="112" t="s">
        <v>39</v>
      </c>
      <c r="D10" s="111" t="s">
        <v>44</v>
      </c>
      <c r="E10" s="113" t="s">
        <v>41</v>
      </c>
      <c r="F10" s="114" t="s">
        <v>42</v>
      </c>
      <c r="G10" s="115">
        <v>14207.35</v>
      </c>
      <c r="H10" s="115">
        <v>70</v>
      </c>
      <c r="I10" s="115">
        <v>20</v>
      </c>
      <c r="J10" s="152">
        <v>14297.35</v>
      </c>
      <c r="K10" s="153">
        <f>J10*F10</f>
        <v>28594.7</v>
      </c>
      <c r="L10" s="112"/>
      <c r="M10" s="112"/>
      <c r="N10" s="154"/>
      <c r="O10" s="156"/>
      <c r="P10" s="156"/>
      <c r="Q10" s="156"/>
      <c r="R10" s="180"/>
      <c r="S10" s="181"/>
    </row>
    <row r="11" ht="24" customHeight="1" spans="1:19">
      <c r="A11" s="110"/>
      <c r="B11" s="116"/>
      <c r="C11" s="112"/>
      <c r="D11" s="116"/>
      <c r="E11" s="117"/>
      <c r="F11" s="118"/>
      <c r="G11" s="119"/>
      <c r="H11" s="119"/>
      <c r="I11" s="119"/>
      <c r="J11" s="157"/>
      <c r="K11" s="158"/>
      <c r="L11" s="112"/>
      <c r="M11" s="112"/>
      <c r="N11" s="154"/>
      <c r="O11" s="156"/>
      <c r="P11" s="156"/>
      <c r="Q11" s="156"/>
      <c r="R11" s="180"/>
      <c r="S11" s="181"/>
    </row>
    <row r="12" ht="24" customHeight="1" spans="1:19">
      <c r="A12" s="110"/>
      <c r="B12" s="116"/>
      <c r="C12" s="120"/>
      <c r="D12" s="116"/>
      <c r="E12" s="117"/>
      <c r="F12" s="118"/>
      <c r="G12" s="119"/>
      <c r="H12" s="119"/>
      <c r="I12" s="119"/>
      <c r="J12" s="157"/>
      <c r="K12" s="158"/>
      <c r="L12" s="112"/>
      <c r="M12" s="112"/>
      <c r="N12" s="154"/>
      <c r="O12" s="156"/>
      <c r="P12" s="156"/>
      <c r="Q12" s="156"/>
      <c r="R12" s="180"/>
      <c r="S12" s="181"/>
    </row>
    <row r="13" ht="24" customHeight="1" spans="1:19">
      <c r="A13" s="110"/>
      <c r="B13" s="116"/>
      <c r="C13" s="120"/>
      <c r="D13" s="116"/>
      <c r="E13" s="117"/>
      <c r="F13" s="118"/>
      <c r="G13" s="119"/>
      <c r="H13" s="119"/>
      <c r="I13" s="119"/>
      <c r="J13" s="157"/>
      <c r="K13" s="158"/>
      <c r="L13" s="112"/>
      <c r="M13" s="112"/>
      <c r="N13" s="154"/>
      <c r="O13" s="156"/>
      <c r="P13" s="156"/>
      <c r="Q13" s="156"/>
      <c r="R13" s="180"/>
      <c r="S13" s="181"/>
    </row>
    <row r="14" ht="24" customHeight="1" spans="1:19">
      <c r="A14" s="110"/>
      <c r="B14" s="116"/>
      <c r="C14" s="120"/>
      <c r="D14" s="116"/>
      <c r="E14" s="117"/>
      <c r="F14" s="118"/>
      <c r="G14" s="119"/>
      <c r="H14" s="119"/>
      <c r="I14" s="119"/>
      <c r="J14" s="157"/>
      <c r="K14" s="158"/>
      <c r="L14" s="112"/>
      <c r="M14" s="112"/>
      <c r="N14" s="154"/>
      <c r="O14" s="156"/>
      <c r="P14" s="156"/>
      <c r="Q14" s="156"/>
      <c r="R14" s="180"/>
      <c r="S14" s="182"/>
    </row>
    <row r="15" ht="24" customHeight="1" spans="1:19">
      <c r="A15" s="110"/>
      <c r="B15" s="120"/>
      <c r="C15" s="120"/>
      <c r="D15" s="112"/>
      <c r="E15" s="117"/>
      <c r="F15" s="118"/>
      <c r="G15" s="119"/>
      <c r="H15" s="119"/>
      <c r="I15" s="119"/>
      <c r="J15" s="157"/>
      <c r="K15" s="158"/>
      <c r="L15" s="112"/>
      <c r="M15" s="112"/>
      <c r="N15" s="154"/>
      <c r="O15" s="156"/>
      <c r="P15" s="156"/>
      <c r="Q15" s="156"/>
      <c r="R15" s="180"/>
      <c r="S15" s="182"/>
    </row>
    <row r="16" ht="24" customHeight="1" spans="1:19">
      <c r="A16" s="110"/>
      <c r="B16" s="120"/>
      <c r="C16" s="120"/>
      <c r="D16" s="112"/>
      <c r="E16" s="117"/>
      <c r="F16" s="118"/>
      <c r="G16" s="119"/>
      <c r="H16" s="119"/>
      <c r="I16" s="119"/>
      <c r="J16" s="157"/>
      <c r="K16" s="158"/>
      <c r="L16" s="112"/>
      <c r="M16" s="112"/>
      <c r="N16" s="154"/>
      <c r="O16" s="156"/>
      <c r="P16" s="156"/>
      <c r="Q16" s="156"/>
      <c r="R16" s="180"/>
      <c r="S16" s="182"/>
    </row>
    <row r="17" ht="24" customHeight="1" spans="1:19">
      <c r="A17" s="110"/>
      <c r="B17" s="120"/>
      <c r="C17" s="120"/>
      <c r="D17" s="112"/>
      <c r="E17" s="121"/>
      <c r="F17" s="122"/>
      <c r="G17" s="119"/>
      <c r="H17" s="119"/>
      <c r="I17" s="119"/>
      <c r="J17" s="157"/>
      <c r="K17" s="158"/>
      <c r="L17" s="112"/>
      <c r="M17" s="112"/>
      <c r="N17" s="154"/>
      <c r="O17" s="156"/>
      <c r="P17" s="156"/>
      <c r="Q17" s="156"/>
      <c r="R17" s="180"/>
      <c r="S17" s="182"/>
    </row>
    <row r="18" ht="24" customHeight="1" spans="1:19">
      <c r="A18" s="110"/>
      <c r="B18" s="120"/>
      <c r="C18" s="120"/>
      <c r="D18" s="112"/>
      <c r="E18" s="121"/>
      <c r="F18" s="122"/>
      <c r="G18" s="119"/>
      <c r="H18" s="119"/>
      <c r="I18" s="119"/>
      <c r="J18" s="157"/>
      <c r="K18" s="158"/>
      <c r="L18" s="112"/>
      <c r="M18" s="112"/>
      <c r="N18" s="154"/>
      <c r="O18" s="156"/>
      <c r="P18" s="156"/>
      <c r="Q18" s="156"/>
      <c r="R18" s="180"/>
      <c r="S18" s="182"/>
    </row>
    <row r="19" ht="24" customHeight="1" spans="1:19">
      <c r="A19" s="110"/>
      <c r="B19" s="120"/>
      <c r="C19" s="120"/>
      <c r="D19" s="112"/>
      <c r="E19" s="121"/>
      <c r="F19" s="122"/>
      <c r="G19" s="119"/>
      <c r="H19" s="119"/>
      <c r="I19" s="119"/>
      <c r="J19" s="157"/>
      <c r="K19" s="158"/>
      <c r="L19" s="112"/>
      <c r="M19" s="112"/>
      <c r="N19" s="154"/>
      <c r="O19" s="156"/>
      <c r="P19" s="156"/>
      <c r="Q19" s="156"/>
      <c r="R19" s="180"/>
      <c r="S19" s="182"/>
    </row>
    <row r="20" ht="24" customHeight="1" spans="1:19">
      <c r="A20" s="110"/>
      <c r="B20" s="120"/>
      <c r="C20" s="120"/>
      <c r="D20" s="112"/>
      <c r="E20" s="121"/>
      <c r="F20" s="122"/>
      <c r="G20" s="119"/>
      <c r="H20" s="119"/>
      <c r="I20" s="119"/>
      <c r="J20" s="157"/>
      <c r="K20" s="158"/>
      <c r="L20" s="112"/>
      <c r="M20" s="112"/>
      <c r="N20" s="154"/>
      <c r="O20" s="156"/>
      <c r="P20" s="156"/>
      <c r="Q20" s="156"/>
      <c r="R20" s="180"/>
      <c r="S20" s="182"/>
    </row>
    <row r="21" ht="24" customHeight="1" spans="1:19">
      <c r="A21" s="110"/>
      <c r="B21" s="120"/>
      <c r="C21" s="120"/>
      <c r="D21" s="112"/>
      <c r="E21" s="121"/>
      <c r="F21" s="122"/>
      <c r="G21" s="119"/>
      <c r="H21" s="119"/>
      <c r="I21" s="119"/>
      <c r="J21" s="157"/>
      <c r="K21" s="158"/>
      <c r="L21" s="112"/>
      <c r="M21" s="112"/>
      <c r="N21" s="154"/>
      <c r="O21" s="156"/>
      <c r="P21" s="156"/>
      <c r="Q21" s="156"/>
      <c r="R21" s="180"/>
      <c r="S21" s="182"/>
    </row>
    <row r="22" ht="24" customHeight="1" spans="1:19">
      <c r="A22" s="123"/>
      <c r="B22" s="124"/>
      <c r="C22" s="124"/>
      <c r="D22" s="125"/>
      <c r="E22" s="126"/>
      <c r="F22" s="127"/>
      <c r="G22" s="128"/>
      <c r="H22" s="128"/>
      <c r="I22" s="128"/>
      <c r="J22" s="157"/>
      <c r="K22" s="159"/>
      <c r="L22" s="125"/>
      <c r="M22" s="125"/>
      <c r="N22" s="160"/>
      <c r="O22" s="161"/>
      <c r="P22" s="161"/>
      <c r="Q22" s="161"/>
      <c r="R22" s="183"/>
      <c r="S22" s="184"/>
    </row>
    <row r="23" ht="24" customHeight="1" spans="1:19">
      <c r="A23" s="129" t="s">
        <v>45</v>
      </c>
      <c r="B23" s="130"/>
      <c r="C23" s="130"/>
      <c r="D23" s="130"/>
      <c r="E23" s="130"/>
      <c r="F23" s="130"/>
      <c r="G23" s="130"/>
      <c r="H23" s="130"/>
      <c r="I23" s="130"/>
      <c r="J23" s="162"/>
      <c r="K23" s="163">
        <f>SUM(K9:K22)</f>
        <v>57189.4</v>
      </c>
      <c r="L23" s="164" t="s">
        <v>46</v>
      </c>
      <c r="M23" s="165"/>
      <c r="N23" s="165"/>
      <c r="O23" s="165"/>
      <c r="P23" s="165"/>
      <c r="Q23" s="185"/>
      <c r="R23" s="186">
        <f>SUM(R9:R22)</f>
        <v>0</v>
      </c>
      <c r="S23" s="187"/>
    </row>
    <row r="24" ht="24" customHeight="1" spans="1:19">
      <c r="A24" s="131" t="s">
        <v>47</v>
      </c>
      <c r="B24" s="132"/>
      <c r="C24" s="132"/>
      <c r="D24" s="132"/>
      <c r="E24" s="133"/>
      <c r="F24" s="134">
        <f>K23+R23</f>
        <v>57189.4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88"/>
    </row>
    <row r="25" ht="15" customHeight="1" spans="1:19">
      <c r="A25" s="136" t="s">
        <v>48</v>
      </c>
      <c r="B25" s="137"/>
      <c r="C25" s="138" t="s">
        <v>49</v>
      </c>
      <c r="D25" s="139"/>
      <c r="E25" s="140"/>
      <c r="F25" s="141" t="s">
        <v>14</v>
      </c>
      <c r="G25" s="142">
        <v>13756911277</v>
      </c>
      <c r="H25" s="142"/>
      <c r="I25" s="142"/>
      <c r="J25" s="141" t="s">
        <v>15</v>
      </c>
      <c r="K25" s="166" t="s">
        <v>50</v>
      </c>
      <c r="L25" s="142"/>
      <c r="M25" s="142"/>
      <c r="N25" s="142"/>
      <c r="O25" s="142"/>
      <c r="P25" s="167" t="s">
        <v>51</v>
      </c>
      <c r="Q25" s="167"/>
      <c r="R25" s="142"/>
      <c r="S25" s="189"/>
    </row>
    <row r="26" ht="15" customHeight="1" spans="1:19">
      <c r="A26" s="97" t="s">
        <v>52</v>
      </c>
      <c r="B26" s="81" t="s">
        <v>53</v>
      </c>
      <c r="C26" s="81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90"/>
    </row>
    <row r="27" ht="15" customHeight="1" spans="1:19">
      <c r="A27" s="42"/>
      <c r="B27" s="43" t="s">
        <v>54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83"/>
    </row>
    <row r="28" ht="15" customHeight="1" spans="1:19">
      <c r="A28" s="42"/>
      <c r="B28" s="144" t="s">
        <v>55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91"/>
    </row>
    <row r="29" ht="15" customHeight="1" spans="1:19">
      <c r="A29" s="45"/>
      <c r="B29" s="46" t="s">
        <v>56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85"/>
    </row>
    <row r="31" spans="7:7">
      <c r="G31" s="145"/>
    </row>
  </sheetData>
  <mergeCells count="42">
    <mergeCell ref="Q1:S1"/>
    <mergeCell ref="Q2:S2"/>
    <mergeCell ref="Q3:S3"/>
    <mergeCell ref="A4:B4"/>
    <mergeCell ref="C4:I4"/>
    <mergeCell ref="K4:O4"/>
    <mergeCell ref="A5:B5"/>
    <mergeCell ref="C5:D5"/>
    <mergeCell ref="E5:F5"/>
    <mergeCell ref="G5:I5"/>
    <mergeCell ref="K5:O5"/>
    <mergeCell ref="B6:E6"/>
    <mergeCell ref="F6:K6"/>
    <mergeCell ref="L6:R6"/>
    <mergeCell ref="A23:J23"/>
    <mergeCell ref="L23:Q23"/>
    <mergeCell ref="A24:E24"/>
    <mergeCell ref="F24:S24"/>
    <mergeCell ref="A25:B25"/>
    <mergeCell ref="C25:E25"/>
    <mergeCell ref="G25:I25"/>
    <mergeCell ref="K25:O25"/>
    <mergeCell ref="P25:Q25"/>
    <mergeCell ref="R25:S25"/>
    <mergeCell ref="B26:S26"/>
    <mergeCell ref="B27:S27"/>
    <mergeCell ref="B28:S28"/>
    <mergeCell ref="B29:S29"/>
    <mergeCell ref="A6:A8"/>
    <mergeCell ref="A26:A29"/>
    <mergeCell ref="B7:B8"/>
    <mergeCell ref="C7:C8"/>
    <mergeCell ref="D7:D8"/>
    <mergeCell ref="E7:E8"/>
    <mergeCell ref="L7:L8"/>
    <mergeCell ref="M7:M8"/>
    <mergeCell ref="N7:N8"/>
    <mergeCell ref="S6:S8"/>
    <mergeCell ref="A1:E3"/>
    <mergeCell ref="F1:O3"/>
    <mergeCell ref="U1:AJ4"/>
    <mergeCell ref="P4:S5"/>
  </mergeCells>
  <dataValidations count="1">
    <dataValidation type="list" allowBlank="1" showInputMessage="1" showErrorMessage="1" sqref="E9:E22">
      <formula1>"是,否"</formula1>
    </dataValidation>
  </dataValidations>
  <hyperlinks>
    <hyperlink ref="K25" r:id="rId4" display="wangtianpei@rdc.faw.com.cn"/>
    <hyperlink ref="K5" r:id="rId5" display="songlidong@bjghrc.com"/>
  </hyperlinks>
  <printOptions horizontalCentered="1"/>
  <pageMargins left="0.708661417322835" right="0.708661417322835" top="0.748031496062992" bottom="0.748031496062992" header="0.31496062992126" footer="0.31496062992126"/>
  <pageSetup paperSize="9" scale="68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W45"/>
  <sheetViews>
    <sheetView tabSelected="1" topLeftCell="A19" workbookViewId="0">
      <selection activeCell="D36" sqref="D36"/>
    </sheetView>
  </sheetViews>
  <sheetFormatPr defaultColWidth="9" defaultRowHeight="14.25"/>
  <cols>
    <col min="1" max="1" width="11.725" style="1" customWidth="1"/>
    <col min="2" max="2" width="19.2666666666667" style="1" customWidth="1"/>
    <col min="3" max="3" width="10.875" style="1" customWidth="1"/>
    <col min="4" max="4" width="7.375" style="1" customWidth="1"/>
    <col min="5" max="8" width="10.2666666666667" style="1" customWidth="1"/>
    <col min="9" max="9" width="15.0916666666667" style="1" customWidth="1"/>
    <col min="10" max="10" width="10.2666666666667" style="1" customWidth="1"/>
    <col min="11" max="11" width="13.25" style="1" customWidth="1"/>
    <col min="12" max="13" width="10.2666666666667" style="1" customWidth="1"/>
    <col min="14" max="14" width="13.375" style="1" customWidth="1"/>
    <col min="15" max="15" width="13.75" style="1" customWidth="1"/>
    <col min="16" max="16384" width="9" style="1"/>
  </cols>
  <sheetData>
    <row r="1" ht="15" customHeight="1" spans="1:15">
      <c r="A1" s="2"/>
      <c r="B1" s="3"/>
      <c r="C1" s="3"/>
      <c r="D1" s="4" t="s">
        <v>57</v>
      </c>
      <c r="E1" s="4"/>
      <c r="F1" s="4"/>
      <c r="G1" s="4"/>
      <c r="H1" s="4"/>
      <c r="I1" s="4"/>
      <c r="J1" s="47"/>
      <c r="K1" s="48" t="s">
        <v>58</v>
      </c>
      <c r="L1" s="49"/>
      <c r="M1" s="49"/>
      <c r="N1" s="50" t="s">
        <v>59</v>
      </c>
      <c r="O1" s="51"/>
    </row>
    <row r="2" ht="15" customHeight="1" spans="1:15">
      <c r="A2" s="5"/>
      <c r="B2" s="6"/>
      <c r="C2" s="6"/>
      <c r="D2" s="7"/>
      <c r="E2" s="7"/>
      <c r="F2" s="7"/>
      <c r="G2" s="7"/>
      <c r="H2" s="7"/>
      <c r="I2" s="7"/>
      <c r="J2" s="52"/>
      <c r="K2" s="53" t="s">
        <v>60</v>
      </c>
      <c r="L2" s="54"/>
      <c r="M2" s="54"/>
      <c r="N2" s="55" t="s">
        <v>61</v>
      </c>
      <c r="O2" s="56"/>
    </row>
    <row r="3" ht="15" customHeight="1" spans="1:15">
      <c r="A3" s="5"/>
      <c r="B3" s="6"/>
      <c r="C3" s="6"/>
      <c r="D3" s="7"/>
      <c r="E3" s="7"/>
      <c r="F3" s="7"/>
      <c r="G3" s="7"/>
      <c r="H3" s="7"/>
      <c r="I3" s="7"/>
      <c r="J3" s="52"/>
      <c r="K3" s="53" t="s">
        <v>62</v>
      </c>
      <c r="L3" s="54"/>
      <c r="M3" s="54"/>
      <c r="N3" s="55" t="s">
        <v>63</v>
      </c>
      <c r="O3" s="56"/>
    </row>
    <row r="4" ht="15" customHeight="1" spans="1:15">
      <c r="A4" s="8"/>
      <c r="B4" s="9"/>
      <c r="C4" s="9"/>
      <c r="D4" s="10"/>
      <c r="E4" s="10"/>
      <c r="F4" s="10"/>
      <c r="G4" s="10"/>
      <c r="H4" s="10"/>
      <c r="I4" s="7"/>
      <c r="J4" s="52"/>
      <c r="K4" s="57" t="s">
        <v>64</v>
      </c>
      <c r="L4" s="58"/>
      <c r="M4" s="58"/>
      <c r="N4" s="59" t="s">
        <v>65</v>
      </c>
      <c r="O4" s="60"/>
    </row>
    <row r="5" ht="24" customHeight="1" spans="1:15">
      <c r="A5" s="11" t="s">
        <v>66</v>
      </c>
      <c r="B5" s="12" t="s">
        <v>67</v>
      </c>
      <c r="C5" s="12" t="s">
        <v>68</v>
      </c>
      <c r="D5" s="13" t="s">
        <v>69</v>
      </c>
      <c r="E5" s="13" t="s">
        <v>70</v>
      </c>
      <c r="F5" s="12" t="s">
        <v>71</v>
      </c>
      <c r="G5" s="14" t="s">
        <v>30</v>
      </c>
      <c r="H5" s="15" t="s">
        <v>31</v>
      </c>
      <c r="I5" s="11" t="s">
        <v>72</v>
      </c>
      <c r="J5" s="61" t="s">
        <v>73</v>
      </c>
      <c r="K5" s="62" t="s">
        <v>74</v>
      </c>
      <c r="L5" s="63"/>
      <c r="M5" s="62" t="s">
        <v>75</v>
      </c>
      <c r="N5" s="31"/>
      <c r="O5" s="15" t="s">
        <v>31</v>
      </c>
    </row>
    <row r="6" ht="24" customHeight="1" spans="1:23">
      <c r="A6" s="16"/>
      <c r="B6" s="17"/>
      <c r="C6" s="17"/>
      <c r="D6" s="18"/>
      <c r="E6" s="18"/>
      <c r="F6" s="17"/>
      <c r="G6" s="19" t="s">
        <v>36</v>
      </c>
      <c r="H6" s="20" t="s">
        <v>37</v>
      </c>
      <c r="I6" s="16"/>
      <c r="J6" s="64"/>
      <c r="K6" s="65"/>
      <c r="L6" s="66"/>
      <c r="M6" s="67"/>
      <c r="N6" s="68"/>
      <c r="O6" s="20" t="s">
        <v>37</v>
      </c>
      <c r="R6" s="86"/>
      <c r="S6" s="86"/>
      <c r="T6" s="86"/>
      <c r="U6" s="86"/>
      <c r="V6" s="86"/>
      <c r="W6" s="86"/>
    </row>
    <row r="7" ht="24" customHeight="1" spans="1:23">
      <c r="A7" s="21"/>
      <c r="B7" s="22" t="s">
        <v>76</v>
      </c>
      <c r="C7" s="22" t="s">
        <v>77</v>
      </c>
      <c r="D7" s="23" t="s">
        <v>78</v>
      </c>
      <c r="E7" s="23">
        <v>1</v>
      </c>
      <c r="F7" s="23">
        <f>E7*4</f>
        <v>4</v>
      </c>
      <c r="G7" s="24">
        <v>2123.89</v>
      </c>
      <c r="H7" s="25">
        <f>F7*G7</f>
        <v>8495.56</v>
      </c>
      <c r="I7" s="21"/>
      <c r="J7" s="22" t="s">
        <v>79</v>
      </c>
      <c r="K7" s="22"/>
      <c r="L7" s="22" t="s">
        <v>80</v>
      </c>
      <c r="M7" s="22"/>
      <c r="N7" s="22" t="s">
        <v>81</v>
      </c>
      <c r="O7" s="69">
        <f>K7*M7</f>
        <v>0</v>
      </c>
      <c r="R7" s="86"/>
      <c r="S7" s="86"/>
      <c r="T7" s="87"/>
      <c r="U7" s="86"/>
      <c r="V7" s="88"/>
      <c r="W7" s="89"/>
    </row>
    <row r="8" ht="24" customHeight="1" spans="1:23">
      <c r="A8" s="21"/>
      <c r="B8" s="22" t="s">
        <v>82</v>
      </c>
      <c r="C8" s="22" t="s">
        <v>77</v>
      </c>
      <c r="D8" s="23" t="s">
        <v>78</v>
      </c>
      <c r="E8" s="23">
        <v>1</v>
      </c>
      <c r="F8" s="23">
        <f t="shared" ref="F8:F38" si="0">E8*4</f>
        <v>4</v>
      </c>
      <c r="G8" s="24">
        <v>884.955752212389</v>
      </c>
      <c r="H8" s="25">
        <f t="shared" ref="H8:H37" si="1">F8*G8</f>
        <v>3539.82300884956</v>
      </c>
      <c r="I8" s="21"/>
      <c r="J8" s="22" t="s">
        <v>83</v>
      </c>
      <c r="K8" s="22"/>
      <c r="L8" s="22" t="s">
        <v>84</v>
      </c>
      <c r="M8" s="22"/>
      <c r="N8" s="22" t="s">
        <v>85</v>
      </c>
      <c r="O8" s="69">
        <f>K8*M8</f>
        <v>0</v>
      </c>
      <c r="R8" s="86"/>
      <c r="S8" s="86"/>
      <c r="T8" s="87"/>
      <c r="U8" s="86"/>
      <c r="V8" s="88"/>
      <c r="W8" s="89"/>
    </row>
    <row r="9" ht="24" customHeight="1" spans="1:23">
      <c r="A9" s="21"/>
      <c r="B9" s="22" t="s">
        <v>86</v>
      </c>
      <c r="C9" s="22" t="s">
        <v>77</v>
      </c>
      <c r="D9" s="23" t="s">
        <v>78</v>
      </c>
      <c r="E9" s="23">
        <v>1</v>
      </c>
      <c r="F9" s="23">
        <f t="shared" si="0"/>
        <v>4</v>
      </c>
      <c r="G9" s="24">
        <v>1592.9203539823</v>
      </c>
      <c r="H9" s="25">
        <f t="shared" si="1"/>
        <v>6371.6814159292</v>
      </c>
      <c r="I9" s="21"/>
      <c r="J9" s="70" t="s">
        <v>87</v>
      </c>
      <c r="K9" s="22"/>
      <c r="L9" s="70" t="s">
        <v>84</v>
      </c>
      <c r="M9" s="70"/>
      <c r="N9" s="70" t="s">
        <v>88</v>
      </c>
      <c r="O9" s="71">
        <f>K9*M9</f>
        <v>0</v>
      </c>
      <c r="R9" s="86"/>
      <c r="S9" s="86"/>
      <c r="T9" s="87"/>
      <c r="U9" s="86"/>
      <c r="V9" s="88"/>
      <c r="W9" s="89"/>
    </row>
    <row r="10" ht="24" customHeight="1" spans="1:23">
      <c r="A10" s="21"/>
      <c r="B10" s="22" t="s">
        <v>89</v>
      </c>
      <c r="C10" s="22" t="s">
        <v>77</v>
      </c>
      <c r="D10" s="23" t="s">
        <v>78</v>
      </c>
      <c r="E10" s="23">
        <v>1</v>
      </c>
      <c r="F10" s="23">
        <f t="shared" si="0"/>
        <v>4</v>
      </c>
      <c r="G10" s="24">
        <v>796.460176991151</v>
      </c>
      <c r="H10" s="25">
        <f t="shared" si="1"/>
        <v>3185.8407079646</v>
      </c>
      <c r="I10" s="21"/>
      <c r="J10" s="22" t="s">
        <v>90</v>
      </c>
      <c r="K10" s="22"/>
      <c r="L10" s="22" t="s">
        <v>84</v>
      </c>
      <c r="M10" s="22"/>
      <c r="N10" s="22" t="s">
        <v>85</v>
      </c>
      <c r="O10" s="69">
        <v>0</v>
      </c>
      <c r="R10" s="86"/>
      <c r="S10" s="86"/>
      <c r="T10" s="87"/>
      <c r="U10" s="86"/>
      <c r="V10" s="88"/>
      <c r="W10" s="89"/>
    </row>
    <row r="11" ht="24" customHeight="1" spans="1:23">
      <c r="A11" s="21"/>
      <c r="B11" s="22" t="s">
        <v>91</v>
      </c>
      <c r="C11" s="22" t="s">
        <v>77</v>
      </c>
      <c r="D11" s="23" t="s">
        <v>78</v>
      </c>
      <c r="E11" s="23">
        <v>1</v>
      </c>
      <c r="F11" s="23">
        <f t="shared" si="0"/>
        <v>4</v>
      </c>
      <c r="G11" s="24">
        <v>265.486725663717</v>
      </c>
      <c r="H11" s="25">
        <f t="shared" si="1"/>
        <v>1061.94690265487</v>
      </c>
      <c r="I11" s="21"/>
      <c r="J11" s="22" t="s">
        <v>92</v>
      </c>
      <c r="K11" s="22"/>
      <c r="L11" s="22" t="s">
        <v>84</v>
      </c>
      <c r="M11" s="22"/>
      <c r="N11" s="22" t="s">
        <v>85</v>
      </c>
      <c r="O11" s="69">
        <f t="shared" ref="O11:O16" si="2">K11*M11</f>
        <v>0</v>
      </c>
      <c r="R11" s="86"/>
      <c r="S11" s="86"/>
      <c r="T11" s="87"/>
      <c r="U11" s="86"/>
      <c r="V11" s="88"/>
      <c r="W11" s="89"/>
    </row>
    <row r="12" ht="24" customHeight="1" spans="1:23">
      <c r="A12" s="21"/>
      <c r="B12" s="22" t="s">
        <v>93</v>
      </c>
      <c r="C12" s="22" t="s">
        <v>77</v>
      </c>
      <c r="D12" s="23" t="s">
        <v>78</v>
      </c>
      <c r="E12" s="23">
        <v>1</v>
      </c>
      <c r="F12" s="23">
        <f t="shared" si="0"/>
        <v>4</v>
      </c>
      <c r="G12" s="24">
        <v>1946.90265486726</v>
      </c>
      <c r="H12" s="25">
        <f t="shared" si="1"/>
        <v>7787.61061946904</v>
      </c>
      <c r="I12" s="21"/>
      <c r="J12" s="22" t="s">
        <v>94</v>
      </c>
      <c r="K12" s="22"/>
      <c r="L12" s="22" t="s">
        <v>84</v>
      </c>
      <c r="M12" s="22"/>
      <c r="N12" s="22" t="s">
        <v>85</v>
      </c>
      <c r="O12" s="69">
        <f t="shared" si="2"/>
        <v>0</v>
      </c>
      <c r="R12" s="86"/>
      <c r="S12" s="86"/>
      <c r="T12" s="87"/>
      <c r="U12" s="86"/>
      <c r="V12" s="88"/>
      <c r="W12" s="89"/>
    </row>
    <row r="13" ht="24" customHeight="1" spans="1:23">
      <c r="A13" s="21"/>
      <c r="B13" s="22" t="s">
        <v>95</v>
      </c>
      <c r="C13" s="22" t="s">
        <v>96</v>
      </c>
      <c r="D13" s="23" t="s">
        <v>78</v>
      </c>
      <c r="E13" s="22">
        <v>1</v>
      </c>
      <c r="F13" s="23">
        <f t="shared" si="0"/>
        <v>4</v>
      </c>
      <c r="G13" s="24">
        <v>2123.89380530973</v>
      </c>
      <c r="H13" s="25">
        <f t="shared" si="1"/>
        <v>8495.57522123892</v>
      </c>
      <c r="I13" s="21"/>
      <c r="J13" s="22" t="s">
        <v>97</v>
      </c>
      <c r="K13" s="22"/>
      <c r="L13" s="22" t="s">
        <v>84</v>
      </c>
      <c r="M13" s="22"/>
      <c r="N13" s="22" t="s">
        <v>85</v>
      </c>
      <c r="O13" s="69">
        <f t="shared" si="2"/>
        <v>0</v>
      </c>
      <c r="R13" s="86"/>
      <c r="S13" s="86"/>
      <c r="T13" s="87"/>
      <c r="U13" s="86"/>
      <c r="V13" s="88"/>
      <c r="W13" s="89"/>
    </row>
    <row r="14" ht="24" customHeight="1" spans="1:23">
      <c r="A14" s="21"/>
      <c r="B14" s="22" t="s">
        <v>98</v>
      </c>
      <c r="C14" s="22" t="s">
        <v>96</v>
      </c>
      <c r="D14" s="23" t="s">
        <v>78</v>
      </c>
      <c r="E14" s="22">
        <v>1</v>
      </c>
      <c r="F14" s="23">
        <f t="shared" si="0"/>
        <v>4</v>
      </c>
      <c r="G14" s="24">
        <v>2477.87610619469</v>
      </c>
      <c r="H14" s="25">
        <f t="shared" si="1"/>
        <v>9911.50442477876</v>
      </c>
      <c r="I14" s="21"/>
      <c r="J14" s="22" t="s">
        <v>99</v>
      </c>
      <c r="K14" s="22"/>
      <c r="L14" s="22" t="s">
        <v>35</v>
      </c>
      <c r="M14" s="22"/>
      <c r="N14" s="22" t="s">
        <v>100</v>
      </c>
      <c r="O14" s="69">
        <f t="shared" si="2"/>
        <v>0</v>
      </c>
      <c r="R14" s="86"/>
      <c r="S14" s="86"/>
      <c r="T14" s="87"/>
      <c r="U14" s="86"/>
      <c r="V14" s="88"/>
      <c r="W14" s="89"/>
    </row>
    <row r="15" ht="24" customHeight="1" spans="1:23">
      <c r="A15" s="21"/>
      <c r="B15" s="22" t="s">
        <v>101</v>
      </c>
      <c r="C15" s="22" t="s">
        <v>102</v>
      </c>
      <c r="D15" s="23" t="s">
        <v>78</v>
      </c>
      <c r="E15" s="22">
        <v>1</v>
      </c>
      <c r="F15" s="23">
        <f t="shared" si="0"/>
        <v>4</v>
      </c>
      <c r="G15" s="24">
        <v>141.592920353982</v>
      </c>
      <c r="H15" s="25">
        <f t="shared" si="1"/>
        <v>566.371681415928</v>
      </c>
      <c r="I15" s="21"/>
      <c r="J15" s="22" t="s">
        <v>103</v>
      </c>
      <c r="K15" s="22"/>
      <c r="L15" s="22" t="s">
        <v>84</v>
      </c>
      <c r="M15" s="22"/>
      <c r="N15" s="22" t="s">
        <v>85</v>
      </c>
      <c r="O15" s="69">
        <f t="shared" si="2"/>
        <v>0</v>
      </c>
      <c r="R15" s="86"/>
      <c r="S15" s="86"/>
      <c r="T15" s="87"/>
      <c r="U15" s="86"/>
      <c r="V15" s="88"/>
      <c r="W15" s="89"/>
    </row>
    <row r="16" ht="24" customHeight="1" spans="1:23">
      <c r="A16" s="21"/>
      <c r="B16" s="22" t="s">
        <v>104</v>
      </c>
      <c r="C16" s="22" t="s">
        <v>102</v>
      </c>
      <c r="D16" s="23" t="s">
        <v>78</v>
      </c>
      <c r="E16" s="22">
        <v>1</v>
      </c>
      <c r="F16" s="23">
        <f t="shared" si="0"/>
        <v>4</v>
      </c>
      <c r="G16" s="24">
        <v>159.29203539823</v>
      </c>
      <c r="H16" s="25">
        <f t="shared" si="1"/>
        <v>637.16814159292</v>
      </c>
      <c r="I16" s="21"/>
      <c r="J16" s="22" t="s">
        <v>105</v>
      </c>
      <c r="K16" s="22"/>
      <c r="L16" s="22" t="s">
        <v>84</v>
      </c>
      <c r="M16" s="22"/>
      <c r="N16" s="22" t="s">
        <v>85</v>
      </c>
      <c r="O16" s="69">
        <f t="shared" si="2"/>
        <v>0</v>
      </c>
      <c r="R16" s="86"/>
      <c r="S16" s="86"/>
      <c r="T16" s="87"/>
      <c r="U16" s="86"/>
      <c r="V16" s="88"/>
      <c r="W16" s="89"/>
    </row>
    <row r="17" ht="24" customHeight="1" spans="1:23">
      <c r="A17" s="21"/>
      <c r="B17" s="22" t="s">
        <v>106</v>
      </c>
      <c r="C17" s="22" t="s">
        <v>77</v>
      </c>
      <c r="D17" s="23" t="s">
        <v>78</v>
      </c>
      <c r="E17" s="22">
        <v>1</v>
      </c>
      <c r="F17" s="23">
        <f t="shared" si="0"/>
        <v>4</v>
      </c>
      <c r="G17" s="24">
        <v>212.389380530973</v>
      </c>
      <c r="H17" s="25">
        <f t="shared" si="1"/>
        <v>849.557522123892</v>
      </c>
      <c r="I17" s="21"/>
      <c r="J17" s="72"/>
      <c r="K17" s="72"/>
      <c r="L17" s="72"/>
      <c r="M17" s="72"/>
      <c r="N17" s="72"/>
      <c r="O17" s="73"/>
      <c r="R17" s="86"/>
      <c r="S17" s="86"/>
      <c r="T17" s="87"/>
      <c r="U17" s="86"/>
      <c r="V17" s="88"/>
      <c r="W17" s="89"/>
    </row>
    <row r="18" ht="24" customHeight="1" spans="1:23">
      <c r="A18" s="21"/>
      <c r="B18" s="22" t="s">
        <v>107</v>
      </c>
      <c r="C18" s="22" t="s">
        <v>77</v>
      </c>
      <c r="D18" s="23" t="s">
        <v>78</v>
      </c>
      <c r="E18" s="22">
        <v>1</v>
      </c>
      <c r="F18" s="23">
        <f t="shared" si="0"/>
        <v>4</v>
      </c>
      <c r="G18" s="24">
        <v>212.389380530973</v>
      </c>
      <c r="H18" s="25">
        <f t="shared" si="1"/>
        <v>849.557522123892</v>
      </c>
      <c r="I18" s="74"/>
      <c r="J18" s="75" t="s">
        <v>108</v>
      </c>
      <c r="K18" s="76">
        <f>SUM(O7:O17)</f>
        <v>0</v>
      </c>
      <c r="L18" s="76"/>
      <c r="M18" s="76"/>
      <c r="N18" s="76"/>
      <c r="O18" s="77"/>
      <c r="R18" s="86"/>
      <c r="S18" s="86"/>
      <c r="T18" s="87"/>
      <c r="U18" s="86"/>
      <c r="V18" s="88"/>
      <c r="W18" s="89"/>
    </row>
    <row r="19" ht="24" customHeight="1" spans="1:23">
      <c r="A19" s="21"/>
      <c r="B19" s="22" t="s">
        <v>109</v>
      </c>
      <c r="C19" s="22" t="s">
        <v>77</v>
      </c>
      <c r="D19" s="22" t="s">
        <v>78</v>
      </c>
      <c r="E19" s="22">
        <v>2</v>
      </c>
      <c r="F19" s="23">
        <v>8</v>
      </c>
      <c r="G19" s="24">
        <v>212.389380530973</v>
      </c>
      <c r="H19" s="25">
        <f t="shared" si="1"/>
        <v>1699.11504424778</v>
      </c>
      <c r="I19" s="11" t="s">
        <v>110</v>
      </c>
      <c r="J19" s="61" t="s">
        <v>73</v>
      </c>
      <c r="K19" s="61" t="s">
        <v>74</v>
      </c>
      <c r="L19" s="61"/>
      <c r="M19" s="61" t="s">
        <v>75</v>
      </c>
      <c r="N19" s="61"/>
      <c r="O19" s="78" t="s">
        <v>111</v>
      </c>
      <c r="R19" s="86"/>
      <c r="S19" s="86"/>
      <c r="T19" s="87"/>
      <c r="U19" s="86"/>
      <c r="V19" s="88"/>
      <c r="W19" s="89"/>
    </row>
    <row r="20" ht="24" customHeight="1" spans="1:23">
      <c r="A20" s="21"/>
      <c r="B20" s="22" t="s">
        <v>112</v>
      </c>
      <c r="C20" s="22" t="s">
        <v>113</v>
      </c>
      <c r="D20" s="22" t="s">
        <v>78</v>
      </c>
      <c r="E20" s="22">
        <v>1</v>
      </c>
      <c r="F20" s="23">
        <f t="shared" si="0"/>
        <v>4</v>
      </c>
      <c r="G20" s="24">
        <v>88.495575221239</v>
      </c>
      <c r="H20" s="25">
        <f t="shared" si="1"/>
        <v>353.982300884956</v>
      </c>
      <c r="I20" s="21"/>
      <c r="J20" s="70" t="s">
        <v>114</v>
      </c>
      <c r="K20" s="70">
        <v>1</v>
      </c>
      <c r="L20" s="70" t="s">
        <v>84</v>
      </c>
      <c r="M20" s="70"/>
      <c r="N20" s="70" t="s">
        <v>88</v>
      </c>
      <c r="O20" s="71">
        <f>K20*M20</f>
        <v>0</v>
      </c>
      <c r="R20" s="86"/>
      <c r="S20" s="86"/>
      <c r="T20" s="87"/>
      <c r="U20" s="86"/>
      <c r="V20" s="88"/>
      <c r="W20" s="86"/>
    </row>
    <row r="21" ht="24" customHeight="1" spans="1:23">
      <c r="A21" s="21"/>
      <c r="B21" s="22" t="s">
        <v>115</v>
      </c>
      <c r="C21" s="22" t="s">
        <v>116</v>
      </c>
      <c r="D21" s="22" t="s">
        <v>78</v>
      </c>
      <c r="E21" s="22">
        <v>1</v>
      </c>
      <c r="F21" s="23">
        <f t="shared" si="0"/>
        <v>4</v>
      </c>
      <c r="G21" s="24">
        <v>176.991150442478</v>
      </c>
      <c r="H21" s="25">
        <f t="shared" si="1"/>
        <v>707.964601769912</v>
      </c>
      <c r="I21" s="21"/>
      <c r="J21" s="70"/>
      <c r="K21" s="70"/>
      <c r="L21" s="70"/>
      <c r="M21" s="70"/>
      <c r="N21" s="70"/>
      <c r="O21" s="71"/>
      <c r="R21" s="86"/>
      <c r="S21" s="86"/>
      <c r="T21" s="87"/>
      <c r="U21" s="86"/>
      <c r="V21" s="88"/>
      <c r="W21" s="86"/>
    </row>
    <row r="22" ht="24" customHeight="1" spans="1:23">
      <c r="A22" s="21"/>
      <c r="B22" s="22" t="s">
        <v>117</v>
      </c>
      <c r="C22" s="22" t="s">
        <v>113</v>
      </c>
      <c r="D22" s="22" t="s">
        <v>78</v>
      </c>
      <c r="E22" s="22">
        <v>1</v>
      </c>
      <c r="F22" s="23">
        <f t="shared" si="0"/>
        <v>4</v>
      </c>
      <c r="G22" s="24">
        <v>88.495575221239</v>
      </c>
      <c r="H22" s="25">
        <f t="shared" si="1"/>
        <v>353.982300884956</v>
      </c>
      <c r="I22" s="21"/>
      <c r="J22" s="70"/>
      <c r="K22" s="70"/>
      <c r="L22" s="70"/>
      <c r="M22" s="70"/>
      <c r="N22" s="70"/>
      <c r="O22" s="71"/>
      <c r="R22" s="86"/>
      <c r="S22" s="86"/>
      <c r="T22" s="87"/>
      <c r="U22" s="86"/>
      <c r="V22" s="88"/>
      <c r="W22" s="86"/>
    </row>
    <row r="23" ht="24" customHeight="1" spans="1:23">
      <c r="A23" s="21"/>
      <c r="B23" s="22" t="s">
        <v>118</v>
      </c>
      <c r="C23" s="22" t="s">
        <v>116</v>
      </c>
      <c r="D23" s="22" t="s">
        <v>78</v>
      </c>
      <c r="E23" s="22">
        <v>1</v>
      </c>
      <c r="F23" s="23">
        <f t="shared" si="0"/>
        <v>4</v>
      </c>
      <c r="G23" s="24">
        <v>176.991150442478</v>
      </c>
      <c r="H23" s="25">
        <f t="shared" si="1"/>
        <v>707.964601769912</v>
      </c>
      <c r="I23" s="21"/>
      <c r="J23" s="70"/>
      <c r="K23" s="70"/>
      <c r="L23" s="70"/>
      <c r="M23" s="70"/>
      <c r="N23" s="70"/>
      <c r="O23" s="71"/>
      <c r="R23" s="87"/>
      <c r="S23" s="86"/>
      <c r="T23" s="87"/>
      <c r="U23" s="86"/>
      <c r="V23" s="88"/>
      <c r="W23" s="86"/>
    </row>
    <row r="24" ht="24" customHeight="1" spans="1:23">
      <c r="A24" s="21"/>
      <c r="B24" s="22" t="s">
        <v>119</v>
      </c>
      <c r="C24" s="22" t="s">
        <v>120</v>
      </c>
      <c r="D24" s="22" t="s">
        <v>78</v>
      </c>
      <c r="E24" s="22">
        <v>1</v>
      </c>
      <c r="F24" s="23">
        <f t="shared" si="0"/>
        <v>4</v>
      </c>
      <c r="G24" s="24">
        <v>4.42477876106195</v>
      </c>
      <c r="H24" s="25">
        <f t="shared" si="1"/>
        <v>17.6991150442478</v>
      </c>
      <c r="I24" s="21"/>
      <c r="J24" s="70"/>
      <c r="K24" s="70"/>
      <c r="L24" s="70"/>
      <c r="M24" s="70"/>
      <c r="N24" s="70"/>
      <c r="O24" s="71"/>
      <c r="R24" s="87"/>
      <c r="S24" s="86"/>
      <c r="T24" s="87"/>
      <c r="U24" s="86"/>
      <c r="V24" s="88"/>
      <c r="W24" s="86"/>
    </row>
    <row r="25" ht="24" customHeight="1" spans="1:23">
      <c r="A25" s="21"/>
      <c r="B25" s="22" t="s">
        <v>121</v>
      </c>
      <c r="C25" s="22" t="s">
        <v>122</v>
      </c>
      <c r="D25" s="22" t="s">
        <v>78</v>
      </c>
      <c r="E25" s="22">
        <v>1</v>
      </c>
      <c r="F25" s="23">
        <f t="shared" si="0"/>
        <v>4</v>
      </c>
      <c r="G25" s="24">
        <v>8.8495575221239</v>
      </c>
      <c r="H25" s="25">
        <f t="shared" si="1"/>
        <v>35.3982300884956</v>
      </c>
      <c r="I25" s="21"/>
      <c r="J25" s="70"/>
      <c r="K25" s="70"/>
      <c r="L25" s="70"/>
      <c r="M25" s="70"/>
      <c r="N25" s="70"/>
      <c r="O25" s="71"/>
      <c r="R25" s="90"/>
      <c r="S25" s="86"/>
      <c r="T25" s="87"/>
      <c r="U25" s="86"/>
      <c r="V25" s="88"/>
      <c r="W25" s="86"/>
    </row>
    <row r="26" ht="24" customHeight="1" spans="1:23">
      <c r="A26" s="21"/>
      <c r="B26" s="22" t="s">
        <v>123</v>
      </c>
      <c r="C26" s="22" t="s">
        <v>124</v>
      </c>
      <c r="D26" s="22" t="s">
        <v>78</v>
      </c>
      <c r="E26" s="22">
        <v>1</v>
      </c>
      <c r="F26" s="23">
        <f t="shared" si="0"/>
        <v>4</v>
      </c>
      <c r="G26" s="24">
        <v>1.76991150442478</v>
      </c>
      <c r="H26" s="25">
        <f t="shared" si="1"/>
        <v>7.07964601769912</v>
      </c>
      <c r="I26" s="21"/>
      <c r="J26" s="70"/>
      <c r="K26" s="70"/>
      <c r="L26" s="70"/>
      <c r="M26" s="70"/>
      <c r="N26" s="70"/>
      <c r="O26" s="71"/>
      <c r="R26" s="90"/>
      <c r="S26" s="86"/>
      <c r="T26" s="87"/>
      <c r="U26" s="86"/>
      <c r="V26" s="88"/>
      <c r="W26" s="86"/>
    </row>
    <row r="27" ht="24" customHeight="1" spans="1:23">
      <c r="A27" s="21"/>
      <c r="B27" s="22" t="s">
        <v>125</v>
      </c>
      <c r="C27" s="22" t="s">
        <v>120</v>
      </c>
      <c r="D27" s="22" t="s">
        <v>78</v>
      </c>
      <c r="E27" s="22">
        <v>1</v>
      </c>
      <c r="F27" s="23">
        <f t="shared" si="0"/>
        <v>4</v>
      </c>
      <c r="G27" s="24">
        <v>2.65486725663717</v>
      </c>
      <c r="H27" s="25">
        <f t="shared" si="1"/>
        <v>10.6194690265487</v>
      </c>
      <c r="I27" s="21"/>
      <c r="J27" s="70"/>
      <c r="K27" s="70"/>
      <c r="L27" s="70"/>
      <c r="M27" s="70"/>
      <c r="N27" s="70"/>
      <c r="O27" s="71"/>
      <c r="R27" s="90"/>
      <c r="S27" s="86"/>
      <c r="T27" s="87"/>
      <c r="U27" s="86"/>
      <c r="V27" s="88"/>
      <c r="W27" s="86"/>
    </row>
    <row r="28" ht="24" customHeight="1" spans="1:23">
      <c r="A28" s="21"/>
      <c r="B28" s="22" t="s">
        <v>126</v>
      </c>
      <c r="C28" s="22" t="s">
        <v>127</v>
      </c>
      <c r="D28" s="22" t="s">
        <v>78</v>
      </c>
      <c r="E28" s="22">
        <v>2</v>
      </c>
      <c r="F28" s="23">
        <f t="shared" si="0"/>
        <v>8</v>
      </c>
      <c r="G28" s="24">
        <v>0.884955752212389</v>
      </c>
      <c r="H28" s="25">
        <f t="shared" si="1"/>
        <v>7.07964601769911</v>
      </c>
      <c r="I28" s="21"/>
      <c r="J28" s="70"/>
      <c r="K28" s="70"/>
      <c r="L28" s="70"/>
      <c r="M28" s="70"/>
      <c r="N28" s="70"/>
      <c r="O28" s="71"/>
      <c r="R28" s="90"/>
      <c r="S28" s="86"/>
      <c r="T28" s="87"/>
      <c r="U28" s="86"/>
      <c r="V28" s="88"/>
      <c r="W28" s="86"/>
    </row>
    <row r="29" ht="24" customHeight="1" spans="1:23">
      <c r="A29" s="21"/>
      <c r="B29" s="22" t="s">
        <v>128</v>
      </c>
      <c r="C29" s="22" t="s">
        <v>124</v>
      </c>
      <c r="D29" s="22" t="s">
        <v>78</v>
      </c>
      <c r="E29" s="22">
        <v>2</v>
      </c>
      <c r="F29" s="23">
        <f t="shared" si="0"/>
        <v>8</v>
      </c>
      <c r="G29" s="24">
        <v>1.76991150442478</v>
      </c>
      <c r="H29" s="25">
        <f t="shared" si="1"/>
        <v>14.1592920353982</v>
      </c>
      <c r="I29" s="21"/>
      <c r="J29" s="70"/>
      <c r="K29" s="70"/>
      <c r="L29" s="70"/>
      <c r="M29" s="70"/>
      <c r="N29" s="70"/>
      <c r="O29" s="71"/>
      <c r="R29" s="90"/>
      <c r="S29" s="86"/>
      <c r="T29" s="87"/>
      <c r="U29" s="86"/>
      <c r="V29" s="88"/>
      <c r="W29" s="86"/>
    </row>
    <row r="30" ht="24" customHeight="1" spans="1:23">
      <c r="A30" s="21"/>
      <c r="B30" s="22" t="s">
        <v>129</v>
      </c>
      <c r="C30" s="22" t="s">
        <v>124</v>
      </c>
      <c r="D30" s="22" t="s">
        <v>78</v>
      </c>
      <c r="E30" s="22">
        <v>1</v>
      </c>
      <c r="F30" s="23">
        <f t="shared" si="0"/>
        <v>4</v>
      </c>
      <c r="G30" s="24">
        <v>265.486725663717</v>
      </c>
      <c r="H30" s="25">
        <f t="shared" si="1"/>
        <v>1061.94690265487</v>
      </c>
      <c r="I30" s="21"/>
      <c r="J30" s="70"/>
      <c r="K30" s="70"/>
      <c r="L30" s="70"/>
      <c r="M30" s="70"/>
      <c r="N30" s="70"/>
      <c r="O30" s="71"/>
      <c r="R30" s="90"/>
      <c r="S30" s="86"/>
      <c r="T30" s="87"/>
      <c r="U30" s="86"/>
      <c r="V30" s="88"/>
      <c r="W30" s="86"/>
    </row>
    <row r="31" ht="24" customHeight="1" spans="1:23">
      <c r="A31" s="21"/>
      <c r="B31" s="22" t="s">
        <v>130</v>
      </c>
      <c r="C31" s="22" t="s">
        <v>131</v>
      </c>
      <c r="D31" s="22" t="s">
        <v>78</v>
      </c>
      <c r="E31" s="22">
        <v>2</v>
      </c>
      <c r="F31" s="23">
        <f t="shared" si="0"/>
        <v>8</v>
      </c>
      <c r="G31" s="24">
        <v>0.883955752212389</v>
      </c>
      <c r="H31" s="25">
        <f t="shared" si="1"/>
        <v>7.07164601769911</v>
      </c>
      <c r="I31" s="21"/>
      <c r="J31" s="70"/>
      <c r="K31" s="70"/>
      <c r="L31" s="70"/>
      <c r="M31" s="70"/>
      <c r="N31" s="70"/>
      <c r="O31" s="71"/>
      <c r="R31" s="90"/>
      <c r="S31" s="86"/>
      <c r="T31" s="87"/>
      <c r="U31" s="86"/>
      <c r="V31" s="88"/>
      <c r="W31" s="86"/>
    </row>
    <row r="32" ht="24" customHeight="1" spans="1:23">
      <c r="A32" s="21"/>
      <c r="B32" s="22" t="s">
        <v>132</v>
      </c>
      <c r="C32" s="22" t="s">
        <v>131</v>
      </c>
      <c r="D32" s="22" t="s">
        <v>78</v>
      </c>
      <c r="E32" s="22">
        <v>2</v>
      </c>
      <c r="F32" s="23">
        <f t="shared" si="0"/>
        <v>8</v>
      </c>
      <c r="G32" s="24">
        <v>0.884955752212389</v>
      </c>
      <c r="H32" s="25">
        <f t="shared" si="1"/>
        <v>7.07964601769911</v>
      </c>
      <c r="I32" s="21"/>
      <c r="J32" s="70"/>
      <c r="K32" s="70"/>
      <c r="L32" s="70"/>
      <c r="M32" s="70"/>
      <c r="N32" s="70"/>
      <c r="O32" s="71"/>
      <c r="R32" s="90"/>
      <c r="S32" s="86"/>
      <c r="T32" s="87"/>
      <c r="U32" s="86"/>
      <c r="V32" s="88"/>
      <c r="W32" s="86"/>
    </row>
    <row r="33" ht="24" customHeight="1" spans="1:23">
      <c r="A33" s="21"/>
      <c r="B33" s="22" t="s">
        <v>126</v>
      </c>
      <c r="C33" s="22" t="s">
        <v>133</v>
      </c>
      <c r="D33" s="22" t="s">
        <v>78</v>
      </c>
      <c r="E33" s="22">
        <v>1</v>
      </c>
      <c r="F33" s="23">
        <f t="shared" si="0"/>
        <v>4</v>
      </c>
      <c r="G33" s="24">
        <v>1.76991150442478</v>
      </c>
      <c r="H33" s="25">
        <f t="shared" si="1"/>
        <v>7.07964601769912</v>
      </c>
      <c r="I33" s="21"/>
      <c r="J33" s="70"/>
      <c r="K33" s="70"/>
      <c r="L33" s="70"/>
      <c r="M33" s="70"/>
      <c r="N33" s="70"/>
      <c r="O33" s="71"/>
      <c r="R33" s="90"/>
      <c r="S33" s="86"/>
      <c r="T33" s="87"/>
      <c r="U33" s="86"/>
      <c r="V33" s="89"/>
      <c r="W33" s="86"/>
    </row>
    <row r="34" ht="24" customHeight="1" spans="1:23">
      <c r="A34" s="21"/>
      <c r="B34" s="22" t="s">
        <v>134</v>
      </c>
      <c r="C34" s="22" t="s">
        <v>135</v>
      </c>
      <c r="D34" s="22" t="s">
        <v>78</v>
      </c>
      <c r="E34" s="22">
        <v>1</v>
      </c>
      <c r="F34" s="23">
        <f t="shared" si="0"/>
        <v>4</v>
      </c>
      <c r="G34" s="24">
        <v>0.885955752212389</v>
      </c>
      <c r="H34" s="25">
        <f t="shared" si="1"/>
        <v>3.54382300884956</v>
      </c>
      <c r="I34" s="21"/>
      <c r="J34" s="70"/>
      <c r="K34" s="70"/>
      <c r="L34" s="70"/>
      <c r="M34" s="70"/>
      <c r="N34" s="70"/>
      <c r="O34" s="71"/>
      <c r="R34" s="90"/>
      <c r="S34" s="86"/>
      <c r="T34" s="87"/>
      <c r="U34" s="86"/>
      <c r="V34" s="89"/>
      <c r="W34" s="86"/>
    </row>
    <row r="35" ht="24" customHeight="1" spans="1:23">
      <c r="A35" s="21"/>
      <c r="B35" s="22" t="s">
        <v>136</v>
      </c>
      <c r="C35" s="22" t="s">
        <v>127</v>
      </c>
      <c r="D35" s="22" t="s">
        <v>78</v>
      </c>
      <c r="E35" s="22">
        <v>1</v>
      </c>
      <c r="F35" s="23">
        <f t="shared" si="0"/>
        <v>4</v>
      </c>
      <c r="G35" s="24">
        <v>1.76991150442478</v>
      </c>
      <c r="H35" s="25">
        <f t="shared" si="1"/>
        <v>7.07964601769912</v>
      </c>
      <c r="I35" s="21"/>
      <c r="J35" s="70"/>
      <c r="K35" s="70"/>
      <c r="L35" s="70"/>
      <c r="M35" s="70"/>
      <c r="N35" s="70"/>
      <c r="O35" s="71"/>
      <c r="R35" s="90"/>
      <c r="S35" s="86"/>
      <c r="T35" s="87"/>
      <c r="U35" s="86"/>
      <c r="V35" s="89"/>
      <c r="W35" s="86"/>
    </row>
    <row r="36" ht="24" customHeight="1" spans="1:23">
      <c r="A36" s="21"/>
      <c r="B36" s="22" t="s">
        <v>137</v>
      </c>
      <c r="C36" s="22" t="s">
        <v>138</v>
      </c>
      <c r="D36" s="22" t="s">
        <v>78</v>
      </c>
      <c r="E36" s="22">
        <v>2</v>
      </c>
      <c r="F36" s="23">
        <f t="shared" si="0"/>
        <v>8</v>
      </c>
      <c r="G36" s="24">
        <v>0.444477876106195</v>
      </c>
      <c r="H36" s="25">
        <f t="shared" si="1"/>
        <v>3.55582300884956</v>
      </c>
      <c r="I36" s="21"/>
      <c r="J36" s="70"/>
      <c r="K36" s="70"/>
      <c r="L36" s="70"/>
      <c r="M36" s="70"/>
      <c r="N36" s="70"/>
      <c r="O36" s="71"/>
      <c r="R36" s="90"/>
      <c r="S36" s="86"/>
      <c r="T36" s="87"/>
      <c r="U36" s="86"/>
      <c r="V36" s="89"/>
      <c r="W36" s="86"/>
    </row>
    <row r="37" ht="24" customHeight="1" spans="1:23">
      <c r="A37" s="21"/>
      <c r="B37" s="22" t="s">
        <v>139</v>
      </c>
      <c r="C37" s="22" t="s">
        <v>116</v>
      </c>
      <c r="D37" s="22" t="s">
        <v>78</v>
      </c>
      <c r="E37" s="22">
        <v>1</v>
      </c>
      <c r="F37" s="23">
        <f t="shared" si="0"/>
        <v>4</v>
      </c>
      <c r="G37" s="24">
        <v>88.495575221239</v>
      </c>
      <c r="H37" s="25">
        <f t="shared" si="1"/>
        <v>353.982300884956</v>
      </c>
      <c r="I37" s="21"/>
      <c r="J37" s="70"/>
      <c r="K37" s="70"/>
      <c r="L37" s="70"/>
      <c r="M37" s="70"/>
      <c r="N37" s="70"/>
      <c r="O37" s="71"/>
      <c r="R37" s="90"/>
      <c r="S37" s="86"/>
      <c r="T37" s="87"/>
      <c r="U37" s="86"/>
      <c r="V37" s="89"/>
      <c r="W37" s="86"/>
    </row>
    <row r="38" ht="24" customHeight="1" spans="1:23">
      <c r="A38" s="21"/>
      <c r="B38" s="22" t="s">
        <v>140</v>
      </c>
      <c r="C38" s="22" t="s">
        <v>141</v>
      </c>
      <c r="D38" s="22" t="s">
        <v>78</v>
      </c>
      <c r="E38" s="22">
        <v>0.5</v>
      </c>
      <c r="F38" s="23">
        <f t="shared" si="0"/>
        <v>2</v>
      </c>
      <c r="G38" s="24">
        <v>35.4142300884956</v>
      </c>
      <c r="H38" s="25">
        <v>70.82</v>
      </c>
      <c r="I38" s="21"/>
      <c r="J38" s="22" t="s">
        <v>142</v>
      </c>
      <c r="K38" s="22"/>
      <c r="L38" s="22" t="s">
        <v>84</v>
      </c>
      <c r="M38" s="22"/>
      <c r="N38" s="22" t="s">
        <v>85</v>
      </c>
      <c r="O38" s="69">
        <f>K38*M38</f>
        <v>0</v>
      </c>
      <c r="R38" s="90"/>
      <c r="S38" s="86"/>
      <c r="T38" s="87"/>
      <c r="U38" s="86"/>
      <c r="V38" s="89"/>
      <c r="W38" s="86"/>
    </row>
    <row r="39" ht="24" customHeight="1" spans="1:23">
      <c r="A39" s="26"/>
      <c r="B39" s="27" t="s">
        <v>108</v>
      </c>
      <c r="C39" s="28">
        <f>H7+H8+H9+H10+H11+H12+H13+H14+H15+H16+H17+H18+H19+H20+H21+H22+H23+H24+H25+H26+H27+H28+H29+H30+H31+H32+H33+H34+H35+H36+H37+H38</f>
        <v>57189.4008495575</v>
      </c>
      <c r="D39" s="28"/>
      <c r="E39" s="28"/>
      <c r="F39" s="28"/>
      <c r="G39" s="28"/>
      <c r="H39" s="29"/>
      <c r="I39" s="21"/>
      <c r="J39" s="22" t="s">
        <v>143</v>
      </c>
      <c r="K39" s="22"/>
      <c r="L39" s="22" t="s">
        <v>84</v>
      </c>
      <c r="M39" s="22"/>
      <c r="N39" s="22" t="s">
        <v>85</v>
      </c>
      <c r="O39" s="69">
        <f>K39*M39</f>
        <v>0</v>
      </c>
      <c r="R39" s="90"/>
      <c r="S39" s="86"/>
      <c r="T39" s="86"/>
      <c r="U39" s="86"/>
      <c r="V39" s="86"/>
      <c r="W39" s="86"/>
    </row>
    <row r="40" ht="24" customHeight="1" spans="1:23">
      <c r="A40" s="30" t="s">
        <v>144</v>
      </c>
      <c r="B40" s="31"/>
      <c r="C40" s="32">
        <f>K18+K41+C39</f>
        <v>57189.4008495575</v>
      </c>
      <c r="D40" s="33"/>
      <c r="E40" s="33"/>
      <c r="F40" s="33"/>
      <c r="G40" s="33"/>
      <c r="H40" s="34"/>
      <c r="I40" s="79"/>
      <c r="J40" s="22" t="s">
        <v>145</v>
      </c>
      <c r="K40" s="22"/>
      <c r="L40" s="22" t="s">
        <v>84</v>
      </c>
      <c r="M40" s="22"/>
      <c r="N40" s="22" t="s">
        <v>85</v>
      </c>
      <c r="O40" s="69">
        <f>K40*M40</f>
        <v>0</v>
      </c>
      <c r="R40" s="90"/>
      <c r="S40" s="86"/>
      <c r="T40" s="86"/>
      <c r="U40" s="86"/>
      <c r="V40" s="86"/>
      <c r="W40" s="86"/>
    </row>
    <row r="41" ht="24" customHeight="1" spans="1:23">
      <c r="A41" s="35"/>
      <c r="B41" s="36"/>
      <c r="C41" s="37"/>
      <c r="D41" s="38"/>
      <c r="E41" s="38"/>
      <c r="F41" s="38"/>
      <c r="G41" s="38"/>
      <c r="H41" s="39"/>
      <c r="I41" s="80"/>
      <c r="J41" s="75" t="s">
        <v>108</v>
      </c>
      <c r="K41" s="76">
        <f>O20+O38+O39+O40</f>
        <v>0</v>
      </c>
      <c r="L41" s="76"/>
      <c r="M41" s="76"/>
      <c r="N41" s="76"/>
      <c r="O41" s="77"/>
      <c r="R41" s="90"/>
      <c r="S41" s="86"/>
      <c r="T41" s="86"/>
      <c r="U41" s="86"/>
      <c r="V41" s="86"/>
      <c r="W41" s="86"/>
    </row>
    <row r="42" ht="15" customHeight="1" spans="1:23">
      <c r="A42" s="40" t="s">
        <v>52</v>
      </c>
      <c r="B42" s="41" t="s">
        <v>53</v>
      </c>
      <c r="C42" s="41"/>
      <c r="D42" s="41"/>
      <c r="E42" s="41"/>
      <c r="F42" s="41"/>
      <c r="G42" s="41"/>
      <c r="H42" s="41"/>
      <c r="I42" s="81"/>
      <c r="J42" s="81"/>
      <c r="K42" s="81"/>
      <c r="L42" s="81"/>
      <c r="M42" s="81"/>
      <c r="N42" s="81"/>
      <c r="O42" s="82"/>
      <c r="R42" s="90"/>
      <c r="S42" s="86"/>
      <c r="T42" s="86"/>
      <c r="U42" s="86"/>
      <c r="V42" s="86"/>
      <c r="W42" s="86"/>
    </row>
    <row r="43" ht="15" customHeight="1" spans="1:23">
      <c r="A43" s="42"/>
      <c r="B43" s="43" t="s">
        <v>54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83"/>
      <c r="R43" s="90"/>
      <c r="S43" s="86"/>
      <c r="T43" s="86"/>
      <c r="U43" s="86"/>
      <c r="V43" s="86"/>
      <c r="W43" s="86"/>
    </row>
    <row r="44" ht="15" customHeight="1" spans="1:23">
      <c r="A44" s="42"/>
      <c r="B44" s="44" t="s">
        <v>55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84"/>
      <c r="R44" s="90"/>
      <c r="S44" s="86"/>
      <c r="T44" s="86"/>
      <c r="U44" s="86"/>
      <c r="V44" s="86"/>
      <c r="W44" s="86"/>
    </row>
    <row r="45" ht="15" customHeight="1" spans="1:15">
      <c r="A45" s="45"/>
      <c r="B45" s="46" t="s">
        <v>56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85"/>
    </row>
  </sheetData>
  <mergeCells count="29">
    <mergeCell ref="L1:M1"/>
    <mergeCell ref="L2:M2"/>
    <mergeCell ref="L3:M3"/>
    <mergeCell ref="L4:M4"/>
    <mergeCell ref="K18:O18"/>
    <mergeCell ref="K19:L19"/>
    <mergeCell ref="M19:N19"/>
    <mergeCell ref="C39:H39"/>
    <mergeCell ref="K41:O41"/>
    <mergeCell ref="B42:O42"/>
    <mergeCell ref="B43:O43"/>
    <mergeCell ref="B44:O44"/>
    <mergeCell ref="B45:O45"/>
    <mergeCell ref="A5:A39"/>
    <mergeCell ref="A42:A45"/>
    <mergeCell ref="B5:B6"/>
    <mergeCell ref="C5:C6"/>
    <mergeCell ref="D5:D6"/>
    <mergeCell ref="E5:E6"/>
    <mergeCell ref="F5:F6"/>
    <mergeCell ref="I5:I18"/>
    <mergeCell ref="I19:I41"/>
    <mergeCell ref="J5:J6"/>
    <mergeCell ref="A1:C4"/>
    <mergeCell ref="D1:J4"/>
    <mergeCell ref="A40:B41"/>
    <mergeCell ref="K5:L6"/>
    <mergeCell ref="M5:N6"/>
    <mergeCell ref="C40:H41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一汽技术中心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liyanli</dc:creator>
  <cp:lastModifiedBy>Arjun℡¹⁸⁰⁰⁴⁴²⁵¹²²</cp:lastModifiedBy>
  <dcterms:created xsi:type="dcterms:W3CDTF">2019-01-10T00:44:00Z</dcterms:created>
  <cp:lastPrinted>2021-07-28T02:33:00Z</cp:lastPrinted>
  <dcterms:modified xsi:type="dcterms:W3CDTF">2022-09-23T07:34:20Z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ICV">
    <vt:lpwstr>518838AA9B2E4966887EB38009C99B4B</vt:lpwstr>
  </property>
  <property fmtid="{D5CDD505-2E9C-101B-9397-08002B2CF9AE}" pid="4" name="KSOProductBuildVer">
    <vt:lpwstr>2052-11.1.0.12358</vt:lpwstr>
  </property>
</Properties>
</file>