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-105" yWindow="-105" windowWidth="19425" windowHeight="11025" firstSheet="1" activeTab="1"/>
  </bookViews>
  <sheets>
    <sheet name="靠背总成" sheetId="1" state="hidden" r:id="rId1"/>
    <sheet name="工装汇总表" sheetId="7" r:id="rId2"/>
    <sheet name="模具报价单" sheetId="10" state="hidden" r:id="rId3"/>
    <sheet name="夹具报价单" sheetId="11" state="hidden" r:id="rId4"/>
    <sheet name="检具报价单" sheetId="12" state="hidden" r:id="rId5"/>
    <sheet name="模夹检具报价单" sheetId="13" r:id="rId6"/>
    <sheet name=" 阻尼器总成  滑轨" sheetId="3" state="hidden" r:id="rId7"/>
    <sheet name="X5000模具" sheetId="4" state="hidden" r:id="rId8"/>
  </sheets>
  <definedNames>
    <definedName name="_xlnm.Print_Area" localSheetId="1">工装汇总表!$A$1:$AE$13</definedName>
    <definedName name="_xlnm.Print_Area" localSheetId="0">靠背总成!$B$1:$N$15</definedName>
    <definedName name="_xlnm.Print_Titles" localSheetId="0">靠背总成!$3:$6</definedName>
  </definedNames>
  <calcPr calcId="162913"/>
</workbook>
</file>

<file path=xl/calcChain.xml><?xml version="1.0" encoding="utf-8"?>
<calcChain xmlns="http://schemas.openxmlformats.org/spreadsheetml/2006/main">
  <c r="Z7" i="7" l="1"/>
  <c r="Y7" i="7"/>
  <c r="X7" i="7"/>
  <c r="S7" i="7"/>
  <c r="R7" i="7"/>
  <c r="Q71" i="13"/>
  <c r="P71" i="13"/>
  <c r="I71" i="13"/>
  <c r="H71" i="13"/>
  <c r="Q70" i="13"/>
  <c r="P70" i="13"/>
  <c r="I70" i="13"/>
  <c r="H70" i="13"/>
  <c r="Q69" i="13"/>
  <c r="P69" i="13"/>
  <c r="I69" i="13"/>
  <c r="H69" i="13"/>
  <c r="Q68" i="13"/>
  <c r="P68" i="13"/>
  <c r="I68" i="13"/>
  <c r="H68" i="13"/>
  <c r="Q67" i="13"/>
  <c r="P67" i="13"/>
  <c r="I67" i="13"/>
  <c r="H67" i="13"/>
  <c r="Q66" i="13"/>
  <c r="P66" i="13"/>
  <c r="I66" i="13"/>
  <c r="Q72" i="13"/>
  <c r="H66" i="13"/>
  <c r="P72" i="13"/>
  <c r="Q63" i="13"/>
  <c r="P63" i="13"/>
  <c r="I63" i="13"/>
  <c r="H63" i="13"/>
  <c r="Q62" i="13"/>
  <c r="P62" i="13"/>
  <c r="I62" i="13"/>
  <c r="H62" i="13"/>
  <c r="Q61" i="13"/>
  <c r="P61" i="13"/>
  <c r="I61" i="13"/>
  <c r="H61" i="13"/>
  <c r="Q60" i="13"/>
  <c r="P60" i="13"/>
  <c r="I60" i="13"/>
  <c r="H60" i="13"/>
  <c r="Q59" i="13"/>
  <c r="P59" i="13"/>
  <c r="I59" i="13"/>
  <c r="H59" i="13"/>
  <c r="Q58" i="13"/>
  <c r="P58" i="13"/>
  <c r="I58" i="13"/>
  <c r="Q64" i="13"/>
  <c r="H58" i="13"/>
  <c r="P64" i="13"/>
  <c r="P54" i="13"/>
  <c r="N54" i="13"/>
  <c r="P53" i="13"/>
  <c r="N53" i="13"/>
  <c r="P52" i="13"/>
  <c r="N52" i="13"/>
  <c r="P51" i="13"/>
  <c r="N51" i="13"/>
  <c r="P50" i="13"/>
  <c r="N50" i="13"/>
  <c r="P49" i="13"/>
  <c r="N49" i="13"/>
  <c r="P48" i="13"/>
  <c r="N48" i="13"/>
  <c r="P47" i="13"/>
  <c r="N47" i="13"/>
  <c r="P46" i="13"/>
  <c r="N46" i="13"/>
  <c r="P45" i="13"/>
  <c r="N45" i="13"/>
  <c r="P44" i="13"/>
  <c r="N44" i="13"/>
  <c r="P43" i="13"/>
  <c r="N43" i="13"/>
  <c r="P42" i="13"/>
  <c r="N42" i="13"/>
  <c r="P41" i="13"/>
  <c r="N41" i="13"/>
  <c r="P40" i="13"/>
  <c r="N40" i="13"/>
  <c r="P39" i="13"/>
  <c r="N39" i="13"/>
  <c r="P38" i="13"/>
  <c r="N38" i="13"/>
  <c r="P37" i="13"/>
  <c r="N37" i="13"/>
  <c r="P36" i="13"/>
  <c r="N36" i="13"/>
  <c r="P35" i="13"/>
  <c r="N35" i="13"/>
  <c r="P34" i="13"/>
  <c r="N34" i="13"/>
  <c r="P33" i="13"/>
  <c r="P55" i="13"/>
  <c r="N33" i="13"/>
  <c r="N55" i="13"/>
  <c r="N29" i="13"/>
  <c r="L29" i="13"/>
  <c r="N28" i="13"/>
  <c r="L28" i="13"/>
  <c r="N27" i="13"/>
  <c r="L27" i="13"/>
  <c r="L30" i="13"/>
  <c r="F74" i="13"/>
  <c r="F75" i="13"/>
  <c r="L76" i="13"/>
  <c r="N30" i="13"/>
  <c r="P29" i="13"/>
  <c r="R72" i="13"/>
  <c r="R71" i="13"/>
  <c r="J71" i="13"/>
  <c r="R70" i="13"/>
  <c r="J70" i="13"/>
  <c r="R69" i="13"/>
  <c r="J69" i="13"/>
  <c r="R68" i="13"/>
  <c r="J68" i="13"/>
  <c r="R67" i="13"/>
  <c r="J67" i="13"/>
  <c r="R66" i="13"/>
  <c r="J66" i="13"/>
  <c r="R64" i="13"/>
  <c r="R63" i="13"/>
  <c r="J63" i="13"/>
  <c r="R62" i="13"/>
  <c r="J62" i="13"/>
  <c r="R61" i="13"/>
  <c r="J61" i="13"/>
  <c r="R60" i="13"/>
  <c r="J60" i="13"/>
  <c r="R59" i="13"/>
  <c r="J59" i="13"/>
  <c r="R58" i="13"/>
  <c r="J58" i="13"/>
  <c r="R55" i="13"/>
  <c r="R54" i="13"/>
  <c r="R53" i="13"/>
  <c r="R52" i="13"/>
  <c r="R51" i="13"/>
  <c r="R50" i="13"/>
  <c r="R49" i="13"/>
  <c r="R48" i="13"/>
  <c r="R47" i="13"/>
  <c r="R46" i="13"/>
  <c r="R45" i="13"/>
  <c r="R44" i="13"/>
  <c r="R43" i="13"/>
  <c r="R42" i="13"/>
  <c r="R41" i="13"/>
  <c r="R40" i="13"/>
  <c r="R39" i="13"/>
  <c r="R38" i="13"/>
  <c r="R37" i="13"/>
  <c r="R36" i="13"/>
  <c r="R35" i="13"/>
  <c r="R34" i="13"/>
  <c r="R33" i="13"/>
  <c r="R74" i="13"/>
  <c r="P27" i="13"/>
  <c r="P30" i="13"/>
  <c r="P28" i="13"/>
  <c r="H11" i="4"/>
  <c r="I11" i="4"/>
</calcChain>
</file>

<file path=xl/comments1.xml><?xml version="1.0" encoding="utf-8"?>
<comments xmlns="http://schemas.openxmlformats.org/spreadsheetml/2006/main">
  <authors>
    <author>吕广华</author>
    <author>作者</author>
  </authors>
  <commentList>
    <comment ref="I36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L36" authorId="0" shapeId="0">
      <text>
        <r>
          <rPr>
            <sz val="9"/>
            <color indexed="81"/>
            <rFont val="宋体"/>
            <family val="3"/>
            <charset val="134"/>
          </rPr>
          <t>每支价格</t>
        </r>
      </text>
    </comment>
    <comment ref="I45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I47" authorId="0" shapeId="0">
      <text>
        <r>
          <rPr>
            <sz val="9"/>
            <color indexed="81"/>
            <rFont val="宋体"/>
            <family val="3"/>
            <charset val="134"/>
          </rPr>
          <t>件数</t>
        </r>
      </text>
    </comment>
    <comment ref="L47" authorId="0" shapeId="0">
      <text>
        <r>
          <rPr>
            <sz val="9"/>
            <color indexed="81"/>
            <rFont val="宋体"/>
            <family val="3"/>
            <charset val="134"/>
          </rPr>
          <t>每件费用</t>
        </r>
      </text>
    </comment>
    <comment ref="I48" authorId="0" shapeId="0">
      <text>
        <r>
          <rPr>
            <sz val="9"/>
            <color indexed="81"/>
            <rFont val="宋体"/>
            <family val="3"/>
            <charset val="134"/>
          </rPr>
          <t>点数</t>
        </r>
      </text>
    </comment>
    <comment ref="L48" authorId="0" shapeId="0">
      <text>
        <r>
          <rPr>
            <sz val="9"/>
            <color indexed="81"/>
            <rFont val="宋体"/>
            <family val="3"/>
            <charset val="134"/>
          </rPr>
          <t>每点费用</t>
        </r>
      </text>
    </comment>
    <comment ref="C50" authorId="1" shapeId="0">
      <text>
        <r>
          <rPr>
            <sz val="9"/>
            <rFont val="宋体"/>
            <family val="3"/>
            <charset val="134"/>
          </rPr>
          <t xml:space="preserve">冷却用
</t>
        </r>
      </text>
    </comment>
    <comment ref="C51" authorId="1" shapeId="0">
      <text>
        <r>
          <rPr>
            <sz val="9"/>
            <rFont val="宋体"/>
            <family val="3"/>
            <charset val="134"/>
          </rPr>
          <t>吹塑模具、
或是注塑模具防尘设计</t>
        </r>
      </text>
    </comment>
    <comment ref="C52" authorId="1" shapeId="0">
      <text>
        <r>
          <rPr>
            <sz val="9"/>
            <rFont val="宋体"/>
            <family val="3"/>
            <charset val="134"/>
          </rPr>
          <t>隔热、绝缘</t>
        </r>
      </text>
    </comment>
    <comment ref="C53" authorId="1" shapeId="0">
      <text>
        <r>
          <rPr>
            <sz val="9"/>
            <rFont val="宋体"/>
            <family val="3"/>
            <charset val="134"/>
          </rPr>
          <t xml:space="preserve">做电极用
</t>
        </r>
      </text>
    </comment>
    <comment ref="C54" authorId="1" shapeId="0">
      <text>
        <r>
          <rPr>
            <sz val="9"/>
            <rFont val="宋体"/>
            <family val="3"/>
            <charset val="134"/>
          </rPr>
          <t xml:space="preserve">做电极用
</t>
        </r>
      </text>
    </comment>
    <comment ref="C58" authorId="0" shapeId="0">
      <text>
        <r>
          <rPr>
            <b/>
            <sz val="9"/>
            <color indexed="81"/>
            <rFont val="宋体"/>
            <family val="3"/>
            <charset val="134"/>
          </rPr>
          <t>高数机加工</t>
        </r>
      </text>
    </comment>
    <comment ref="C59" authorId="0" shapeId="0">
      <text>
        <r>
          <rPr>
            <b/>
            <sz val="9"/>
            <color indexed="81"/>
            <rFont val="宋体"/>
            <family val="3"/>
            <charset val="134"/>
          </rPr>
          <t>镜面火花机加工</t>
        </r>
      </text>
    </comment>
    <comment ref="C60" authorId="0" shapeId="0">
      <text>
        <r>
          <rPr>
            <b/>
            <sz val="9"/>
            <color indexed="81"/>
            <rFont val="宋体"/>
            <family val="3"/>
            <charset val="134"/>
          </rPr>
          <t>慢走丝加工</t>
        </r>
      </text>
    </comment>
  </commentList>
</comments>
</file>

<file path=xl/sharedStrings.xml><?xml version="1.0" encoding="utf-8"?>
<sst xmlns="http://schemas.openxmlformats.org/spreadsheetml/2006/main" count="396" uniqueCount="256">
  <si>
    <t>未税</t>
  </si>
  <si>
    <t>含税</t>
  </si>
  <si>
    <t>税率：13%</t>
  </si>
  <si>
    <t>序号</t>
  </si>
  <si>
    <t>类别</t>
  </si>
  <si>
    <t>项目</t>
  </si>
  <si>
    <t>QAD编码</t>
  </si>
  <si>
    <t>名称</t>
  </si>
  <si>
    <t>规格图号</t>
  </si>
  <si>
    <t>计量单位</t>
  </si>
  <si>
    <t>备注</t>
  </si>
  <si>
    <t>目标价格</t>
  </si>
  <si>
    <t>供应商报价</t>
  </si>
  <si>
    <t>报批价格</t>
  </si>
  <si>
    <t>付款方式：</t>
  </si>
  <si>
    <t>开发周期：</t>
  </si>
  <si>
    <t xml:space="preserve">会签：                   </t>
  </si>
  <si>
    <t>报批（）/元</t>
    <phoneticPr fontId="14" type="noConversion"/>
  </si>
  <si>
    <t>计量
单位</t>
    <phoneticPr fontId="16" type="noConversion"/>
  </si>
  <si>
    <t>45天</t>
    <phoneticPr fontId="16" type="noConversion"/>
  </si>
  <si>
    <t>H6座椅</t>
    <phoneticPr fontId="16" type="noConversion"/>
  </si>
  <si>
    <t>采购委员会评审记录表</t>
    <phoneticPr fontId="16" type="noConversion"/>
  </si>
  <si>
    <t>采购委员会评审记录表</t>
    <phoneticPr fontId="14" type="noConversion"/>
  </si>
  <si>
    <t>供应商：河北新强力机械制造有限公司</t>
    <phoneticPr fontId="14" type="noConversion"/>
  </si>
  <si>
    <t>靠背总成</t>
    <phoneticPr fontId="14" type="noConversion"/>
  </si>
  <si>
    <t>焊接总成</t>
    <phoneticPr fontId="14" type="noConversion"/>
  </si>
  <si>
    <t>件</t>
    <phoneticPr fontId="14" type="noConversion"/>
  </si>
  <si>
    <t>河北新强力</t>
    <phoneticPr fontId="14" type="noConversion"/>
  </si>
  <si>
    <t xml:space="preserve">
1、721项目靠背总成在T5座椅项目（1.0）基础上变更（头枕增高）；
2、T5座椅靠背总成定点主体为河北工厂，定点单位为（河北新强力）；
2、此产品使用单位（西安工厂），定点主体为前期采购部。</t>
    <phoneticPr fontId="14" type="noConversion"/>
  </si>
  <si>
    <t>SHT0012505</t>
    <phoneticPr fontId="14" type="noConversion"/>
  </si>
  <si>
    <t>含税报价</t>
    <phoneticPr fontId="14" type="noConversion"/>
  </si>
  <si>
    <t>当前议价</t>
    <phoneticPr fontId="14" type="noConversion"/>
  </si>
  <si>
    <t>件</t>
    <phoneticPr fontId="16" type="noConversion"/>
  </si>
  <si>
    <t>功能件</t>
    <phoneticPr fontId="16" type="noConversion"/>
  </si>
  <si>
    <t>阻尼器</t>
    <phoneticPr fontId="16" type="noConversion"/>
  </si>
  <si>
    <t>供应商：</t>
    <phoneticPr fontId="16" type="noConversion"/>
  </si>
  <si>
    <t>苏世博</t>
    <phoneticPr fontId="16" type="noConversion"/>
  </si>
  <si>
    <t>路得坦摩</t>
    <phoneticPr fontId="16" type="noConversion"/>
  </si>
  <si>
    <t>江苏立乐</t>
    <phoneticPr fontId="16" type="noConversion"/>
  </si>
  <si>
    <t>报批（）/元</t>
    <phoneticPr fontId="14" type="noConversion"/>
  </si>
  <si>
    <t>45天</t>
    <phoneticPr fontId="16" type="noConversion"/>
  </si>
  <si>
    <t>BPC0010126</t>
    <phoneticPr fontId="16" type="noConversion"/>
  </si>
  <si>
    <t>SHT0010283</t>
    <phoneticPr fontId="16" type="noConversion"/>
  </si>
  <si>
    <t>滑轨本体</t>
    <phoneticPr fontId="16" type="noConversion"/>
  </si>
  <si>
    <t>50天</t>
    <phoneticPr fontId="16" type="noConversion"/>
  </si>
  <si>
    <t>报价</t>
    <phoneticPr fontId="16" type="noConversion"/>
  </si>
  <si>
    <t>最终议价</t>
    <phoneticPr fontId="16" type="noConversion"/>
  </si>
  <si>
    <t>60天承兑</t>
    <phoneticPr fontId="16" type="noConversion"/>
  </si>
  <si>
    <t>常州华阳</t>
    <phoneticPr fontId="16" type="noConversion"/>
  </si>
  <si>
    <t>参考</t>
    <phoneticPr fontId="16" type="noConversion"/>
  </si>
  <si>
    <t>合同价格</t>
    <phoneticPr fontId="16" type="noConversion"/>
  </si>
  <si>
    <t>H4 2020 升级</t>
    <phoneticPr fontId="16" type="noConversion"/>
  </si>
  <si>
    <t>1、当前H6座椅项目路得坦摩公司报价为121.00元低于苏世博公司；
2、苏世博最终议价128.00元，年采购量超过10万件，可进行返点（3元/件）；
3、综上所述，建议同步开发。</t>
    <phoneticPr fontId="16" type="noConversion"/>
  </si>
  <si>
    <t>当前议价</t>
    <phoneticPr fontId="16" type="noConversion"/>
  </si>
  <si>
    <t>40天</t>
    <phoneticPr fontId="14" type="noConversion"/>
  </si>
  <si>
    <t>90天承兑</t>
    <phoneticPr fontId="14" type="noConversion"/>
  </si>
  <si>
    <t>60天承兑</t>
    <phoneticPr fontId="16" type="noConversion"/>
  </si>
  <si>
    <t>90天承兑</t>
    <phoneticPr fontId="16" type="noConversion"/>
  </si>
  <si>
    <t>1、目前现在现有在滑轨轨型承载13000N,无发满足H6座椅要求，W轨形可承受28000N通过了滑台实验；
2、现有滑轨总成间隙为1.0MM,H6滑轨总成间隙为0.5MM(精度更高)。
3、现有滑轨的轨形借用乘用车形式。
4、H6座椅滑轨总成从强度、间隙精度高于现有产品。</t>
    <phoneticPr fontId="16" type="noConversion"/>
  </si>
  <si>
    <t>江阴诚信</t>
    <phoneticPr fontId="14" type="noConversion"/>
  </si>
  <si>
    <t>江阴长青</t>
    <phoneticPr fontId="14" type="noConversion"/>
  </si>
  <si>
    <t>江阴常青</t>
    <phoneticPr fontId="14" type="noConversion"/>
  </si>
  <si>
    <t>件</t>
    <phoneticPr fontId="14" type="noConversion"/>
  </si>
  <si>
    <t>模具</t>
    <phoneticPr fontId="14" type="noConversion"/>
  </si>
  <si>
    <t>X5000座椅</t>
    <phoneticPr fontId="14" type="noConversion"/>
  </si>
  <si>
    <t>X5000座椅</t>
    <phoneticPr fontId="14" type="noConversion"/>
  </si>
  <si>
    <t>SHT0012727-729-751</t>
    <phoneticPr fontId="14" type="noConversion"/>
  </si>
  <si>
    <t>靠背
发泡总成</t>
    <phoneticPr fontId="14" type="noConversion"/>
  </si>
  <si>
    <t>坐垫
泡沫总成</t>
    <phoneticPr fontId="14" type="noConversion"/>
  </si>
  <si>
    <t>SHT0012734-737-MJ-02</t>
    <phoneticPr fontId="14" type="noConversion"/>
  </si>
  <si>
    <t>SHT0012734-737-JJ-02</t>
    <phoneticPr fontId="14" type="noConversion"/>
  </si>
  <si>
    <t>SHT0012734-737-TJ-03</t>
    <phoneticPr fontId="14" type="noConversion"/>
  </si>
  <si>
    <t>卡板</t>
    <phoneticPr fontId="14" type="noConversion"/>
  </si>
  <si>
    <t>托架</t>
    <phoneticPr fontId="14" type="noConversion"/>
  </si>
  <si>
    <t>报批（）/万</t>
    <phoneticPr fontId="14" type="noConversion"/>
  </si>
  <si>
    <t>说明：独家供货，商务洽谈价格（下调）</t>
    <phoneticPr fontId="14" type="noConversion"/>
  </si>
  <si>
    <t>副</t>
    <phoneticPr fontId="16" type="noConversion"/>
  </si>
  <si>
    <r>
      <t>说明：①H</t>
    </r>
    <r>
      <rPr>
        <sz val="10"/>
        <rFont val="宋体"/>
        <family val="3"/>
        <charset val="134"/>
        <scheme val="minor"/>
      </rPr>
      <t>6座椅项目阻尼器同步开发（苏世博/路得坦摩），建议苏世博为A点供方，路得坦摩为B点供方；②产品价格按照最终议价为准。</t>
    </r>
    <phoneticPr fontId="14" type="noConversion"/>
  </si>
  <si>
    <t>合计金额</t>
    <phoneticPr fontId="14" type="noConversion"/>
  </si>
  <si>
    <t>说明：目前价格为样件价格，具体批产价格依据工厂核价结果为最终价格。</t>
    <phoneticPr fontId="14" type="noConversion"/>
  </si>
  <si>
    <t>45天</t>
    <phoneticPr fontId="14" type="noConversion"/>
  </si>
  <si>
    <t>5/4/1</t>
    <phoneticPr fontId="14" type="noConversion"/>
  </si>
  <si>
    <t>5/5</t>
    <phoneticPr fontId="14" type="noConversion"/>
  </si>
  <si>
    <t>说明：经采购委员会确认，建议选用江阴常青公司为定点供应商。</t>
    <phoneticPr fontId="14" type="noConversion"/>
  </si>
  <si>
    <t>30天</t>
    <phoneticPr fontId="14" type="noConversion"/>
  </si>
  <si>
    <t>30天</t>
    <phoneticPr fontId="14" type="noConversion"/>
  </si>
  <si>
    <t xml:space="preserve">会签：                   </t>
    <phoneticPr fontId="14" type="noConversion"/>
  </si>
  <si>
    <t>供应商：江阴常青模具有限公司</t>
    <phoneticPr fontId="16" type="noConversion"/>
  </si>
  <si>
    <t>图片</t>
    <phoneticPr fontId="14" type="noConversion"/>
  </si>
  <si>
    <t>套</t>
    <phoneticPr fontId="14" type="noConversion"/>
  </si>
  <si>
    <t>编制：                           审核：                       会签：                                          批准：</t>
    <phoneticPr fontId="14" type="noConversion"/>
  </si>
  <si>
    <t>物料号</t>
    <phoneticPr fontId="14" type="noConversion"/>
  </si>
  <si>
    <t>物料名称</t>
    <phoneticPr fontId="14" type="noConversion"/>
  </si>
  <si>
    <t>光华荣昌模夹检具标准报价单</t>
    <phoneticPr fontId="24" type="noConversion"/>
  </si>
  <si>
    <t>项目名称及编号：</t>
    <phoneticPr fontId="24" type="noConversion"/>
  </si>
  <si>
    <t>基本信息</t>
  </si>
  <si>
    <t>报价单位</t>
    <phoneticPr fontId="24" type="noConversion"/>
  </si>
  <si>
    <t>加工周期</t>
    <phoneticPr fontId="24" type="noConversion"/>
  </si>
  <si>
    <t xml:space="preserve"> 30 天</t>
    <phoneticPr fontId="24" type="noConversion"/>
  </si>
  <si>
    <t>联系人及职务</t>
    <phoneticPr fontId="24" type="noConversion"/>
  </si>
  <si>
    <t>模夹检具编号</t>
    <phoneticPr fontId="24" type="noConversion"/>
  </si>
  <si>
    <t>电    话</t>
  </si>
  <si>
    <t>模具图片</t>
  </si>
  <si>
    <t>传    真</t>
  </si>
  <si>
    <t>总    成</t>
  </si>
  <si>
    <t>零件名称/编号</t>
  </si>
  <si>
    <t>名称：卡接4mm/物料编号：</t>
    <phoneticPr fontId="24" type="noConversion"/>
  </si>
  <si>
    <t>模夹检具类型</t>
    <phoneticPr fontId="24" type="noConversion"/>
  </si>
  <si>
    <t>注塑模具</t>
  </si>
  <si>
    <t>模夹检具尺寸（mm）</t>
    <phoneticPr fontId="24" type="noConversion"/>
  </si>
  <si>
    <t>长</t>
  </si>
  <si>
    <t>宽</t>
  </si>
  <si>
    <t>高</t>
  </si>
  <si>
    <t>模夹检具重量（吨）</t>
    <phoneticPr fontId="24" type="noConversion"/>
  </si>
  <si>
    <t>2T</t>
    <phoneticPr fontId="24" type="noConversion"/>
  </si>
  <si>
    <t>模具型腔数</t>
  </si>
  <si>
    <t>1*8</t>
    <phoneticPr fontId="24" type="noConversion"/>
  </si>
  <si>
    <t>模具寿命（万次）</t>
  </si>
  <si>
    <t>30万</t>
    <phoneticPr fontId="24" type="noConversion"/>
  </si>
  <si>
    <t>产品外形尺寸mm</t>
    <phoneticPr fontId="24" type="noConversion"/>
  </si>
  <si>
    <t>6.5*6.5*10</t>
    <phoneticPr fontId="24" type="noConversion"/>
  </si>
  <si>
    <t>交货期L/T(天）</t>
  </si>
  <si>
    <t>一次试模</t>
  </si>
  <si>
    <t>二次试模</t>
    <phoneticPr fontId="24" type="noConversion"/>
  </si>
  <si>
    <t>正式交付</t>
  </si>
  <si>
    <t>30天</t>
    <phoneticPr fontId="24" type="noConversion"/>
  </si>
  <si>
    <t>交货地点</t>
  </si>
  <si>
    <t>交货保险担当</t>
  </si>
  <si>
    <t>设计成本</t>
  </si>
  <si>
    <t>工    序</t>
  </si>
  <si>
    <t>工时</t>
  </si>
  <si>
    <t>审核</t>
  </si>
  <si>
    <t>单价</t>
  </si>
  <si>
    <t>金额</t>
  </si>
  <si>
    <t>审核金额</t>
  </si>
  <si>
    <t>比例%</t>
  </si>
  <si>
    <t>测    绘</t>
  </si>
  <si>
    <t>结构设计/CAD</t>
    <phoneticPr fontId="24" type="noConversion"/>
  </si>
  <si>
    <t>CAE分析</t>
    <phoneticPr fontId="24" type="noConversion"/>
  </si>
  <si>
    <t>合计</t>
  </si>
  <si>
    <t>材料成本</t>
  </si>
  <si>
    <t>明细</t>
  </si>
  <si>
    <t>厂家/品牌</t>
  </si>
  <si>
    <t>型号/规格</t>
  </si>
  <si>
    <t>数量/重量(kg)</t>
  </si>
  <si>
    <t>总价</t>
  </si>
  <si>
    <t>价格审核</t>
  </si>
  <si>
    <t>模具钢</t>
  </si>
  <si>
    <t>模    架</t>
  </si>
  <si>
    <t>龙记标准模具架</t>
    <phoneticPr fontId="24" type="noConversion"/>
  </si>
  <si>
    <t>350*300*470</t>
    <phoneticPr fontId="24" type="noConversion"/>
  </si>
  <si>
    <t>型    腔</t>
  </si>
  <si>
    <t>瑞典一胜百718HH</t>
    <phoneticPr fontId="24" type="noConversion"/>
  </si>
  <si>
    <t>300*250*35</t>
    <phoneticPr fontId="24" type="noConversion"/>
  </si>
  <si>
    <t>型    芯</t>
  </si>
  <si>
    <t>300*250*40</t>
    <phoneticPr fontId="24" type="noConversion"/>
  </si>
  <si>
    <t>镶    件</t>
  </si>
  <si>
    <t>日立SKD61</t>
    <phoneticPr fontId="24" type="noConversion"/>
  </si>
  <si>
    <t>ø6*35</t>
    <phoneticPr fontId="24" type="noConversion"/>
  </si>
  <si>
    <t>滑    块</t>
  </si>
  <si>
    <t>斜顶杆</t>
  </si>
  <si>
    <t>其    它</t>
  </si>
  <si>
    <t>标准件</t>
  </si>
  <si>
    <t>圆锥滚子轴承</t>
  </si>
  <si>
    <t>推力圆柱滚子轴承</t>
  </si>
  <si>
    <t>内含骨架唇形密封圈</t>
  </si>
  <si>
    <t>无骨架防尘圈</t>
  </si>
  <si>
    <t>弹    簧</t>
  </si>
  <si>
    <t>盘起</t>
    <phoneticPr fontId="24" type="noConversion"/>
  </si>
  <si>
    <t>ø45*100</t>
    <phoneticPr fontId="24" type="noConversion"/>
  </si>
  <si>
    <t>油    缸</t>
  </si>
  <si>
    <t>顶针</t>
  </si>
  <si>
    <t>ø6.5*35</t>
    <phoneticPr fontId="24" type="noConversion"/>
  </si>
  <si>
    <t>浇道/热流道</t>
  </si>
  <si>
    <t>韩国YUDO</t>
    <phoneticPr fontId="24" type="noConversion"/>
  </si>
  <si>
    <t>200*100*80</t>
    <phoneticPr fontId="24" type="noConversion"/>
  </si>
  <si>
    <t>铍    铜</t>
  </si>
  <si>
    <t>铝 合 金</t>
  </si>
  <si>
    <t>隔热材料</t>
  </si>
  <si>
    <t>紫    铜</t>
  </si>
  <si>
    <t>石    墨</t>
  </si>
  <si>
    <t>机加工成本</t>
  </si>
  <si>
    <t>工序</t>
  </si>
  <si>
    <t>工费</t>
  </si>
  <si>
    <t>金额审核</t>
  </si>
  <si>
    <t>数控加工</t>
  </si>
  <si>
    <t>表面处理
（抛光、打磨）</t>
    <phoneticPr fontId="24" type="noConversion"/>
  </si>
  <si>
    <t>电火花</t>
  </si>
  <si>
    <t>合模机+研配</t>
    <phoneticPr fontId="24" type="noConversion"/>
  </si>
  <si>
    <t>慢线切割</t>
    <phoneticPr fontId="24" type="noConversion"/>
  </si>
  <si>
    <t>钳工</t>
  </si>
  <si>
    <t>普通机加工</t>
  </si>
  <si>
    <t>三坐标检测
（型芯+型腔）</t>
    <phoneticPr fontId="24" type="noConversion"/>
  </si>
  <si>
    <t>深孔钻</t>
  </si>
  <si>
    <t>其他</t>
  </si>
  <si>
    <t>特种热处理</t>
  </si>
  <si>
    <t>试模费用</t>
    <phoneticPr fontId="24" type="noConversion"/>
  </si>
  <si>
    <t>人工成本</t>
  </si>
  <si>
    <t>表面处理</t>
  </si>
  <si>
    <t>合模机</t>
  </si>
  <si>
    <t>线切割</t>
  </si>
  <si>
    <t>首件检测</t>
  </si>
  <si>
    <t>其他皮纹</t>
  </si>
  <si>
    <t>销售、管理、行政费用5%</t>
    <phoneticPr fontId="24" type="noConversion"/>
  </si>
  <si>
    <t>净利润 10%</t>
  </si>
  <si>
    <t>总造价Grand Total</t>
  </si>
  <si>
    <t>审核总价</t>
  </si>
  <si>
    <t>备注：</t>
  </si>
  <si>
    <t>1)各项目如发生请据实添写；如不发生则保留空白（灰色、红色区域不用填写）</t>
    <phoneticPr fontId="24" type="noConversion"/>
  </si>
  <si>
    <t>2)工作表格可以复制，工作表名称按照M1,M2,M3……来编写，所有表格在一个EXCEL文件中。</t>
  </si>
  <si>
    <t>2)比例%是指此项费用占总造价的百分比。</t>
  </si>
  <si>
    <t>原材料名称规格</t>
    <phoneticPr fontId="14" type="noConversion"/>
  </si>
  <si>
    <t>产品加工周期（秒）</t>
    <phoneticPr fontId="14" type="noConversion"/>
  </si>
  <si>
    <t>产品毛重（g）</t>
    <phoneticPr fontId="14" type="noConversion"/>
  </si>
  <si>
    <t>产品净重（g）</t>
    <phoneticPr fontId="14" type="noConversion"/>
  </si>
  <si>
    <t>产品</t>
    <phoneticPr fontId="14" type="noConversion"/>
  </si>
  <si>
    <t>原材料名称及规格</t>
    <phoneticPr fontId="14" type="noConversion"/>
  </si>
  <si>
    <t>净重（g）</t>
    <phoneticPr fontId="14" type="noConversion"/>
  </si>
  <si>
    <t>配套生产设备名称及吨位</t>
    <phoneticPr fontId="24" type="noConversion"/>
  </si>
  <si>
    <t>产品加工周期（秒）</t>
    <phoneticPr fontId="14" type="noConversion"/>
  </si>
  <si>
    <t>使用寿命（万次）</t>
    <phoneticPr fontId="14" type="noConversion"/>
  </si>
  <si>
    <t>工装名称</t>
    <phoneticPr fontId="14" type="noConversion"/>
  </si>
  <si>
    <t>工装编号</t>
    <phoneticPr fontId="14" type="noConversion"/>
  </si>
  <si>
    <t>模腔</t>
    <phoneticPr fontId="14" type="noConversion"/>
  </si>
  <si>
    <t>工装重量（吨）</t>
    <phoneticPr fontId="14" type="noConversion"/>
  </si>
  <si>
    <t>工装尺寸（长宽高mm）</t>
    <phoneticPr fontId="14" type="noConversion"/>
  </si>
  <si>
    <t>工装费</t>
    <phoneticPr fontId="14" type="noConversion"/>
  </si>
  <si>
    <t>——</t>
    <phoneticPr fontId="14" type="noConversion"/>
  </si>
  <si>
    <t>开发周期（天）</t>
    <phoneticPr fontId="14" type="noConversion"/>
  </si>
  <si>
    <t>付款方式（电汇/电汇不扣点/汇票、分期付款条件及比例）</t>
    <phoneticPr fontId="14" type="noConversion"/>
  </si>
  <si>
    <t>产品单价（无模摊）</t>
    <phoneticPr fontId="14" type="noConversion"/>
  </si>
  <si>
    <t>产品单价（含模摊）</t>
    <phoneticPr fontId="14" type="noConversion"/>
  </si>
  <si>
    <t>说     明（包括但不限于模具摊销数量或期限、皮纹，产品丝印、镶件、机加工、表面处理等）</t>
    <phoneticPr fontId="14" type="noConversion"/>
  </si>
  <si>
    <t>工装目标价格</t>
    <phoneticPr fontId="14" type="noConversion"/>
  </si>
  <si>
    <t>产品目标价格</t>
    <phoneticPr fontId="14" type="noConversion"/>
  </si>
  <si>
    <t>报批工装价格</t>
    <phoneticPr fontId="14" type="noConversion"/>
  </si>
  <si>
    <t>报批产品价格</t>
    <phoneticPr fontId="14" type="noConversion"/>
  </si>
  <si>
    <t>报   批</t>
    <phoneticPr fontId="14" type="noConversion"/>
  </si>
  <si>
    <t xml:space="preserve">1.因（                  ）最终定点供应商（      ），模具价格（未税      元，含税      元），产品价格（未税      元，含税      元）  开发周期：（    ）天，付款方式：5-4-1（40%为到我司验收后支付）                                                                                                                                                                    </t>
    <phoneticPr fontId="14" type="noConversion"/>
  </si>
  <si>
    <t>配套生产设备名称规格及吨位</t>
    <phoneticPr fontId="14" type="noConversion"/>
  </si>
  <si>
    <t>工装报价评审汇总表（未税，元）</t>
    <phoneticPr fontId="16" type="noConversion"/>
  </si>
  <si>
    <t>H6</t>
    <phoneticPr fontId="14" type="noConversion"/>
  </si>
  <si>
    <t>金属件</t>
    <phoneticPr fontId="14" type="noConversion"/>
  </si>
  <si>
    <t>SHT0010840</t>
    <phoneticPr fontId="14" type="noConversion"/>
  </si>
  <si>
    <t>仰角小齿板防护板</t>
    <phoneticPr fontId="14" type="noConversion"/>
  </si>
  <si>
    <t>160t</t>
    <phoneticPr fontId="14" type="noConversion"/>
  </si>
  <si>
    <t>落料模具</t>
    <phoneticPr fontId="14" type="noConversion"/>
  </si>
  <si>
    <t>——</t>
    <phoneticPr fontId="14" type="noConversion"/>
  </si>
  <si>
    <t>沧州啸宇</t>
    <phoneticPr fontId="14" type="noConversion"/>
  </si>
  <si>
    <t>530*400*360</t>
    <phoneticPr fontId="14" type="noConversion"/>
  </si>
  <si>
    <t>泊头新峰</t>
    <phoneticPr fontId="14" type="noConversion"/>
  </si>
  <si>
    <t>520*400*380</t>
    <phoneticPr fontId="14" type="noConversion"/>
  </si>
  <si>
    <t>电汇3-3-3-1付款</t>
    <phoneticPr fontId="14" type="noConversion"/>
  </si>
  <si>
    <t>单模具，不支持摊销</t>
    <phoneticPr fontId="14" type="noConversion"/>
  </si>
  <si>
    <t>电汇3-3-3-1付款，不扣点</t>
    <phoneticPr fontId="14" type="noConversion"/>
  </si>
  <si>
    <t xml:space="preserve">评审结果及定点理由：  成本优势较大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</si>
</sst>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7" formatCode="&quot;¥&quot;#,##0.00;&quot;¥&quot;\-#,##0.00"/>
    <numFmt numFmtId="43" formatCode="_ * #,##0.00_ ;_ * \-#,##0.00_ ;_ * &quot;-&quot;??_ ;_ @_ "/>
    <numFmt numFmtId="176" formatCode="_ &quot;￥&quot;* #,##0.00_ ;_ &quot;￥&quot;* \-#,##0.00_ ;_ &quot;￥&quot;* &quot;-&quot;??_ ;_ @_ "/>
    <numFmt numFmtId="177" formatCode="0.000_ "/>
    <numFmt numFmtId="178" formatCode="0_ "/>
    <numFmt numFmtId="179" formatCode="0.00_ "/>
    <numFmt numFmtId="180" formatCode="0.00_);[Red]\(0.00\)"/>
    <numFmt numFmtId="181" formatCode="#,##0.00_ "/>
    <numFmt numFmtId="182" formatCode="#,##0_ "/>
    <numFmt numFmtId="183" formatCode="&quot;¥&quot;#,##0.00_);[Red]\(&quot;¥&quot;#,##0.00\)"/>
    <numFmt numFmtId="184" formatCode="_ * #,##0_ ;_ * \-#,##0_ ;_ * &quot;-&quot;??_ ;_ @_ "/>
  </numFmts>
  <fonts count="72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8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sz val="1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0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12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name val="宋体"/>
      <family val="3"/>
      <charset val="134"/>
    </font>
    <font>
      <sz val="9"/>
      <name val="Arial"/>
      <family val="2"/>
    </font>
    <font>
      <b/>
      <sz val="11"/>
      <name val="宋体"/>
      <family val="3"/>
      <charset val="134"/>
    </font>
    <font>
      <b/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b/>
      <sz val="18"/>
      <name val="Arial"/>
      <family val="2"/>
    </font>
    <font>
      <b/>
      <sz val="12"/>
      <name val="华文仿宋"/>
      <family val="3"/>
      <charset val="134"/>
    </font>
    <font>
      <b/>
      <sz val="14"/>
      <name val="Arial"/>
      <family val="2"/>
    </font>
    <font>
      <b/>
      <sz val="9"/>
      <name val="仿宋_GB2312"/>
      <family val="3"/>
      <charset val="134"/>
    </font>
    <font>
      <b/>
      <sz val="10"/>
      <name val="仿宋_GB2312"/>
      <family val="3"/>
      <charset val="134"/>
    </font>
    <font>
      <sz val="9"/>
      <name val="仿宋_GB2312"/>
      <family val="3"/>
      <charset val="134"/>
    </font>
    <font>
      <sz val="24"/>
      <name val="仿宋_GB2312"/>
      <family val="3"/>
      <charset val="134"/>
    </font>
    <font>
      <sz val="10"/>
      <name val="仿宋_GB2312"/>
      <family val="3"/>
      <charset val="134"/>
    </font>
    <font>
      <sz val="9"/>
      <color indexed="10"/>
      <name val="仿宋_GB2312"/>
      <family val="3"/>
      <charset val="134"/>
    </font>
    <font>
      <sz val="10"/>
      <color indexed="10"/>
      <name val="Arial"/>
      <family val="2"/>
    </font>
    <font>
      <b/>
      <sz val="9"/>
      <color indexed="10"/>
      <name val="仿宋_GB2312"/>
      <family val="3"/>
      <charset val="134"/>
    </font>
    <font>
      <sz val="9"/>
      <color rgb="FFFF0000"/>
      <name val="仿宋_GB2312"/>
      <family val="3"/>
      <charset val="134"/>
    </font>
    <font>
      <b/>
      <sz val="9"/>
      <color rgb="FFFF0000"/>
      <name val="仿宋_GB2312"/>
      <family val="3"/>
      <charset val="134"/>
    </font>
    <font>
      <sz val="10"/>
      <color indexed="8"/>
      <name val="仿宋_GB2312"/>
      <family val="3"/>
      <charset val="134"/>
    </font>
    <font>
      <sz val="9"/>
      <color indexed="8"/>
      <name val="仿宋_GB2312"/>
      <family val="3"/>
      <charset val="134"/>
    </font>
    <font>
      <b/>
      <sz val="10"/>
      <color indexed="10"/>
      <name val="Arial"/>
      <family val="2"/>
    </font>
    <font>
      <sz val="18"/>
      <name val="仿宋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b/>
      <sz val="12"/>
      <color indexed="8"/>
      <name val="宋体"/>
      <family val="3"/>
      <charset val="134"/>
      <scheme val="minor"/>
    </font>
    <font>
      <b/>
      <sz val="12"/>
      <color indexed="8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</fills>
  <borders count="4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08">
    <xf numFmtId="0" fontId="0" fillId="0" borderId="0">
      <alignment vertical="center"/>
    </xf>
    <xf numFmtId="176" fontId="12" fillId="0" borderId="0" applyFont="0" applyFill="0" applyBorder="0" applyAlignment="0" applyProtection="0">
      <alignment vertical="center"/>
    </xf>
    <xf numFmtId="0" fontId="3" fillId="0" borderId="0"/>
    <xf numFmtId="0" fontId="12" fillId="0" borderId="0">
      <alignment vertical="center"/>
    </xf>
    <xf numFmtId="0" fontId="12" fillId="0" borderId="0"/>
    <xf numFmtId="0" fontId="3" fillId="0" borderId="0">
      <alignment vertical="center"/>
    </xf>
    <xf numFmtId="0" fontId="12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29" fillId="0" borderId="0">
      <alignment vertical="center"/>
    </xf>
    <xf numFmtId="0" fontId="29" fillId="0" borderId="0"/>
    <xf numFmtId="0" fontId="25" fillId="0" borderId="3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8" fillId="5" borderId="15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39" fillId="6" borderId="16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4" fillId="5" borderId="18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45" fillId="8" borderId="15" applyNumberFormat="0" applyAlignment="0" applyProtection="0">
      <alignment vertical="center"/>
    </xf>
    <xf numFmtId="0" fontId="29" fillId="0" borderId="0"/>
    <xf numFmtId="0" fontId="29" fillId="0" borderId="0"/>
    <xf numFmtId="0" fontId="29" fillId="0" borderId="0"/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0" fontId="29" fillId="9" borderId="19" applyNumberFormat="0" applyFont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47" fillId="0" borderId="0"/>
  </cellStyleXfs>
  <cellXfs count="383">
    <xf numFmtId="0" fontId="0" fillId="0" borderId="0" xfId="0">
      <alignment vertical="center"/>
    </xf>
    <xf numFmtId="0" fontId="1" fillId="0" borderId="0" xfId="0" applyFont="1" applyAlignment="1"/>
    <xf numFmtId="0" fontId="0" fillId="0" borderId="0" xfId="0" applyAlignment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11" applyNumberFormat="1" applyFont="1" applyBorder="1" applyAlignment="1" applyProtection="1">
      <alignment horizontal="center" vertical="center" wrapText="1"/>
    </xf>
    <xf numFmtId="0" fontId="7" fillId="0" borderId="4" xfId="11" applyNumberFormat="1" applyFont="1" applyBorder="1" applyAlignment="1" applyProtection="1">
      <alignment horizontal="center" vertical="center" wrapText="1"/>
    </xf>
    <xf numFmtId="0" fontId="8" fillId="0" borderId="3" xfId="3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78" fontId="5" fillId="0" borderId="3" xfId="11" applyNumberFormat="1" applyFont="1" applyFill="1" applyBorder="1" applyAlignment="1">
      <alignment vertical="center"/>
    </xf>
    <xf numFmtId="0" fontId="1" fillId="0" borderId="3" xfId="0" applyFont="1" applyBorder="1" applyAlignment="1"/>
    <xf numFmtId="0" fontId="5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top" wrapText="1"/>
    </xf>
    <xf numFmtId="0" fontId="3" fillId="0" borderId="0" xfId="0" applyFont="1" applyAlignment="1"/>
    <xf numFmtId="49" fontId="9" fillId="0" borderId="0" xfId="0" applyNumberFormat="1" applyFont="1" applyBorder="1" applyAlignment="1">
      <alignment horizontal="right" vertical="center"/>
    </xf>
    <xf numFmtId="49" fontId="9" fillId="0" borderId="0" xfId="0" applyNumberFormat="1" applyFont="1" applyBorder="1" applyAlignment="1">
      <alignment vertical="center"/>
    </xf>
    <xf numFmtId="0" fontId="5" fillId="0" borderId="9" xfId="0" applyFont="1" applyBorder="1" applyAlignment="1">
      <alignment horizontal="center" vertical="center" wrapText="1"/>
    </xf>
    <xf numFmtId="177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4" fillId="0" borderId="0" xfId="0" applyNumberFormat="1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center" vertical="center" wrapText="1"/>
    </xf>
    <xf numFmtId="179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15" fillId="0" borderId="4" xfId="11" applyNumberFormat="1" applyFont="1" applyBorder="1" applyAlignment="1" applyProtection="1">
      <alignment horizontal="center" vertical="center" wrapText="1"/>
    </xf>
    <xf numFmtId="0" fontId="17" fillId="0" borderId="3" xfId="3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0" fillId="0" borderId="3" xfId="11" applyNumberFormat="1" applyFont="1" applyBorder="1" applyAlignment="1" applyProtection="1">
      <alignment horizontal="center" vertical="center" wrapText="1"/>
    </xf>
    <xf numFmtId="0" fontId="20" fillId="0" borderId="4" xfId="11" applyNumberFormat="1" applyFont="1" applyBorder="1" applyAlignment="1" applyProtection="1">
      <alignment horizontal="center" vertical="center" wrapText="1"/>
    </xf>
    <xf numFmtId="49" fontId="20" fillId="0" borderId="4" xfId="11" applyNumberFormat="1" applyFont="1" applyBorder="1" applyAlignment="1" applyProtection="1">
      <alignment horizontal="center" vertical="center" wrapText="1"/>
    </xf>
    <xf numFmtId="178" fontId="20" fillId="0" borderId="3" xfId="11" applyNumberFormat="1" applyFont="1" applyBorder="1" applyAlignment="1" applyProtection="1">
      <alignment horizontal="center" vertical="center" wrapText="1"/>
    </xf>
    <xf numFmtId="178" fontId="18" fillId="0" borderId="3" xfId="11" applyNumberFormat="1" applyFont="1" applyFill="1" applyBorder="1" applyAlignment="1">
      <alignment horizontal="center" vertical="center"/>
    </xf>
    <xf numFmtId="178" fontId="18" fillId="0" borderId="3" xfId="11" applyNumberFormat="1" applyFont="1" applyFill="1" applyBorder="1" applyAlignment="1">
      <alignment vertical="center"/>
    </xf>
    <xf numFmtId="177" fontId="21" fillId="0" borderId="3" xfId="0" applyNumberFormat="1" applyFont="1" applyBorder="1" applyAlignment="1">
      <alignment horizontal="center" vertical="center" wrapText="1"/>
    </xf>
    <xf numFmtId="179" fontId="21" fillId="0" borderId="3" xfId="0" applyNumberFormat="1" applyFont="1" applyBorder="1" applyAlignment="1">
      <alignment horizontal="center" vertical="center" wrapText="1"/>
    </xf>
    <xf numFmtId="0" fontId="17" fillId="0" borderId="3" xfId="0" applyFont="1" applyBorder="1" applyAlignment="1"/>
    <xf numFmtId="0" fontId="3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78" fontId="11" fillId="0" borderId="3" xfId="11" applyNumberFormat="1" applyFont="1" applyBorder="1" applyAlignment="1" applyProtection="1">
      <alignment horizontal="left" vertical="center" wrapText="1"/>
    </xf>
    <xf numFmtId="0" fontId="17" fillId="0" borderId="1" xfId="0" applyFont="1" applyBorder="1" applyAlignment="1">
      <alignment horizontal="center" vertical="center"/>
    </xf>
    <xf numFmtId="178" fontId="20" fillId="0" borderId="3" xfId="11" applyNumberFormat="1" applyFont="1" applyBorder="1" applyAlignment="1" applyProtection="1">
      <alignment horizontal="left" vertical="center" wrapText="1"/>
    </xf>
    <xf numFmtId="180" fontId="18" fillId="0" borderId="3" xfId="0" applyNumberFormat="1" applyFont="1" applyBorder="1" applyAlignment="1">
      <alignment horizontal="center" vertical="center"/>
    </xf>
    <xf numFmtId="180" fontId="17" fillId="0" borderId="1" xfId="0" applyNumberFormat="1" applyFont="1" applyBorder="1" applyAlignment="1">
      <alignment horizontal="center" vertical="center"/>
    </xf>
    <xf numFmtId="180" fontId="18" fillId="0" borderId="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180" fontId="18" fillId="0" borderId="3" xfId="0" applyNumberFormat="1" applyFont="1" applyBorder="1" applyAlignment="1">
      <alignment horizontal="center" vertical="center" wrapText="1"/>
    </xf>
    <xf numFmtId="180" fontId="5" fillId="0" borderId="9" xfId="0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80" fontId="20" fillId="0" borderId="4" xfId="11" applyNumberFormat="1" applyFont="1" applyBorder="1" applyAlignment="1" applyProtection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  <xf numFmtId="180" fontId="20" fillId="0" borderId="3" xfId="11" applyNumberFormat="1" applyFont="1" applyBorder="1" applyAlignment="1" applyProtection="1">
      <alignment horizontal="center" vertical="center" wrapText="1"/>
    </xf>
    <xf numFmtId="49" fontId="11" fillId="0" borderId="4" xfId="11" applyNumberFormat="1" applyFont="1" applyBorder="1" applyAlignment="1" applyProtection="1">
      <alignment horizontal="center" vertical="center" wrapText="1"/>
    </xf>
    <xf numFmtId="180" fontId="18" fillId="2" borderId="4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/>
    </xf>
    <xf numFmtId="180" fontId="23" fillId="0" borderId="3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NumberFormat="1" applyFont="1" applyBorder="1" applyAlignment="1">
      <alignment horizontal="center" vertical="center" wrapText="1"/>
    </xf>
    <xf numFmtId="0" fontId="23" fillId="0" borderId="3" xfId="0" applyNumberFormat="1" applyFont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23" fillId="0" borderId="20" xfId="0" applyFont="1" applyBorder="1" applyAlignment="1">
      <alignment horizontal="center" vertical="center" wrapText="1"/>
    </xf>
    <xf numFmtId="180" fontId="23" fillId="0" borderId="3" xfId="0" applyNumberFormat="1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177" fontId="21" fillId="0" borderId="20" xfId="0" applyNumberFormat="1" applyFont="1" applyBorder="1" applyAlignment="1">
      <alignment horizontal="center" vertical="center" wrapText="1"/>
    </xf>
    <xf numFmtId="179" fontId="21" fillId="0" borderId="20" xfId="0" applyNumberFormat="1" applyFont="1" applyBorder="1" applyAlignment="1">
      <alignment horizontal="center" vertical="center" wrapText="1"/>
    </xf>
    <xf numFmtId="178" fontId="11" fillId="0" borderId="20" xfId="11" applyNumberFormat="1" applyFont="1" applyBorder="1" applyAlignment="1" applyProtection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3" fillId="0" borderId="0" xfId="8" applyAlignment="1"/>
    <xf numFmtId="0" fontId="3" fillId="0" borderId="0" xfId="8" applyFont="1" applyAlignment="1">
      <alignment vertical="center"/>
    </xf>
    <xf numFmtId="0" fontId="49" fillId="11" borderId="26" xfId="307" applyFont="1" applyFill="1" applyBorder="1" applyAlignment="1" applyProtection="1">
      <protection locked="0"/>
    </xf>
    <xf numFmtId="0" fontId="50" fillId="11" borderId="27" xfId="307" applyFont="1" applyFill="1" applyBorder="1" applyAlignment="1" applyProtection="1">
      <alignment horizontal="left" vertical="center"/>
    </xf>
    <xf numFmtId="0" fontId="49" fillId="11" borderId="27" xfId="307" applyFont="1" applyFill="1" applyBorder="1" applyAlignment="1" applyProtection="1">
      <protection locked="0"/>
    </xf>
    <xf numFmtId="0" fontId="49" fillId="11" borderId="27" xfId="307" applyFont="1" applyFill="1" applyBorder="1" applyAlignment="1" applyProtection="1"/>
    <xf numFmtId="0" fontId="50" fillId="11" borderId="27" xfId="307" applyFont="1" applyFill="1" applyBorder="1" applyAlignment="1" applyProtection="1">
      <alignment horizontal="right" vertical="center"/>
    </xf>
    <xf numFmtId="0" fontId="50" fillId="11" borderId="27" xfId="307" applyFont="1" applyFill="1" applyBorder="1" applyAlignment="1" applyProtection="1">
      <alignment horizontal="right" vertical="center"/>
      <protection locked="0"/>
    </xf>
    <xf numFmtId="0" fontId="49" fillId="11" borderId="28" xfId="307" applyFont="1" applyFill="1" applyBorder="1" applyAlignment="1" applyProtection="1">
      <protection locked="0"/>
    </xf>
    <xf numFmtId="0" fontId="53" fillId="0" borderId="20" xfId="8" applyFont="1" applyFill="1" applyBorder="1" applyAlignment="1" applyProtection="1">
      <alignment horizontal="center" vertical="center"/>
    </xf>
    <xf numFmtId="0" fontId="19" fillId="0" borderId="20" xfId="8" applyFont="1" applyBorder="1" applyAlignment="1">
      <alignment horizontal="center"/>
    </xf>
    <xf numFmtId="0" fontId="53" fillId="0" borderId="20" xfId="8" applyFont="1" applyFill="1" applyBorder="1" applyAlignment="1" applyProtection="1">
      <alignment horizontal="center"/>
      <protection locked="0"/>
    </xf>
    <xf numFmtId="0" fontId="25" fillId="0" borderId="20" xfId="8" applyFont="1" applyFill="1" applyBorder="1" applyAlignment="1" applyProtection="1">
      <alignment horizontal="center"/>
      <protection locked="0"/>
    </xf>
    <xf numFmtId="0" fontId="53" fillId="0" borderId="20" xfId="8" applyFont="1" applyFill="1" applyBorder="1" applyAlignment="1" applyProtection="1">
      <alignment horizontal="center"/>
    </xf>
    <xf numFmtId="0" fontId="53" fillId="0" borderId="37" xfId="8" applyFont="1" applyFill="1" applyBorder="1" applyAlignment="1" applyProtection="1">
      <alignment horizontal="center"/>
    </xf>
    <xf numFmtId="181" fontId="56" fillId="5" borderId="20" xfId="8" applyNumberFormat="1" applyFont="1" applyFill="1" applyBorder="1" applyAlignment="1" applyProtection="1">
      <alignment wrapText="1"/>
      <protection locked="0"/>
    </xf>
    <xf numFmtId="181" fontId="53" fillId="0" borderId="20" xfId="8" applyNumberFormat="1" applyFont="1" applyFill="1" applyBorder="1" applyAlignment="1" applyProtection="1">
      <protection locked="0"/>
    </xf>
    <xf numFmtId="181" fontId="56" fillId="5" borderId="20" xfId="8" applyNumberFormat="1" applyFont="1" applyFill="1" applyBorder="1" applyAlignment="1" applyProtection="1">
      <protection locked="0"/>
    </xf>
    <xf numFmtId="10" fontId="59" fillId="14" borderId="37" xfId="8" applyNumberFormat="1" applyFont="1" applyFill="1" applyBorder="1" applyAlignment="1" applyProtection="1"/>
    <xf numFmtId="0" fontId="51" fillId="0" borderId="20" xfId="8" applyFont="1" applyFill="1" applyBorder="1" applyAlignment="1" applyProtection="1">
      <alignment horizontal="center" vertical="center"/>
      <protection locked="0"/>
    </xf>
    <xf numFmtId="10" fontId="60" fillId="14" borderId="37" xfId="8" applyNumberFormat="1" applyFont="1" applyFill="1" applyBorder="1" applyAlignment="1" applyProtection="1"/>
    <xf numFmtId="0" fontId="62" fillId="0" borderId="20" xfId="8" applyFont="1" applyFill="1" applyBorder="1" applyAlignment="1" applyProtection="1">
      <alignment horizontal="center"/>
    </xf>
    <xf numFmtId="0" fontId="62" fillId="0" borderId="20" xfId="8" applyFont="1" applyFill="1" applyBorder="1" applyAlignment="1" applyProtection="1">
      <alignment horizontal="center" shrinkToFit="1"/>
    </xf>
    <xf numFmtId="0" fontId="62" fillId="0" borderId="34" xfId="8" applyFont="1" applyFill="1" applyBorder="1" applyAlignment="1" applyProtection="1">
      <alignment horizontal="center"/>
    </xf>
    <xf numFmtId="0" fontId="62" fillId="0" borderId="37" xfId="8" applyFont="1" applyFill="1" applyBorder="1" applyAlignment="1" applyProtection="1">
      <alignment horizontal="center"/>
    </xf>
    <xf numFmtId="0" fontId="62" fillId="0" borderId="20" xfId="8" applyFont="1" applyFill="1" applyBorder="1" applyAlignment="1" applyProtection="1"/>
    <xf numFmtId="182" fontId="62" fillId="0" borderId="20" xfId="8" applyNumberFormat="1" applyFont="1" applyFill="1" applyBorder="1" applyAlignment="1" applyProtection="1">
      <alignment horizontal="center"/>
      <protection locked="0"/>
    </xf>
    <xf numFmtId="182" fontId="56" fillId="5" borderId="20" xfId="8" applyNumberFormat="1" applyFont="1" applyFill="1" applyBorder="1" applyAlignment="1" applyProtection="1">
      <protection locked="0"/>
    </xf>
    <xf numFmtId="181" fontId="53" fillId="0" borderId="20" xfId="8" applyNumberFormat="1" applyFont="1" applyFill="1" applyBorder="1" applyAlignment="1" applyProtection="1">
      <alignment horizontal="center"/>
      <protection locked="0"/>
    </xf>
    <xf numFmtId="181" fontId="62" fillId="5" borderId="20" xfId="8" applyNumberFormat="1" applyFont="1" applyFill="1" applyBorder="1" applyAlignment="1" applyProtection="1"/>
    <xf numFmtId="181" fontId="59" fillId="14" borderId="34" xfId="8" applyNumberFormat="1" applyFont="1" applyFill="1" applyBorder="1" applyAlignment="1" applyProtection="1"/>
    <xf numFmtId="0" fontId="62" fillId="0" borderId="20" xfId="8" applyFont="1" applyFill="1" applyBorder="1" applyAlignment="1" applyProtection="1">
      <alignment wrapText="1"/>
      <protection locked="0"/>
    </xf>
    <xf numFmtId="182" fontId="62" fillId="0" borderId="20" xfId="8" applyNumberFormat="1" applyFont="1" applyFill="1" applyBorder="1" applyAlignment="1" applyProtection="1">
      <protection locked="0"/>
    </xf>
    <xf numFmtId="181" fontId="59" fillId="0" borderId="20" xfId="8" applyNumberFormat="1" applyFont="1" applyFill="1" applyBorder="1" applyAlignment="1" applyProtection="1">
      <protection locked="0"/>
    </xf>
    <xf numFmtId="0" fontId="62" fillId="0" borderId="20" xfId="8" applyFont="1" applyFill="1" applyBorder="1" applyAlignment="1" applyProtection="1">
      <protection locked="0"/>
    </xf>
    <xf numFmtId="182" fontId="56" fillId="5" borderId="20" xfId="8" applyNumberFormat="1" applyFont="1" applyFill="1" applyBorder="1" applyAlignment="1" applyProtection="1"/>
    <xf numFmtId="181" fontId="62" fillId="0" borderId="20" xfId="8" applyNumberFormat="1" applyFont="1" applyFill="1" applyBorder="1" applyAlignment="1" applyProtection="1">
      <protection locked="0"/>
    </xf>
    <xf numFmtId="181" fontId="51" fillId="5" borderId="20" xfId="8" applyNumberFormat="1" applyFont="1" applyFill="1" applyBorder="1" applyAlignment="1" applyProtection="1"/>
    <xf numFmtId="181" fontId="60" fillId="14" borderId="34" xfId="8" applyNumberFormat="1" applyFont="1" applyFill="1" applyBorder="1" applyAlignment="1" applyProtection="1"/>
    <xf numFmtId="0" fontId="53" fillId="0" borderId="34" xfId="8" applyFont="1" applyFill="1" applyBorder="1" applyAlignment="1" applyProtection="1">
      <alignment horizontal="center"/>
    </xf>
    <xf numFmtId="182" fontId="53" fillId="0" borderId="20" xfId="8" applyNumberFormat="1" applyFont="1" applyFill="1" applyBorder="1" applyAlignment="1" applyProtection="1">
      <protection locked="0"/>
    </xf>
    <xf numFmtId="0" fontId="53" fillId="0" borderId="20" xfId="8" applyFont="1" applyFill="1" applyBorder="1" applyAlignment="1" applyProtection="1">
      <protection locked="0"/>
    </xf>
    <xf numFmtId="181" fontId="53" fillId="5" borderId="20" xfId="8" applyNumberFormat="1" applyFont="1" applyFill="1" applyBorder="1" applyAlignment="1" applyProtection="1">
      <protection locked="0"/>
    </xf>
    <xf numFmtId="0" fontId="51" fillId="0" borderId="20" xfId="8" applyFont="1" applyFill="1" applyBorder="1" applyAlignment="1" applyProtection="1">
      <alignment horizontal="center"/>
      <protection locked="0"/>
    </xf>
    <xf numFmtId="0" fontId="53" fillId="0" borderId="40" xfId="8" applyFont="1" applyFill="1" applyBorder="1" applyAlignment="1" applyProtection="1">
      <protection locked="0"/>
    </xf>
    <xf numFmtId="0" fontId="53" fillId="0" borderId="0" xfId="8" applyFont="1" applyBorder="1" applyAlignment="1" applyProtection="1">
      <protection locked="0"/>
    </xf>
    <xf numFmtId="0" fontId="53" fillId="0" borderId="0" xfId="8" applyFont="1" applyFill="1" applyBorder="1" applyAlignment="1" applyProtection="1">
      <protection locked="0"/>
    </xf>
    <xf numFmtId="10" fontId="53" fillId="5" borderId="41" xfId="8" applyNumberFormat="1" applyFont="1" applyFill="1" applyBorder="1" applyAlignment="1" applyProtection="1"/>
    <xf numFmtId="0" fontId="53" fillId="0" borderId="41" xfId="8" applyFont="1" applyFill="1" applyBorder="1" applyAlignment="1" applyProtection="1">
      <protection locked="0"/>
    </xf>
    <xf numFmtId="0" fontId="53" fillId="0" borderId="40" xfId="8" applyFont="1" applyFill="1" applyBorder="1" applyAlignment="1" applyProtection="1">
      <alignment horizontal="center"/>
      <protection locked="0"/>
    </xf>
    <xf numFmtId="7" fontId="53" fillId="0" borderId="20" xfId="8" applyNumberFormat="1" applyFont="1" applyFill="1" applyBorder="1" applyAlignment="1" applyProtection="1">
      <alignment horizontal="center"/>
    </xf>
    <xf numFmtId="0" fontId="53" fillId="0" borderId="0" xfId="8" applyFont="1" applyFill="1" applyBorder="1" applyAlignment="1" applyProtection="1"/>
    <xf numFmtId="0" fontId="53" fillId="0" borderId="44" xfId="8" applyFont="1" applyFill="1" applyBorder="1" applyAlignment="1" applyProtection="1">
      <alignment vertical="center"/>
    </xf>
    <xf numFmtId="0" fontId="53" fillId="0" borderId="44" xfId="8" applyFont="1" applyFill="1" applyBorder="1" applyAlignment="1" applyProtection="1">
      <alignment vertical="center"/>
      <protection locked="0"/>
    </xf>
    <xf numFmtId="0" fontId="53" fillId="0" borderId="44" xfId="8" applyFont="1" applyBorder="1" applyAlignment="1" applyProtection="1">
      <alignment vertical="center"/>
      <protection locked="0"/>
    </xf>
    <xf numFmtId="0" fontId="53" fillId="0" borderId="44" xfId="8" applyFont="1" applyBorder="1" applyAlignment="1" applyProtection="1">
      <alignment vertical="center"/>
    </xf>
    <xf numFmtId="0" fontId="53" fillId="0" borderId="44" xfId="8" applyFont="1" applyFill="1" applyBorder="1" applyAlignment="1" applyProtection="1">
      <protection locked="0"/>
    </xf>
    <xf numFmtId="0" fontId="53" fillId="0" borderId="45" xfId="8" applyFont="1" applyFill="1" applyBorder="1" applyAlignment="1" applyProtection="1">
      <protection locked="0"/>
    </xf>
    <xf numFmtId="0" fontId="53" fillId="0" borderId="27" xfId="8" applyFont="1" applyFill="1" applyBorder="1" applyAlignment="1" applyProtection="1">
      <alignment vertical="center"/>
    </xf>
    <xf numFmtId="0" fontId="53" fillId="0" borderId="27" xfId="8" applyFont="1" applyFill="1" applyBorder="1" applyAlignment="1" applyProtection="1">
      <alignment vertical="center"/>
      <protection locked="0"/>
    </xf>
    <xf numFmtId="0" fontId="53" fillId="0" borderId="27" xfId="8" applyFont="1" applyBorder="1" applyAlignment="1" applyProtection="1">
      <alignment vertical="center"/>
      <protection locked="0"/>
    </xf>
    <xf numFmtId="0" fontId="53" fillId="0" borderId="27" xfId="8" applyFont="1" applyFill="1" applyBorder="1" applyAlignment="1" applyProtection="1">
      <protection locked="0"/>
    </xf>
    <xf numFmtId="0" fontId="53" fillId="0" borderId="28" xfId="8" applyFont="1" applyFill="1" applyBorder="1" applyAlignment="1" applyProtection="1">
      <protection locked="0"/>
    </xf>
    <xf numFmtId="0" fontId="53" fillId="10" borderId="35" xfId="8" applyFont="1" applyFill="1" applyBorder="1" applyAlignment="1" applyProtection="1">
      <alignment vertical="center"/>
      <protection locked="0"/>
    </xf>
    <xf numFmtId="0" fontId="53" fillId="10" borderId="36" xfId="8" applyFont="1" applyFill="1" applyBorder="1" applyAlignment="1" applyProtection="1">
      <alignment vertical="center"/>
      <protection locked="0"/>
    </xf>
    <xf numFmtId="0" fontId="3" fillId="10" borderId="35" xfId="8" applyFill="1" applyBorder="1" applyAlignment="1">
      <alignment vertical="center"/>
    </xf>
    <xf numFmtId="0" fontId="3" fillId="10" borderId="36" xfId="8" applyFill="1" applyBorder="1" applyAlignment="1">
      <alignment vertical="center"/>
    </xf>
    <xf numFmtId="180" fontId="23" fillId="0" borderId="20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6" fillId="0" borderId="35" xfId="0" applyNumberFormat="1" applyFont="1" applyBorder="1" applyAlignment="1">
      <alignment horizontal="center" vertical="center" wrapText="1"/>
    </xf>
    <xf numFmtId="0" fontId="23" fillId="0" borderId="20" xfId="0" applyNumberFormat="1" applyFont="1" applyBorder="1" applyAlignment="1">
      <alignment horizontal="center" vertical="center" wrapText="1"/>
    </xf>
    <xf numFmtId="43" fontId="23" fillId="0" borderId="3" xfId="306" applyFont="1" applyBorder="1" applyAlignment="1">
      <alignment horizontal="center" vertical="center" wrapText="1"/>
    </xf>
    <xf numFmtId="184" fontId="23" fillId="0" borderId="20" xfId="306" applyNumberFormat="1" applyFont="1" applyBorder="1" applyAlignment="1">
      <alignment horizontal="center" vertical="center" wrapText="1"/>
    </xf>
    <xf numFmtId="0" fontId="67" fillId="0" borderId="0" xfId="0" applyFont="1">
      <alignment vertical="center"/>
    </xf>
    <xf numFmtId="180" fontId="67" fillId="0" borderId="0" xfId="0" applyNumberFormat="1" applyFont="1">
      <alignment vertical="center"/>
    </xf>
    <xf numFmtId="0" fontId="23" fillId="2" borderId="1" xfId="0" applyFont="1" applyFill="1" applyBorder="1" applyAlignment="1">
      <alignment horizontal="left" vertical="center" wrapText="1"/>
    </xf>
    <xf numFmtId="177" fontId="68" fillId="0" borderId="20" xfId="0" applyNumberFormat="1" applyFont="1" applyBorder="1" applyAlignment="1">
      <alignment horizontal="center" vertical="center" wrapText="1"/>
    </xf>
    <xf numFmtId="179" fontId="68" fillId="0" borderId="20" xfId="0" applyNumberFormat="1" applyFont="1" applyBorder="1" applyAlignment="1">
      <alignment horizontal="center" vertical="center" wrapText="1"/>
    </xf>
    <xf numFmtId="178" fontId="14" fillId="0" borderId="20" xfId="11" applyNumberFormat="1" applyFont="1" applyBorder="1" applyAlignment="1" applyProtection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 shrinkToFit="1"/>
    </xf>
    <xf numFmtId="0" fontId="14" fillId="10" borderId="20" xfId="2" applyFont="1" applyFill="1" applyBorder="1" applyAlignment="1" applyProtection="1">
      <alignment horizontal="center" vertical="center" wrapText="1"/>
      <protection locked="0"/>
    </xf>
    <xf numFmtId="180" fontId="24" fillId="0" borderId="3" xfId="0" applyNumberFormat="1" applyFont="1" applyFill="1" applyBorder="1" applyAlignment="1">
      <alignment horizontal="center" vertical="center" wrapText="1"/>
    </xf>
    <xf numFmtId="0" fontId="24" fillId="0" borderId="3" xfId="0" applyNumberFormat="1" applyFont="1" applyFill="1" applyBorder="1" applyAlignment="1">
      <alignment horizontal="center" vertical="center" wrapText="1"/>
    </xf>
    <xf numFmtId="184" fontId="24" fillId="0" borderId="20" xfId="306" applyNumberFormat="1" applyFont="1" applyFill="1" applyBorder="1" applyAlignment="1">
      <alignment horizontal="center" vertical="center" wrapText="1"/>
    </xf>
    <xf numFmtId="43" fontId="24" fillId="0" borderId="3" xfId="306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 shrinkToFit="1"/>
    </xf>
    <xf numFmtId="0" fontId="14" fillId="0" borderId="3" xfId="2" applyFont="1" applyFill="1" applyBorder="1" applyAlignment="1" applyProtection="1">
      <alignment horizontal="center" vertical="center" wrapText="1"/>
      <protection locked="0"/>
    </xf>
    <xf numFmtId="0" fontId="26" fillId="0" borderId="35" xfId="0" applyFont="1" applyBorder="1" applyAlignment="1">
      <alignment horizontal="center" vertical="center" wrapText="1"/>
    </xf>
    <xf numFmtId="0" fontId="71" fillId="0" borderId="0" xfId="0" applyFo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3" fillId="0" borderId="3" xfId="1" applyNumberFormat="1" applyFont="1" applyBorder="1" applyAlignment="1">
      <alignment vertical="top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7" fillId="0" borderId="3" xfId="11" applyNumberFormat="1" applyFont="1" applyBorder="1" applyAlignment="1" applyProtection="1">
      <alignment horizontal="left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80" fontId="24" fillId="0" borderId="38" xfId="0" applyNumberFormat="1" applyFont="1" applyFill="1" applyBorder="1" applyAlignment="1">
      <alignment horizontal="center" vertical="center" wrapText="1"/>
    </xf>
    <xf numFmtId="180" fontId="24" fillId="0" borderId="44" xfId="0" applyNumberFormat="1" applyFont="1" applyFill="1" applyBorder="1" applyAlignment="1">
      <alignment horizontal="center" vertical="center" wrapText="1"/>
    </xf>
    <xf numFmtId="180" fontId="24" fillId="0" borderId="39" xfId="0" applyNumberFormat="1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44" xfId="0" applyBorder="1" applyAlignment="1">
      <alignment horizontal="left" vertical="center"/>
    </xf>
    <xf numFmtId="0" fontId="27" fillId="0" borderId="3" xfId="11" applyNumberFormat="1" applyFont="1" applyBorder="1" applyAlignment="1" applyProtection="1">
      <alignment horizontal="left" vertical="center" wrapText="1"/>
    </xf>
    <xf numFmtId="0" fontId="27" fillId="0" borderId="20" xfId="11" applyNumberFormat="1" applyFont="1" applyBorder="1" applyAlignment="1" applyProtection="1">
      <alignment horizontal="left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35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18" fillId="0" borderId="34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27" fillId="0" borderId="35" xfId="11" applyNumberFormat="1" applyFont="1" applyBorder="1" applyAlignment="1" applyProtection="1">
      <alignment horizontal="left" vertical="center" wrapText="1"/>
    </xf>
    <xf numFmtId="0" fontId="23" fillId="0" borderId="34" xfId="0" applyFont="1" applyBorder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11" fillId="0" borderId="34" xfId="11" applyNumberFormat="1" applyFont="1" applyBorder="1" applyAlignment="1" applyProtection="1">
      <alignment horizontal="left" vertical="center" wrapText="1"/>
    </xf>
    <xf numFmtId="0" fontId="11" fillId="0" borderId="35" xfId="11" applyNumberFormat="1" applyFont="1" applyBorder="1" applyAlignment="1" applyProtection="1">
      <alignment horizontal="left" vertical="center" wrapText="1"/>
    </xf>
    <xf numFmtId="0" fontId="11" fillId="0" borderId="36" xfId="11" applyNumberFormat="1" applyFont="1" applyBorder="1" applyAlignment="1" applyProtection="1">
      <alignment horizontal="left" vertical="center" wrapText="1"/>
    </xf>
    <xf numFmtId="0" fontId="14" fillId="0" borderId="34" xfId="11" applyNumberFormat="1" applyFont="1" applyBorder="1" applyAlignment="1" applyProtection="1">
      <alignment horizontal="left" vertical="center" wrapText="1"/>
    </xf>
    <xf numFmtId="0" fontId="14" fillId="0" borderId="35" xfId="11" applyNumberFormat="1" applyFont="1" applyBorder="1" applyAlignment="1" applyProtection="1">
      <alignment horizontal="left" vertical="center" wrapText="1"/>
    </xf>
    <xf numFmtId="0" fontId="14" fillId="0" borderId="36" xfId="11" applyNumberFormat="1" applyFont="1" applyBorder="1" applyAlignment="1" applyProtection="1">
      <alignment horizontal="left" vertical="center" wrapText="1"/>
    </xf>
    <xf numFmtId="0" fontId="23" fillId="0" borderId="34" xfId="0" applyFont="1" applyBorder="1" applyAlignment="1">
      <alignment horizontal="left" vertical="center"/>
    </xf>
    <xf numFmtId="0" fontId="23" fillId="0" borderId="35" xfId="0" applyFont="1" applyBorder="1" applyAlignment="1">
      <alignment horizontal="left" vertical="center"/>
    </xf>
    <xf numFmtId="0" fontId="23" fillId="0" borderId="36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/>
    </xf>
    <xf numFmtId="0" fontId="2" fillId="0" borderId="20" xfId="0" applyFont="1" applyBorder="1" applyAlignment="1">
      <alignment horizontal="left" vertical="center"/>
    </xf>
    <xf numFmtId="0" fontId="23" fillId="0" borderId="3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35" xfId="0" applyFont="1" applyBorder="1" applyAlignment="1">
      <alignment horizontal="left" vertical="center" wrapText="1"/>
    </xf>
    <xf numFmtId="0" fontId="70" fillId="0" borderId="34" xfId="0" applyFont="1" applyBorder="1" applyAlignment="1">
      <alignment horizontal="center" vertical="center" wrapText="1"/>
    </xf>
    <xf numFmtId="0" fontId="70" fillId="0" borderId="35" xfId="0" applyFont="1" applyBorder="1" applyAlignment="1">
      <alignment horizontal="center" vertical="center" wrapText="1"/>
    </xf>
    <xf numFmtId="0" fontId="70" fillId="0" borderId="36" xfId="0" applyFont="1" applyBorder="1" applyAlignment="1">
      <alignment horizontal="center" vertical="center" wrapText="1"/>
    </xf>
    <xf numFmtId="0" fontId="70" fillId="0" borderId="38" xfId="0" applyFont="1" applyBorder="1" applyAlignment="1">
      <alignment horizontal="center" vertical="center" wrapText="1"/>
    </xf>
    <xf numFmtId="0" fontId="70" fillId="0" borderId="44" xfId="0" applyFont="1" applyBorder="1" applyAlignment="1">
      <alignment horizontal="center" vertical="center" wrapText="1"/>
    </xf>
    <xf numFmtId="0" fontId="70" fillId="0" borderId="39" xfId="0" applyFont="1" applyBorder="1" applyAlignment="1">
      <alignment horizontal="center" vertical="center" wrapText="1"/>
    </xf>
    <xf numFmtId="0" fontId="13" fillId="0" borderId="34" xfId="0" applyFont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70" fillId="0" borderId="20" xfId="0" applyFont="1" applyBorder="1" applyAlignment="1">
      <alignment horizontal="center" vertical="center"/>
    </xf>
    <xf numFmtId="49" fontId="69" fillId="0" borderId="34" xfId="0" applyNumberFormat="1" applyFont="1" applyBorder="1" applyAlignment="1">
      <alignment horizontal="center" vertical="center"/>
    </xf>
    <xf numFmtId="49" fontId="69" fillId="0" borderId="35" xfId="0" applyNumberFormat="1" applyFont="1" applyBorder="1" applyAlignment="1">
      <alignment horizontal="center" vertical="center"/>
    </xf>
    <xf numFmtId="49" fontId="69" fillId="0" borderId="36" xfId="0" applyNumberFormat="1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83" fontId="58" fillId="5" borderId="20" xfId="8" applyNumberFormat="1" applyFont="1" applyFill="1" applyBorder="1" applyAlignment="1" applyProtection="1">
      <alignment horizontal="center"/>
    </xf>
    <xf numFmtId="183" fontId="63" fillId="5" borderId="20" xfId="8" applyNumberFormat="1" applyFont="1" applyFill="1" applyBorder="1" applyAlignment="1" applyProtection="1">
      <alignment horizontal="center"/>
    </xf>
    <xf numFmtId="0" fontId="64" fillId="0" borderId="43" xfId="8" applyFont="1" applyFill="1" applyBorder="1" applyAlignment="1" applyProtection="1">
      <alignment horizontal="center" vertical="center"/>
      <protection locked="0"/>
    </xf>
    <xf numFmtId="0" fontId="53" fillId="0" borderId="44" xfId="8" applyFont="1" applyFill="1" applyBorder="1" applyAlignment="1" applyProtection="1">
      <alignment horizontal="center" vertical="center"/>
      <protection locked="0"/>
    </xf>
    <xf numFmtId="0" fontId="53" fillId="0" borderId="26" xfId="8" applyFont="1" applyFill="1" applyBorder="1" applyAlignment="1" applyProtection="1">
      <alignment horizontal="center" vertical="center"/>
      <protection locked="0"/>
    </xf>
    <xf numFmtId="0" fontId="53" fillId="0" borderId="27" xfId="8" applyFont="1" applyFill="1" applyBorder="1" applyAlignment="1" applyProtection="1">
      <alignment horizontal="center" vertical="center"/>
      <protection locked="0"/>
    </xf>
    <xf numFmtId="0" fontId="53" fillId="10" borderId="34" xfId="8" applyFont="1" applyFill="1" applyBorder="1" applyAlignment="1" applyProtection="1">
      <alignment horizontal="center" vertical="center"/>
      <protection locked="0"/>
    </xf>
    <xf numFmtId="0" fontId="53" fillId="10" borderId="35" xfId="8" applyFont="1" applyFill="1" applyBorder="1" applyAlignment="1" applyProtection="1">
      <alignment horizontal="center" vertical="center"/>
      <protection locked="0"/>
    </xf>
    <xf numFmtId="0" fontId="53" fillId="10" borderId="36" xfId="8" applyFont="1" applyFill="1" applyBorder="1" applyAlignment="1" applyProtection="1">
      <alignment horizontal="center" vertical="center"/>
      <protection locked="0"/>
    </xf>
    <xf numFmtId="0" fontId="53" fillId="0" borderId="34" xfId="8" applyFont="1" applyFill="1" applyBorder="1" applyAlignment="1" applyProtection="1">
      <alignment horizontal="center" vertical="center"/>
      <protection locked="0"/>
    </xf>
    <xf numFmtId="0" fontId="53" fillId="0" borderId="36" xfId="8" applyFont="1" applyFill="1" applyBorder="1" applyAlignment="1" applyProtection="1">
      <alignment horizontal="center" vertical="center"/>
      <protection locked="0"/>
    </xf>
    <xf numFmtId="0" fontId="53" fillId="0" borderId="20" xfId="8" applyFont="1" applyFill="1" applyBorder="1" applyAlignment="1" applyProtection="1">
      <alignment horizontal="center" vertical="center"/>
      <protection locked="0"/>
    </xf>
    <xf numFmtId="0" fontId="62" fillId="0" borderId="34" xfId="8" applyFont="1" applyFill="1" applyBorder="1" applyAlignment="1" applyProtection="1">
      <alignment horizontal="center" vertical="center"/>
    </xf>
    <xf numFmtId="0" fontId="53" fillId="0" borderId="35" xfId="8" applyFont="1" applyBorder="1" applyAlignment="1" applyProtection="1">
      <alignment horizontal="center" vertical="center"/>
    </xf>
    <xf numFmtId="0" fontId="3" fillId="0" borderId="36" xfId="8" applyBorder="1" applyAlignment="1" applyProtection="1">
      <alignment horizontal="center" vertical="center"/>
    </xf>
    <xf numFmtId="7" fontId="51" fillId="0" borderId="2" xfId="8" applyNumberFormat="1" applyFont="1" applyFill="1" applyBorder="1" applyAlignment="1" applyProtection="1">
      <protection locked="0"/>
    </xf>
    <xf numFmtId="0" fontId="51" fillId="0" borderId="2" xfId="8" applyFont="1" applyBorder="1" applyAlignment="1" applyProtection="1">
      <protection locked="0"/>
    </xf>
    <xf numFmtId="0" fontId="53" fillId="0" borderId="34" xfId="8" applyFont="1" applyFill="1" applyBorder="1" applyAlignment="1" applyProtection="1">
      <alignment horizontal="center" vertical="center"/>
    </xf>
    <xf numFmtId="0" fontId="53" fillId="0" borderId="36" xfId="8" applyFont="1" applyFill="1" applyBorder="1" applyAlignment="1" applyProtection="1">
      <alignment horizontal="center" vertical="center"/>
    </xf>
    <xf numFmtId="0" fontId="53" fillId="5" borderId="42" xfId="8" applyNumberFormat="1" applyFont="1" applyFill="1" applyBorder="1" applyAlignment="1" applyProtection="1">
      <alignment horizontal="right" vertical="center"/>
      <protection locked="0"/>
    </xf>
    <xf numFmtId="0" fontId="53" fillId="0" borderId="34" xfId="8" applyFont="1" applyFill="1" applyBorder="1" applyAlignment="1" applyProtection="1">
      <alignment horizontal="center"/>
    </xf>
    <xf numFmtId="0" fontId="3" fillId="0" borderId="35" xfId="8" applyBorder="1" applyAlignment="1" applyProtection="1"/>
    <xf numFmtId="0" fontId="3" fillId="0" borderId="36" xfId="8" applyBorder="1" applyAlignment="1" applyProtection="1"/>
    <xf numFmtId="7" fontId="51" fillId="5" borderId="20" xfId="8" applyNumberFormat="1" applyFont="1" applyFill="1" applyBorder="1" applyAlignment="1" applyProtection="1">
      <alignment horizontal="right"/>
    </xf>
    <xf numFmtId="0" fontId="55" fillId="0" borderId="33" xfId="8" applyFont="1" applyFill="1" applyBorder="1" applyAlignment="1" applyProtection="1">
      <alignment horizontal="center" vertical="center" textRotation="255"/>
    </xf>
    <xf numFmtId="0" fontId="51" fillId="0" borderId="20" xfId="8" applyFont="1" applyFill="1" applyBorder="1" applyAlignment="1" applyProtection="1">
      <alignment horizontal="center"/>
      <protection locked="0"/>
    </xf>
    <xf numFmtId="0" fontId="55" fillId="12" borderId="33" xfId="8" applyFont="1" applyFill="1" applyBorder="1" applyAlignment="1" applyProtection="1">
      <alignment horizontal="center" vertical="center" textRotation="255"/>
      <protection locked="0"/>
    </xf>
    <xf numFmtId="0" fontId="55" fillId="12" borderId="20" xfId="8" applyFont="1" applyFill="1" applyBorder="1" applyAlignment="1" applyProtection="1">
      <alignment horizontal="center" vertical="center" textRotation="255"/>
      <protection locked="0"/>
    </xf>
    <xf numFmtId="0" fontId="55" fillId="12" borderId="34" xfId="8" applyFont="1" applyFill="1" applyBorder="1" applyAlignment="1" applyProtection="1">
      <alignment horizontal="center" vertical="center" textRotation="255"/>
      <protection locked="0"/>
    </xf>
    <xf numFmtId="0" fontId="55" fillId="12" borderId="37" xfId="8" applyFont="1" applyFill="1" applyBorder="1" applyAlignment="1" applyProtection="1">
      <alignment horizontal="center" vertical="center" textRotation="255"/>
      <protection locked="0"/>
    </xf>
    <xf numFmtId="0" fontId="53" fillId="0" borderId="35" xfId="8" applyFont="1" applyFill="1" applyBorder="1" applyAlignment="1" applyProtection="1">
      <alignment horizontal="center" vertical="center"/>
    </xf>
    <xf numFmtId="7" fontId="51" fillId="5" borderId="2" xfId="8" applyNumberFormat="1" applyFont="1" applyFill="1" applyBorder="1" applyAlignment="1" applyProtection="1">
      <protection locked="0"/>
    </xf>
    <xf numFmtId="0" fontId="51" fillId="5" borderId="2" xfId="8" applyFont="1" applyFill="1" applyBorder="1" applyAlignment="1" applyProtection="1">
      <protection locked="0"/>
    </xf>
    <xf numFmtId="0" fontId="51" fillId="0" borderId="34" xfId="8" applyFont="1" applyFill="1" applyBorder="1" applyAlignment="1" applyProtection="1">
      <alignment horizontal="center" vertical="center"/>
    </xf>
    <xf numFmtId="0" fontId="51" fillId="0" borderId="35" xfId="8" applyFont="1" applyFill="1" applyBorder="1" applyAlignment="1" applyProtection="1">
      <alignment horizontal="center" vertical="center"/>
    </xf>
    <xf numFmtId="0" fontId="51" fillId="0" borderId="36" xfId="8" applyFont="1" applyFill="1" applyBorder="1" applyAlignment="1" applyProtection="1">
      <alignment horizontal="center" vertical="center"/>
    </xf>
    <xf numFmtId="181" fontId="51" fillId="0" borderId="34" xfId="8" applyNumberFormat="1" applyFont="1" applyFill="1" applyBorder="1" applyAlignment="1" applyProtection="1">
      <alignment horizontal="center"/>
    </xf>
    <xf numFmtId="181" fontId="51" fillId="0" borderId="36" xfId="8" applyNumberFormat="1" applyFont="1" applyFill="1" applyBorder="1" applyAlignment="1" applyProtection="1">
      <alignment horizontal="center"/>
    </xf>
    <xf numFmtId="181" fontId="60" fillId="14" borderId="34" xfId="8" applyNumberFormat="1" applyFont="1" applyFill="1" applyBorder="1" applyAlignment="1" applyProtection="1">
      <alignment horizontal="center"/>
    </xf>
    <xf numFmtId="181" fontId="60" fillId="14" borderId="36" xfId="8" applyNumberFormat="1" applyFont="1" applyFill="1" applyBorder="1" applyAlignment="1" applyProtection="1">
      <alignment horizontal="center"/>
    </xf>
    <xf numFmtId="0" fontId="61" fillId="0" borderId="33" xfId="8" applyFont="1" applyFill="1" applyBorder="1" applyAlignment="1" applyProtection="1">
      <alignment horizontal="center" vertical="center" textRotation="255"/>
    </xf>
    <xf numFmtId="0" fontId="51" fillId="0" borderId="34" xfId="8" applyFont="1" applyFill="1" applyBorder="1" applyAlignment="1" applyProtection="1">
      <alignment horizontal="center"/>
    </xf>
    <xf numFmtId="0" fontId="51" fillId="0" borderId="35" xfId="8" applyFont="1" applyFill="1" applyBorder="1" applyAlignment="1" applyProtection="1">
      <alignment horizontal="center"/>
    </xf>
    <xf numFmtId="0" fontId="3" fillId="0" borderId="36" xfId="8" applyBorder="1" applyAlignment="1" applyProtection="1">
      <alignment horizontal="center"/>
    </xf>
    <xf numFmtId="0" fontId="53" fillId="0" borderId="20" xfId="8" applyFont="1" applyFill="1" applyBorder="1" applyAlignment="1" applyProtection="1">
      <alignment horizontal="center" vertical="center"/>
    </xf>
    <xf numFmtId="0" fontId="53" fillId="0" borderId="34" xfId="8" applyFont="1" applyFill="1" applyBorder="1" applyAlignment="1" applyProtection="1">
      <alignment horizontal="center"/>
      <protection locked="0"/>
    </xf>
    <xf numFmtId="0" fontId="3" fillId="0" borderId="36" xfId="8" applyFill="1" applyBorder="1" applyAlignment="1" applyProtection="1">
      <alignment horizontal="center"/>
      <protection locked="0"/>
    </xf>
    <xf numFmtId="181" fontId="53" fillId="0" borderId="34" xfId="8" applyNumberFormat="1" applyFont="1" applyFill="1" applyBorder="1" applyAlignment="1" applyProtection="1">
      <alignment horizontal="center"/>
    </xf>
    <xf numFmtId="181" fontId="53" fillId="0" borderId="36" xfId="8" applyNumberFormat="1" applyFont="1" applyFill="1" applyBorder="1" applyAlignment="1" applyProtection="1">
      <alignment horizontal="center"/>
    </xf>
    <xf numFmtId="181" fontId="59" fillId="14" borderId="34" xfId="8" applyNumberFormat="1" applyFont="1" applyFill="1" applyBorder="1" applyAlignment="1" applyProtection="1">
      <alignment horizontal="center"/>
    </xf>
    <xf numFmtId="181" fontId="59" fillId="14" borderId="36" xfId="8" applyNumberFormat="1" applyFont="1" applyFill="1" applyBorder="1" applyAlignment="1" applyProtection="1">
      <alignment horizontal="center"/>
    </xf>
    <xf numFmtId="0" fontId="53" fillId="0" borderId="36" xfId="8" applyFont="1" applyFill="1" applyBorder="1" applyAlignment="1" applyProtection="1">
      <alignment horizontal="center"/>
    </xf>
    <xf numFmtId="0" fontId="53" fillId="0" borderId="36" xfId="8" applyFont="1" applyFill="1" applyBorder="1" applyAlignment="1" applyProtection="1">
      <alignment horizontal="center"/>
      <protection locked="0"/>
    </xf>
    <xf numFmtId="0" fontId="53" fillId="0" borderId="34" xfId="8" applyFont="1" applyFill="1" applyBorder="1" applyAlignment="1" applyProtection="1">
      <alignment horizontal="center" wrapText="1"/>
      <protection locked="0"/>
    </xf>
    <xf numFmtId="0" fontId="53" fillId="0" borderId="36" xfId="8" applyFont="1" applyFill="1" applyBorder="1" applyAlignment="1" applyProtection="1">
      <alignment horizontal="center" wrapText="1"/>
      <protection locked="0"/>
    </xf>
    <xf numFmtId="0" fontId="53" fillId="0" borderId="21" xfId="8" applyFont="1" applyFill="1" applyBorder="1" applyAlignment="1" applyProtection="1">
      <alignment horizontal="center" vertical="center"/>
      <protection locked="0"/>
    </xf>
    <xf numFmtId="0" fontId="3" fillId="0" borderId="22" xfId="8" applyBorder="1" applyAlignment="1"/>
    <xf numFmtId="0" fontId="3" fillId="0" borderId="9" xfId="8" applyBorder="1" applyAlignment="1"/>
    <xf numFmtId="0" fontId="51" fillId="5" borderId="34" xfId="8" applyFont="1" applyFill="1" applyBorder="1" applyAlignment="1" applyProtection="1">
      <alignment horizontal="center" vertical="center"/>
    </xf>
    <xf numFmtId="0" fontId="3" fillId="0" borderId="36" xfId="8" applyBorder="1" applyAlignment="1">
      <alignment horizontal="center" vertical="center"/>
    </xf>
    <xf numFmtId="0" fontId="58" fillId="5" borderId="34" xfId="8" applyFont="1" applyFill="1" applyBorder="1" applyAlignment="1" applyProtection="1">
      <alignment horizontal="center" vertical="center"/>
    </xf>
    <xf numFmtId="0" fontId="58" fillId="5" borderId="36" xfId="8" applyFont="1" applyFill="1" applyBorder="1" applyAlignment="1" applyProtection="1">
      <alignment horizontal="center" vertical="center"/>
    </xf>
    <xf numFmtId="10" fontId="51" fillId="13" borderId="20" xfId="8" applyNumberFormat="1" applyFont="1" applyFill="1" applyBorder="1" applyAlignment="1" applyProtection="1">
      <alignment horizontal="center" vertical="center"/>
    </xf>
    <xf numFmtId="10" fontId="51" fillId="13" borderId="34" xfId="8" applyNumberFormat="1" applyFont="1" applyFill="1" applyBorder="1" applyAlignment="1" applyProtection="1">
      <alignment horizontal="center" vertical="center"/>
    </xf>
    <xf numFmtId="10" fontId="51" fillId="13" borderId="37" xfId="8" applyNumberFormat="1" applyFont="1" applyFill="1" applyBorder="1" applyAlignment="1" applyProtection="1">
      <alignment horizontal="center" vertical="center"/>
    </xf>
    <xf numFmtId="0" fontId="52" fillId="0" borderId="33" xfId="8" applyFont="1" applyFill="1" applyBorder="1" applyAlignment="1" applyProtection="1">
      <alignment horizontal="center" vertical="center" textRotation="255"/>
    </xf>
    <xf numFmtId="0" fontId="52" fillId="0" borderId="33" xfId="8" applyFont="1" applyFill="1" applyBorder="1" applyAlignment="1" applyProtection="1">
      <alignment horizontal="center" vertical="center" textRotation="255" wrapText="1"/>
    </xf>
    <xf numFmtId="0" fontId="56" fillId="5" borderId="34" xfId="8" applyFont="1" applyFill="1" applyBorder="1" applyAlignment="1" applyProtection="1">
      <alignment horizontal="center" vertical="center"/>
    </xf>
    <xf numFmtId="0" fontId="56" fillId="5" borderId="36" xfId="8" applyFont="1" applyFill="1" applyBorder="1" applyAlignment="1" applyProtection="1">
      <alignment horizontal="center" vertical="center"/>
    </xf>
    <xf numFmtId="10" fontId="53" fillId="13" borderId="20" xfId="8" applyNumberFormat="1" applyFont="1" applyFill="1" applyBorder="1" applyAlignment="1" applyProtection="1">
      <alignment horizontal="center" vertical="center"/>
    </xf>
    <xf numFmtId="10" fontId="53" fillId="13" borderId="34" xfId="8" applyNumberFormat="1" applyFont="1" applyFill="1" applyBorder="1" applyAlignment="1" applyProtection="1">
      <alignment horizontal="center" vertical="center"/>
    </xf>
    <xf numFmtId="10" fontId="53" fillId="13" borderId="37" xfId="8" applyNumberFormat="1" applyFont="1" applyFill="1" applyBorder="1" applyAlignment="1" applyProtection="1">
      <alignment horizontal="center" vertical="center"/>
    </xf>
    <xf numFmtId="0" fontId="56" fillId="5" borderId="34" xfId="8" applyFont="1" applyFill="1" applyBorder="1" applyAlignment="1" applyProtection="1">
      <alignment horizontal="center" vertical="center"/>
      <protection locked="0"/>
    </xf>
    <xf numFmtId="0" fontId="57" fillId="0" borderId="36" xfId="8" applyFont="1" applyBorder="1" applyAlignment="1" applyProtection="1">
      <protection locked="0"/>
    </xf>
    <xf numFmtId="0" fontId="56" fillId="5" borderId="20" xfId="8" applyFont="1" applyFill="1" applyBorder="1" applyAlignment="1" applyProtection="1">
      <alignment horizontal="center"/>
      <protection locked="0"/>
    </xf>
    <xf numFmtId="0" fontId="56" fillId="5" borderId="36" xfId="8" applyFont="1" applyFill="1" applyBorder="1" applyAlignment="1" applyProtection="1">
      <alignment horizontal="center" vertical="center"/>
      <protection locked="0"/>
    </xf>
    <xf numFmtId="0" fontId="56" fillId="5" borderId="34" xfId="8" applyFont="1" applyFill="1" applyBorder="1" applyAlignment="1" applyProtection="1">
      <alignment horizontal="center"/>
      <protection locked="0"/>
    </xf>
    <xf numFmtId="0" fontId="56" fillId="5" borderId="36" xfId="8" applyFont="1" applyFill="1" applyBorder="1" applyAlignment="1" applyProtection="1">
      <alignment horizontal="center"/>
      <protection locked="0"/>
    </xf>
    <xf numFmtId="0" fontId="53" fillId="0" borderId="37" xfId="8" applyFont="1" applyFill="1" applyBorder="1" applyAlignment="1" applyProtection="1">
      <alignment horizontal="center" vertical="center"/>
    </xf>
    <xf numFmtId="0" fontId="53" fillId="0" borderId="38" xfId="8" applyFont="1" applyFill="1" applyBorder="1" applyAlignment="1" applyProtection="1">
      <alignment horizontal="center" vertical="center"/>
      <protection locked="0"/>
    </xf>
    <xf numFmtId="0" fontId="53" fillId="0" borderId="39" xfId="8" applyFont="1" applyFill="1" applyBorder="1" applyAlignment="1" applyProtection="1">
      <alignment horizontal="center" vertical="center"/>
      <protection locked="0"/>
    </xf>
    <xf numFmtId="0" fontId="57" fillId="5" borderId="36" xfId="8" applyFont="1" applyFill="1" applyBorder="1" applyAlignment="1" applyProtection="1">
      <protection locked="0"/>
    </xf>
    <xf numFmtId="0" fontId="53" fillId="0" borderId="38" xfId="8" applyFont="1" applyFill="1" applyBorder="1" applyAlignment="1" applyProtection="1">
      <alignment horizontal="center" vertical="center"/>
    </xf>
    <xf numFmtId="0" fontId="53" fillId="0" borderId="39" xfId="8" applyFont="1" applyFill="1" applyBorder="1" applyAlignment="1" applyProtection="1">
      <alignment horizontal="center" vertical="center"/>
    </xf>
    <xf numFmtId="0" fontId="3" fillId="0" borderId="36" xfId="8" applyBorder="1" applyAlignment="1"/>
    <xf numFmtId="0" fontId="19" fillId="0" borderId="20" xfId="8" applyFont="1" applyBorder="1" applyAlignment="1">
      <alignment horizontal="center"/>
    </xf>
    <xf numFmtId="0" fontId="3" fillId="0" borderId="20" xfId="8" applyBorder="1" applyAlignment="1">
      <alignment horizontal="center"/>
    </xf>
    <xf numFmtId="0" fontId="3" fillId="10" borderId="35" xfId="8" applyFill="1" applyBorder="1" applyAlignment="1">
      <alignment horizontal="center" vertical="center"/>
    </xf>
    <xf numFmtId="0" fontId="3" fillId="10" borderId="36" xfId="8" applyFill="1" applyBorder="1" applyAlignment="1">
      <alignment horizontal="center" vertical="center"/>
    </xf>
    <xf numFmtId="0" fontId="3" fillId="0" borderId="35" xfId="8" applyFill="1" applyBorder="1" applyAlignment="1">
      <alignment horizontal="center" vertical="center"/>
    </xf>
    <xf numFmtId="0" fontId="3" fillId="0" borderId="36" xfId="8" applyFill="1" applyBorder="1" applyAlignment="1">
      <alignment horizontal="center" vertical="center"/>
    </xf>
    <xf numFmtId="0" fontId="53" fillId="0" borderId="20" xfId="8" applyFont="1" applyBorder="1" applyAlignment="1" applyProtection="1">
      <alignment horizontal="center" vertical="center"/>
    </xf>
    <xf numFmtId="0" fontId="2" fillId="11" borderId="23" xfId="307" applyFont="1" applyFill="1" applyBorder="1" applyAlignment="1" applyProtection="1">
      <alignment horizontal="center"/>
    </xf>
    <xf numFmtId="0" fontId="48" fillId="11" borderId="24" xfId="307" applyFont="1" applyFill="1" applyBorder="1" applyAlignment="1" applyProtection="1">
      <alignment horizontal="center"/>
    </xf>
    <xf numFmtId="0" fontId="48" fillId="11" borderId="25" xfId="307" applyFont="1" applyFill="1" applyBorder="1" applyAlignment="1" applyProtection="1">
      <alignment horizontal="center"/>
    </xf>
    <xf numFmtId="0" fontId="51" fillId="0" borderId="29" xfId="8" applyFont="1" applyFill="1" applyBorder="1" applyAlignment="1" applyProtection="1">
      <alignment horizontal="left" vertical="center"/>
    </xf>
    <xf numFmtId="0" fontId="51" fillId="0" borderId="2" xfId="8" applyFont="1" applyFill="1" applyBorder="1" applyAlignment="1" applyProtection="1">
      <alignment horizontal="left" vertical="center"/>
    </xf>
    <xf numFmtId="0" fontId="51" fillId="0" borderId="30" xfId="8" applyFont="1" applyFill="1" applyBorder="1" applyAlignment="1" applyProtection="1">
      <alignment horizontal="center" vertical="center"/>
      <protection locked="0"/>
    </xf>
    <xf numFmtId="0" fontId="3" fillId="0" borderId="31" xfId="8" applyFill="1" applyBorder="1" applyAlignment="1" applyProtection="1">
      <alignment horizontal="center"/>
      <protection locked="0"/>
    </xf>
    <xf numFmtId="0" fontId="3" fillId="0" borderId="32" xfId="8" applyFill="1" applyBorder="1" applyAlignment="1" applyProtection="1">
      <alignment horizontal="center"/>
      <protection locked="0"/>
    </xf>
    <xf numFmtId="0" fontId="53" fillId="10" borderId="20" xfId="8" applyFont="1" applyFill="1" applyBorder="1" applyAlignment="1" applyProtection="1">
      <alignment horizontal="center" vertical="center"/>
      <protection locked="0"/>
    </xf>
    <xf numFmtId="0" fontId="53" fillId="10" borderId="37" xfId="8" applyFont="1" applyFill="1" applyBorder="1" applyAlignment="1" applyProtection="1">
      <alignment horizontal="center" vertical="center"/>
      <protection locked="0"/>
    </xf>
    <xf numFmtId="0" fontId="54" fillId="0" borderId="20" xfId="8" applyFont="1" applyFill="1" applyBorder="1" applyAlignment="1" applyProtection="1">
      <alignment horizontal="center" vertical="center" textRotation="255"/>
      <protection locked="0"/>
    </xf>
    <xf numFmtId="0" fontId="53" fillId="0" borderId="20" xfId="8" applyFont="1" applyFill="1" applyBorder="1" applyAlignment="1" applyProtection="1">
      <alignment horizontal="center" vertical="center" textRotation="255"/>
      <protection locked="0"/>
    </xf>
    <xf numFmtId="0" fontId="53" fillId="0" borderId="34" xfId="8" applyFont="1" applyFill="1" applyBorder="1" applyAlignment="1" applyProtection="1">
      <alignment horizontal="center" vertical="center" textRotation="255"/>
      <protection locked="0"/>
    </xf>
    <xf numFmtId="0" fontId="53" fillId="0" borderId="37" xfId="8" applyFont="1" applyFill="1" applyBorder="1" applyAlignment="1" applyProtection="1">
      <alignment horizontal="center" vertical="center" textRotation="255"/>
      <protection locked="0"/>
    </xf>
    <xf numFmtId="0" fontId="3" fillId="0" borderId="35" xfId="8" applyBorder="1" applyAlignment="1">
      <alignment horizontal="center" vertical="center"/>
    </xf>
    <xf numFmtId="0" fontId="11" fillId="0" borderId="3" xfId="11" applyNumberFormat="1" applyFont="1" applyBorder="1" applyAlignment="1" applyProtection="1">
      <alignment horizontal="left" vertical="center" wrapText="1"/>
    </xf>
    <xf numFmtId="0" fontId="20" fillId="0" borderId="3" xfId="11" applyNumberFormat="1" applyFont="1" applyBorder="1" applyAlignment="1" applyProtection="1">
      <alignment horizontal="left" vertical="center" wrapText="1"/>
    </xf>
    <xf numFmtId="0" fontId="19" fillId="0" borderId="3" xfId="1" applyNumberFormat="1" applyFont="1" applyBorder="1" applyAlignment="1">
      <alignment vertical="top" wrapText="1"/>
    </xf>
    <xf numFmtId="0" fontId="18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178" fontId="20" fillId="0" borderId="1" xfId="11" applyNumberFormat="1" applyFont="1" applyBorder="1" applyAlignment="1" applyProtection="1">
      <alignment horizontal="left" vertical="center" wrapText="1"/>
    </xf>
    <xf numFmtId="178" fontId="20" fillId="0" borderId="10" xfId="11" applyNumberFormat="1" applyFont="1" applyBorder="1" applyAlignment="1" applyProtection="1">
      <alignment horizontal="left" vertical="center" wrapText="1"/>
    </xf>
    <xf numFmtId="178" fontId="20" fillId="0" borderId="2" xfId="11" applyNumberFormat="1" applyFont="1" applyBorder="1" applyAlignment="1" applyProtection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0" fillId="0" borderId="1" xfId="11" applyNumberFormat="1" applyFont="1" applyBorder="1" applyAlignment="1" applyProtection="1">
      <alignment horizontal="center" vertical="center" wrapText="1"/>
    </xf>
    <xf numFmtId="0" fontId="20" fillId="0" borderId="10" xfId="11" applyNumberFormat="1" applyFont="1" applyBorder="1" applyAlignment="1" applyProtection="1">
      <alignment horizontal="center" vertical="center" wrapText="1"/>
    </xf>
    <xf numFmtId="0" fontId="20" fillId="0" borderId="2" xfId="11" applyNumberFormat="1" applyFont="1" applyBorder="1" applyAlignment="1" applyProtection="1">
      <alignment horizontal="center" vertical="center" wrapText="1"/>
    </xf>
    <xf numFmtId="49" fontId="20" fillId="0" borderId="1" xfId="11" applyNumberFormat="1" applyFont="1" applyBorder="1" applyAlignment="1" applyProtection="1">
      <alignment horizontal="center" vertical="center" wrapText="1"/>
    </xf>
    <xf numFmtId="49" fontId="20" fillId="0" borderId="10" xfId="11" applyNumberFormat="1" applyFont="1" applyBorder="1" applyAlignment="1" applyProtection="1">
      <alignment horizontal="center" vertical="center" wrapText="1"/>
    </xf>
    <xf numFmtId="49" fontId="20" fillId="0" borderId="2" xfId="11" applyNumberFormat="1" applyFont="1" applyBorder="1" applyAlignment="1" applyProtection="1">
      <alignment horizontal="center" vertical="center" wrapText="1"/>
    </xf>
  </cellXfs>
  <cellStyles count="308">
    <cellStyle name="BOM_Level_Below3" xfId="14"/>
    <cellStyle name="Normal_STR" xfId="307"/>
    <cellStyle name="RowLevel_1 2" xfId="7"/>
    <cellStyle name="标题 1 2" xfId="15"/>
    <cellStyle name="标题 1 2 2" xfId="16"/>
    <cellStyle name="标题 1 2 2 2" xfId="17"/>
    <cellStyle name="标题 1 2 2 3" xfId="18"/>
    <cellStyle name="标题 1 2 3" xfId="19"/>
    <cellStyle name="标题 1 2 3 2" xfId="20"/>
    <cellStyle name="标题 1 2 4" xfId="21"/>
    <cellStyle name="标题 1 2 5" xfId="22"/>
    <cellStyle name="标题 1 3" xfId="23"/>
    <cellStyle name="标题 1 3 2" xfId="24"/>
    <cellStyle name="标题 2 2" xfId="25"/>
    <cellStyle name="标题 2 2 2" xfId="26"/>
    <cellStyle name="标题 2 2 2 2" xfId="27"/>
    <cellStyle name="标题 2 2 2 3" xfId="28"/>
    <cellStyle name="标题 2 2 3" xfId="29"/>
    <cellStyle name="标题 2 2 3 2" xfId="30"/>
    <cellStyle name="标题 2 2 4" xfId="31"/>
    <cellStyle name="标题 2 2 5" xfId="32"/>
    <cellStyle name="标题 2 3" xfId="33"/>
    <cellStyle name="标题 2 3 2" xfId="34"/>
    <cellStyle name="标题 3 2" xfId="35"/>
    <cellStyle name="标题 3 2 2" xfId="36"/>
    <cellStyle name="标题 3 2 2 2" xfId="37"/>
    <cellStyle name="标题 3 2 2 3" xfId="38"/>
    <cellStyle name="标题 3 2 3" xfId="39"/>
    <cellStyle name="标题 3 2 3 2" xfId="40"/>
    <cellStyle name="标题 3 2 4" xfId="41"/>
    <cellStyle name="标题 3 2 5" xfId="42"/>
    <cellStyle name="标题 3 3" xfId="43"/>
    <cellStyle name="标题 3 3 2" xfId="44"/>
    <cellStyle name="标题 4 2" xfId="45"/>
    <cellStyle name="标题 4 2 2" xfId="46"/>
    <cellStyle name="标题 4 2 2 2" xfId="47"/>
    <cellStyle name="标题 4 2 2 3" xfId="48"/>
    <cellStyle name="标题 4 2 3" xfId="49"/>
    <cellStyle name="标题 4 2 3 2" xfId="50"/>
    <cellStyle name="标题 4 2 4" xfId="51"/>
    <cellStyle name="标题 4 2 5" xfId="52"/>
    <cellStyle name="标题 4 3" xfId="53"/>
    <cellStyle name="标题 4 3 2" xfId="54"/>
    <cellStyle name="标题 5" xfId="55"/>
    <cellStyle name="标题 5 2" xfId="56"/>
    <cellStyle name="标题 5 2 2" xfId="57"/>
    <cellStyle name="标题 5 2 3" xfId="58"/>
    <cellStyle name="标题 5 3" xfId="59"/>
    <cellStyle name="标题 5 3 2" xfId="60"/>
    <cellStyle name="标题 5 4" xfId="61"/>
    <cellStyle name="标题 5 5" xfId="62"/>
    <cellStyle name="标题 6" xfId="63"/>
    <cellStyle name="标题 6 2" xfId="64"/>
    <cellStyle name="差 2" xfId="65"/>
    <cellStyle name="差 2 2" xfId="66"/>
    <cellStyle name="差 2 2 2" xfId="67"/>
    <cellStyle name="差 2 2 3" xfId="68"/>
    <cellStyle name="差 2 3" xfId="69"/>
    <cellStyle name="差 2 3 2" xfId="70"/>
    <cellStyle name="差 2 4" xfId="71"/>
    <cellStyle name="差 2 5" xfId="72"/>
    <cellStyle name="差 3" xfId="73"/>
    <cellStyle name="差 3 2" xfId="74"/>
    <cellStyle name="常规" xfId="0" builtinId="0"/>
    <cellStyle name="常规 10" xfId="75"/>
    <cellStyle name="常规 11" xfId="76"/>
    <cellStyle name="常规 2" xfId="8"/>
    <cellStyle name="常规 2 10" xfId="77"/>
    <cellStyle name="常规 2 10 2" xfId="78"/>
    <cellStyle name="常规 2 11" xfId="79"/>
    <cellStyle name="常规 2 11 2" xfId="80"/>
    <cellStyle name="常规 2 12" xfId="81"/>
    <cellStyle name="常规 2 12 2" xfId="82"/>
    <cellStyle name="常规 2 13" xfId="83"/>
    <cellStyle name="常规 2 13 2" xfId="84"/>
    <cellStyle name="常规 2 14" xfId="85"/>
    <cellStyle name="常规 2 14 2" xfId="86"/>
    <cellStyle name="常规 2 15" xfId="87"/>
    <cellStyle name="常规 2 15 2" xfId="88"/>
    <cellStyle name="常规 2 16" xfId="89"/>
    <cellStyle name="常规 2 16 2" xfId="90"/>
    <cellStyle name="常规 2 17" xfId="91"/>
    <cellStyle name="常规 2 2" xfId="92"/>
    <cellStyle name="常规 2 2 10" xfId="93"/>
    <cellStyle name="常规 2 2 10 2" xfId="94"/>
    <cellStyle name="常规 2 2 11" xfId="95"/>
    <cellStyle name="常规 2 2 11 2" xfId="96"/>
    <cellStyle name="常规 2 2 12" xfId="97"/>
    <cellStyle name="常规 2 2 12 2" xfId="98"/>
    <cellStyle name="常规 2 2 13" xfId="99"/>
    <cellStyle name="常规 2 2 13 2" xfId="100"/>
    <cellStyle name="常规 2 2 14" xfId="101"/>
    <cellStyle name="常规 2 2 14 2" xfId="102"/>
    <cellStyle name="常规 2 2 15" xfId="103"/>
    <cellStyle name="常规 2 2 15 2" xfId="104"/>
    <cellStyle name="常规 2 2 16" xfId="105"/>
    <cellStyle name="常规 2 2 17" xfId="106"/>
    <cellStyle name="常规 2 2 2" xfId="107"/>
    <cellStyle name="常规 2 2 2 2" xfId="108"/>
    <cellStyle name="常规 2 2 2 2 2" xfId="109"/>
    <cellStyle name="常规 2 2 2 3" xfId="110"/>
    <cellStyle name="常规 2 2 3" xfId="111"/>
    <cellStyle name="常规 2 2 3 2" xfId="112"/>
    <cellStyle name="常规 2 2 4" xfId="113"/>
    <cellStyle name="常规 2 2 4 2" xfId="114"/>
    <cellStyle name="常规 2 2 5" xfId="115"/>
    <cellStyle name="常规 2 2 5 2" xfId="116"/>
    <cellStyle name="常规 2 2 6" xfId="117"/>
    <cellStyle name="常规 2 2 6 2" xfId="118"/>
    <cellStyle name="常规 2 2 7" xfId="119"/>
    <cellStyle name="常规 2 2 7 2" xfId="120"/>
    <cellStyle name="常规 2 2 8" xfId="121"/>
    <cellStyle name="常规 2 2 8 2" xfId="122"/>
    <cellStyle name="常规 2 2 9" xfId="123"/>
    <cellStyle name="常规 2 2 9 2" xfId="124"/>
    <cellStyle name="常规 2 27" xfId="3"/>
    <cellStyle name="常规 2 27 2" xfId="125"/>
    <cellStyle name="常规 2 27 2 2" xfId="126"/>
    <cellStyle name="常规 2 27 2 3" xfId="127"/>
    <cellStyle name="常规 2 27 3" xfId="128"/>
    <cellStyle name="常规 2 27 4" xfId="129"/>
    <cellStyle name="常规 2 3" xfId="130"/>
    <cellStyle name="常规 2 3 2" xfId="6"/>
    <cellStyle name="常规 2 4" xfId="131"/>
    <cellStyle name="常规 2 4 2" xfId="132"/>
    <cellStyle name="常规 2 5" xfId="133"/>
    <cellStyle name="常规 2 5 2" xfId="134"/>
    <cellStyle name="常规 2 6" xfId="135"/>
    <cellStyle name="常规 2 6 2" xfId="136"/>
    <cellStyle name="常规 2 7" xfId="137"/>
    <cellStyle name="常规 2 7 2" xfId="138"/>
    <cellStyle name="常规 2 8" xfId="139"/>
    <cellStyle name="常规 2 8 2" xfId="140"/>
    <cellStyle name="常规 2 9" xfId="141"/>
    <cellStyle name="常规 2 9 2" xfId="142"/>
    <cellStyle name="常规 21" xfId="5"/>
    <cellStyle name="常规 3" xfId="12"/>
    <cellStyle name="常规 3 2" xfId="143"/>
    <cellStyle name="常规 4" xfId="9"/>
    <cellStyle name="常规 4 10" xfId="144"/>
    <cellStyle name="常规 4 10 2" xfId="145"/>
    <cellStyle name="常规 4 10 3" xfId="146"/>
    <cellStyle name="常规 4 11" xfId="147"/>
    <cellStyle name="常规 4 11 2" xfId="148"/>
    <cellStyle name="常规 4 11 3" xfId="149"/>
    <cellStyle name="常规 4 12" xfId="150"/>
    <cellStyle name="常规 4 12 2" xfId="151"/>
    <cellStyle name="常规 4 12 3" xfId="152"/>
    <cellStyle name="常规 4 13" xfId="153"/>
    <cellStyle name="常规 4 13 2" xfId="154"/>
    <cellStyle name="常规 4 13 3" xfId="155"/>
    <cellStyle name="常规 4 14" xfId="156"/>
    <cellStyle name="常规 4 14 2" xfId="157"/>
    <cellStyle name="常规 4 14 3" xfId="158"/>
    <cellStyle name="常规 4 15" xfId="159"/>
    <cellStyle name="常规 4 15 2" xfId="160"/>
    <cellStyle name="常规 4 15 3" xfId="161"/>
    <cellStyle name="常规 4 16" xfId="162"/>
    <cellStyle name="常规 4 17" xfId="163"/>
    <cellStyle name="常规 4 2" xfId="164"/>
    <cellStyle name="常规 4 2 2" xfId="165"/>
    <cellStyle name="常规 4 2 3" xfId="166"/>
    <cellStyle name="常规 4 3" xfId="167"/>
    <cellStyle name="常规 4 3 2" xfId="168"/>
    <cellStyle name="常规 4 3 3" xfId="169"/>
    <cellStyle name="常规 4 4" xfId="170"/>
    <cellStyle name="常规 4 4 2" xfId="171"/>
    <cellStyle name="常规 4 4 3" xfId="172"/>
    <cellStyle name="常规 4 5" xfId="173"/>
    <cellStyle name="常规 4 5 2" xfId="174"/>
    <cellStyle name="常规 4 5 3" xfId="175"/>
    <cellStyle name="常规 4 6" xfId="176"/>
    <cellStyle name="常规 4 6 2" xfId="177"/>
    <cellStyle name="常规 4 6 3" xfId="178"/>
    <cellStyle name="常规 4 7" xfId="179"/>
    <cellStyle name="常规 4 7 2" xfId="180"/>
    <cellStyle name="常规 4 7 3" xfId="181"/>
    <cellStyle name="常规 4 8" xfId="182"/>
    <cellStyle name="常规 4 8 2" xfId="183"/>
    <cellStyle name="常规 4 8 3" xfId="184"/>
    <cellStyle name="常规 4 9" xfId="185"/>
    <cellStyle name="常规 4 9 2" xfId="186"/>
    <cellStyle name="常规 4 9 3" xfId="187"/>
    <cellStyle name="常规 5" xfId="10"/>
    <cellStyle name="常规 5 2" xfId="188"/>
    <cellStyle name="常规 5 2 2" xfId="189"/>
    <cellStyle name="常规 6" xfId="190"/>
    <cellStyle name="常规 6 2" xfId="4"/>
    <cellStyle name="常规 7" xfId="191"/>
    <cellStyle name="常规 7 2" xfId="192"/>
    <cellStyle name="常规 8" xfId="193"/>
    <cellStyle name="常规 8 2" xfId="194"/>
    <cellStyle name="常规 9" xfId="195"/>
    <cellStyle name="常规 9 2" xfId="196"/>
    <cellStyle name="常规_Sheet1" xfId="11"/>
    <cellStyle name="好 2" xfId="197"/>
    <cellStyle name="好 2 2" xfId="198"/>
    <cellStyle name="好 2 2 2" xfId="199"/>
    <cellStyle name="好 2 2 3" xfId="200"/>
    <cellStyle name="好 2 3" xfId="201"/>
    <cellStyle name="好 2 3 2" xfId="202"/>
    <cellStyle name="好 2 4" xfId="203"/>
    <cellStyle name="好 2 5" xfId="204"/>
    <cellStyle name="好 3" xfId="205"/>
    <cellStyle name="好 3 2" xfId="206"/>
    <cellStyle name="汇总 2" xfId="207"/>
    <cellStyle name="汇总 2 2" xfId="208"/>
    <cellStyle name="汇总 2 2 2" xfId="209"/>
    <cellStyle name="汇总 2 2 3" xfId="210"/>
    <cellStyle name="汇总 2 3" xfId="211"/>
    <cellStyle name="汇总 2 3 2" xfId="212"/>
    <cellStyle name="汇总 2 4" xfId="213"/>
    <cellStyle name="汇总 2 5" xfId="214"/>
    <cellStyle name="汇总 3" xfId="215"/>
    <cellStyle name="汇总 3 2" xfId="216"/>
    <cellStyle name="货币" xfId="1" builtinId="4"/>
    <cellStyle name="计算 2" xfId="217"/>
    <cellStyle name="计算 2 2" xfId="218"/>
    <cellStyle name="计算 2 2 2" xfId="219"/>
    <cellStyle name="计算 2 2 3" xfId="220"/>
    <cellStyle name="计算 2 3" xfId="221"/>
    <cellStyle name="计算 2 3 2" xfId="222"/>
    <cellStyle name="计算 2 4" xfId="223"/>
    <cellStyle name="计算 2 5" xfId="224"/>
    <cellStyle name="计算 3" xfId="225"/>
    <cellStyle name="计算 3 2" xfId="226"/>
    <cellStyle name="检查单元格 2" xfId="227"/>
    <cellStyle name="检查单元格 2 2" xfId="228"/>
    <cellStyle name="检查单元格 2 2 2" xfId="229"/>
    <cellStyle name="检查单元格 2 2 3" xfId="230"/>
    <cellStyle name="检查单元格 2 3" xfId="231"/>
    <cellStyle name="检查单元格 2 3 2" xfId="232"/>
    <cellStyle name="检查单元格 2 4" xfId="233"/>
    <cellStyle name="检查单元格 2 5" xfId="234"/>
    <cellStyle name="检查单元格 3" xfId="235"/>
    <cellStyle name="检查单元格 3 2" xfId="236"/>
    <cellStyle name="解释性文本 2" xfId="237"/>
    <cellStyle name="解释性文本 2 2" xfId="238"/>
    <cellStyle name="解释性文本 2 2 2" xfId="239"/>
    <cellStyle name="解释性文本 2 2 3" xfId="240"/>
    <cellStyle name="解释性文本 2 3" xfId="241"/>
    <cellStyle name="解释性文本 2 3 2" xfId="242"/>
    <cellStyle name="解释性文本 2 4" xfId="243"/>
    <cellStyle name="解释性文本 2 5" xfId="244"/>
    <cellStyle name="解释性文本 3" xfId="245"/>
    <cellStyle name="解释性文本 3 2" xfId="246"/>
    <cellStyle name="警告文本 2" xfId="247"/>
    <cellStyle name="警告文本 2 2" xfId="248"/>
    <cellStyle name="警告文本 2 2 2" xfId="249"/>
    <cellStyle name="警告文本 2 2 3" xfId="250"/>
    <cellStyle name="警告文本 2 3" xfId="251"/>
    <cellStyle name="警告文本 2 3 2" xfId="252"/>
    <cellStyle name="警告文本 2 4" xfId="253"/>
    <cellStyle name="警告文本 2 5" xfId="254"/>
    <cellStyle name="警告文本 3" xfId="255"/>
    <cellStyle name="警告文本 3 2" xfId="256"/>
    <cellStyle name="链接单元格 2" xfId="257"/>
    <cellStyle name="链接单元格 2 2" xfId="258"/>
    <cellStyle name="链接单元格 2 2 2" xfId="259"/>
    <cellStyle name="链接单元格 2 2 3" xfId="260"/>
    <cellStyle name="链接单元格 2 3" xfId="261"/>
    <cellStyle name="链接单元格 2 3 2" xfId="262"/>
    <cellStyle name="链接单元格 2 4" xfId="263"/>
    <cellStyle name="链接单元格 2 5" xfId="264"/>
    <cellStyle name="链接单元格 3" xfId="265"/>
    <cellStyle name="链接单元格 3 2" xfId="266"/>
    <cellStyle name="千位分隔" xfId="306" builtinId="3"/>
    <cellStyle name="适中 2" xfId="267"/>
    <cellStyle name="适中 2 2" xfId="268"/>
    <cellStyle name="适中 2 2 2" xfId="269"/>
    <cellStyle name="适中 2 2 3" xfId="270"/>
    <cellStyle name="适中 2 3" xfId="271"/>
    <cellStyle name="适中 2 3 2" xfId="272"/>
    <cellStyle name="适中 2 4" xfId="273"/>
    <cellStyle name="适中 2 5" xfId="274"/>
    <cellStyle name="适中 3" xfId="275"/>
    <cellStyle name="适中 3 2" xfId="276"/>
    <cellStyle name="输出 2" xfId="277"/>
    <cellStyle name="输出 2 2" xfId="278"/>
    <cellStyle name="输出 2 2 2" xfId="279"/>
    <cellStyle name="输出 2 2 3" xfId="280"/>
    <cellStyle name="输出 2 3" xfId="281"/>
    <cellStyle name="输出 2 3 2" xfId="282"/>
    <cellStyle name="输出 2 4" xfId="283"/>
    <cellStyle name="输出 2 5" xfId="284"/>
    <cellStyle name="输出 3" xfId="285"/>
    <cellStyle name="输出 3 2" xfId="286"/>
    <cellStyle name="输入 2" xfId="287"/>
    <cellStyle name="输入 2 2" xfId="288"/>
    <cellStyle name="输入 2 2 2" xfId="289"/>
    <cellStyle name="输入 2 2 3" xfId="290"/>
    <cellStyle name="输入 2 3" xfId="291"/>
    <cellStyle name="输入 2 3 2" xfId="292"/>
    <cellStyle name="输入 2 4" xfId="293"/>
    <cellStyle name="输入 2 5" xfId="294"/>
    <cellStyle name="输入 3" xfId="295"/>
    <cellStyle name="输入 3 2" xfId="296"/>
    <cellStyle name="样式 1" xfId="13"/>
    <cellStyle name="样式 1 2" xfId="297"/>
    <cellStyle name="样式 1 2 2" xfId="298"/>
    <cellStyle name="样式 1 3" xfId="299"/>
    <cellStyle name="样式 1 5" xfId="2"/>
    <cellStyle name="注释 2" xfId="300"/>
    <cellStyle name="注释 2 2" xfId="301"/>
    <cellStyle name="注释 2 2 2" xfId="302"/>
    <cellStyle name="注释 2 3" xfId="303"/>
    <cellStyle name="注释 3" xfId="304"/>
    <cellStyle name="注释 3 2" xfId="30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5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6</xdr:row>
          <xdr:rowOff>76200</xdr:rowOff>
        </xdr:from>
        <xdr:to>
          <xdr:col>6</xdr:col>
          <xdr:colOff>1057275</xdr:colOff>
          <xdr:row>6</xdr:row>
          <xdr:rowOff>1095375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50</xdr:row>
          <xdr:rowOff>0</xdr:rowOff>
        </xdr:from>
        <xdr:to>
          <xdr:col>13</xdr:col>
          <xdr:colOff>885825</xdr:colOff>
          <xdr:row>53</xdr:row>
          <xdr:rowOff>19050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612913</xdr:colOff>
      <xdr:row>77</xdr:row>
      <xdr:rowOff>59901</xdr:rowOff>
    </xdr:from>
    <xdr:to>
      <xdr:col>4</xdr:col>
      <xdr:colOff>2043</xdr:colOff>
      <xdr:row>77</xdr:row>
      <xdr:rowOff>126576</xdr:rowOff>
    </xdr:to>
    <xdr:sp macro="" textlink="">
      <xdr:nvSpPr>
        <xdr:cNvPr id="28" name="AutoShape 127" descr="K1[I93HBbY`S02V2C2UT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145196" y="225471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765313</xdr:colOff>
      <xdr:row>78</xdr:row>
      <xdr:rowOff>38367</xdr:rowOff>
    </xdr:from>
    <xdr:to>
      <xdr:col>4</xdr:col>
      <xdr:colOff>196298</xdr:colOff>
      <xdr:row>78</xdr:row>
      <xdr:rowOff>105042</xdr:rowOff>
    </xdr:to>
    <xdr:sp macro="" textlink="">
      <xdr:nvSpPr>
        <xdr:cNvPr id="29" name="AutoShape 128" descr="K1[I93HBbY`S02V2C2UT7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297596" y="226995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917713</xdr:colOff>
      <xdr:row>79</xdr:row>
      <xdr:rowOff>16832</xdr:rowOff>
    </xdr:from>
    <xdr:to>
      <xdr:col>4</xdr:col>
      <xdr:colOff>310598</xdr:colOff>
      <xdr:row>79</xdr:row>
      <xdr:rowOff>83507</xdr:rowOff>
    </xdr:to>
    <xdr:sp macro="" textlink="">
      <xdr:nvSpPr>
        <xdr:cNvPr id="30" name="AutoShape 127" descr="K1[I93HBbY`S02V2C2UT7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2449996" y="228519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101048</xdr:colOff>
      <xdr:row>79</xdr:row>
      <xdr:rowOff>169232</xdr:rowOff>
    </xdr:from>
    <xdr:to>
      <xdr:col>4</xdr:col>
      <xdr:colOff>405848</xdr:colOff>
      <xdr:row>80</xdr:row>
      <xdr:rowOff>61972</xdr:rowOff>
    </xdr:to>
    <xdr:sp macro="" textlink="">
      <xdr:nvSpPr>
        <xdr:cNvPr id="31" name="AutoShape 128" descr="K1[I93HBbY`S02V2C2UT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2602396" y="230043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253448</xdr:colOff>
      <xdr:row>80</xdr:row>
      <xdr:rowOff>147697</xdr:rowOff>
    </xdr:from>
    <xdr:to>
      <xdr:col>4</xdr:col>
      <xdr:colOff>558248</xdr:colOff>
      <xdr:row>81</xdr:row>
      <xdr:rowOff>40437</xdr:rowOff>
    </xdr:to>
    <xdr:sp macro="" textlink="">
      <xdr:nvSpPr>
        <xdr:cNvPr id="32" name="AutoShape 127" descr="K1[I93HBbY`S02V2C2UT7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2754796" y="231567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405848</xdr:colOff>
      <xdr:row>81</xdr:row>
      <xdr:rowOff>126162</xdr:rowOff>
    </xdr:from>
    <xdr:to>
      <xdr:col>4</xdr:col>
      <xdr:colOff>710648</xdr:colOff>
      <xdr:row>82</xdr:row>
      <xdr:rowOff>18902</xdr:rowOff>
    </xdr:to>
    <xdr:sp macro="" textlink="">
      <xdr:nvSpPr>
        <xdr:cNvPr id="33" name="AutoShape 128" descr="K1[I93HBbY`S02V2C2UT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2907196" y="23309184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63825</xdr:colOff>
      <xdr:row>65</xdr:row>
      <xdr:rowOff>62825</xdr:rowOff>
    </xdr:from>
    <xdr:to>
      <xdr:col>5</xdr:col>
      <xdr:colOff>368625</xdr:colOff>
      <xdr:row>65</xdr:row>
      <xdr:rowOff>129500</xdr:rowOff>
    </xdr:to>
    <xdr:sp macro="" textlink="">
      <xdr:nvSpPr>
        <xdr:cNvPr id="34" name="AutoShape 127" descr="K1[I93HBbY`S02V2C2UT7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3501108" y="204628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216225</xdr:colOff>
      <xdr:row>66</xdr:row>
      <xdr:rowOff>41290</xdr:rowOff>
    </xdr:from>
    <xdr:to>
      <xdr:col>5</xdr:col>
      <xdr:colOff>521025</xdr:colOff>
      <xdr:row>66</xdr:row>
      <xdr:rowOff>107965</xdr:rowOff>
    </xdr:to>
    <xdr:sp macro="" textlink="">
      <xdr:nvSpPr>
        <xdr:cNvPr id="35" name="AutoShape 128" descr="K1[I93HBbY`S02V2C2UT7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3653508" y="206152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368625</xdr:colOff>
      <xdr:row>67</xdr:row>
      <xdr:rowOff>19755</xdr:rowOff>
    </xdr:from>
    <xdr:to>
      <xdr:col>5</xdr:col>
      <xdr:colOff>673425</xdr:colOff>
      <xdr:row>67</xdr:row>
      <xdr:rowOff>86430</xdr:rowOff>
    </xdr:to>
    <xdr:sp macro="" textlink="">
      <xdr:nvSpPr>
        <xdr:cNvPr id="36" name="AutoShape 127" descr="K1[I93HBbY`S02V2C2UT7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3805908" y="207676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521025</xdr:colOff>
      <xdr:row>67</xdr:row>
      <xdr:rowOff>172155</xdr:rowOff>
    </xdr:from>
    <xdr:to>
      <xdr:col>6</xdr:col>
      <xdr:colOff>124150</xdr:colOff>
      <xdr:row>68</xdr:row>
      <xdr:rowOff>64895</xdr:rowOff>
    </xdr:to>
    <xdr:sp macro="" textlink="">
      <xdr:nvSpPr>
        <xdr:cNvPr id="37" name="AutoShape 128" descr="K1[I93HBbY`S02V2C2UT7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3958308" y="209200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673425</xdr:colOff>
      <xdr:row>68</xdr:row>
      <xdr:rowOff>150620</xdr:rowOff>
    </xdr:from>
    <xdr:to>
      <xdr:col>6</xdr:col>
      <xdr:colOff>232376</xdr:colOff>
      <xdr:row>69</xdr:row>
      <xdr:rowOff>43361</xdr:rowOff>
    </xdr:to>
    <xdr:sp macro="" textlink="">
      <xdr:nvSpPr>
        <xdr:cNvPr id="38" name="AutoShape 127" descr="K1[I93HBbY`S02V2C2UT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4110708" y="210724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825825</xdr:colOff>
      <xdr:row>69</xdr:row>
      <xdr:rowOff>129086</xdr:rowOff>
    </xdr:from>
    <xdr:to>
      <xdr:col>6</xdr:col>
      <xdr:colOff>299051</xdr:colOff>
      <xdr:row>70</xdr:row>
      <xdr:rowOff>21826</xdr:rowOff>
    </xdr:to>
    <xdr:sp macro="" textlink="">
      <xdr:nvSpPr>
        <xdr:cNvPr id="39" name="AutoShape 128" descr="K1[I93HBbY`S02V2C2UT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4263108" y="21224890"/>
          <a:ext cx="304800" cy="6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292425</xdr:colOff>
      <xdr:row>29</xdr:row>
      <xdr:rowOff>71595</xdr:rowOff>
    </xdr:from>
    <xdr:to>
      <xdr:col>6</xdr:col>
      <xdr:colOff>435763</xdr:colOff>
      <xdr:row>29</xdr:row>
      <xdr:rowOff>71595</xdr:rowOff>
    </xdr:to>
    <xdr:pic>
      <xdr:nvPicPr>
        <xdr:cNvPr id="40" name="图片 7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708" y="14210008"/>
          <a:ext cx="88918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83344</xdr:colOff>
      <xdr:row>4</xdr:row>
      <xdr:rowOff>59532</xdr:rowOff>
    </xdr:from>
    <xdr:to>
      <xdr:col>5</xdr:col>
      <xdr:colOff>706797</xdr:colOff>
      <xdr:row>4</xdr:row>
      <xdr:rowOff>440531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38500" y="1488282"/>
          <a:ext cx="623453" cy="3809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349250</xdr:colOff>
      <xdr:row>10</xdr:row>
      <xdr:rowOff>57150</xdr:rowOff>
    </xdr:from>
    <xdr:to>
      <xdr:col>14</xdr:col>
      <xdr:colOff>582706</xdr:colOff>
      <xdr:row>23</xdr:row>
      <xdr:rowOff>139700</xdr:rowOff>
    </xdr:to>
    <xdr:pic>
      <xdr:nvPicPr>
        <xdr:cNvPr id="2" name="Picture 1235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333366"/>
            </a:clrFrom>
            <a:clrTo>
              <a:srgbClr val="33336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275" y="2047875"/>
          <a:ext cx="1605056" cy="257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605118</xdr:colOff>
      <xdr:row>6</xdr:row>
      <xdr:rowOff>67237</xdr:rowOff>
    </xdr:from>
    <xdr:to>
      <xdr:col>14</xdr:col>
      <xdr:colOff>510988</xdr:colOff>
      <xdr:row>9</xdr:row>
      <xdr:rowOff>2243</xdr:rowOff>
    </xdr:to>
    <xdr:sp macro="" textlink="">
      <xdr:nvSpPr>
        <xdr:cNvPr id="3" name="圆角矩形 2"/>
        <xdr:cNvSpPr>
          <a:spLocks noChangeArrowheads="1"/>
        </xdr:cNvSpPr>
      </xdr:nvSpPr>
      <xdr:spPr bwMode="auto">
        <a:xfrm>
          <a:off x="8806143" y="1334062"/>
          <a:ext cx="1277470" cy="477931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r>
            <a:rPr lang="zh-CN" altLang="en-US"/>
            <a:t>高精度模具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2</xdr:row>
          <xdr:rowOff>19050</xdr:rowOff>
        </xdr:from>
        <xdr:to>
          <xdr:col>12</xdr:col>
          <xdr:colOff>76200</xdr:colOff>
          <xdr:row>3</xdr:row>
          <xdr:rowOff>85725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2</xdr:row>
          <xdr:rowOff>9525</xdr:rowOff>
        </xdr:from>
        <xdr:to>
          <xdr:col>13</xdr:col>
          <xdr:colOff>361950</xdr:colOff>
          <xdr:row>3</xdr:row>
          <xdr:rowOff>76200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95250</xdr:colOff>
          <xdr:row>16</xdr:row>
          <xdr:rowOff>19050</xdr:rowOff>
        </xdr:from>
        <xdr:to>
          <xdr:col>12</xdr:col>
          <xdr:colOff>76200</xdr:colOff>
          <xdr:row>17</xdr:row>
          <xdr:rowOff>85725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466725</xdr:colOff>
          <xdr:row>16</xdr:row>
          <xdr:rowOff>9525</xdr:rowOff>
        </xdr:from>
        <xdr:to>
          <xdr:col>13</xdr:col>
          <xdr:colOff>361950</xdr:colOff>
          <xdr:row>17</xdr:row>
          <xdr:rowOff>76200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104776</xdr:colOff>
      <xdr:row>6</xdr:row>
      <xdr:rowOff>126384</xdr:rowOff>
    </xdr:from>
    <xdr:to>
      <xdr:col>5</xdr:col>
      <xdr:colOff>1019175</xdr:colOff>
      <xdr:row>6</xdr:row>
      <xdr:rowOff>561975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6" y="1545609"/>
          <a:ext cx="914399" cy="435591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200026</xdr:colOff>
      <xdr:row>20</xdr:row>
      <xdr:rowOff>114300</xdr:rowOff>
    </xdr:from>
    <xdr:to>
      <xdr:col>5</xdr:col>
      <xdr:colOff>790575</xdr:colOff>
      <xdr:row>20</xdr:row>
      <xdr:rowOff>704850</xdr:rowOff>
    </xdr:to>
    <xdr:pic>
      <xdr:nvPicPr>
        <xdr:cNvPr id="8" name="图片 7" descr="C:\Users\Administrator\AppData\Roaming\feiq\RichOle\2842013504.bmp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8076" y="5715000"/>
          <a:ext cx="590549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20</xdr:row>
      <xdr:rowOff>746850</xdr:rowOff>
    </xdr:from>
    <xdr:to>
      <xdr:col>5</xdr:col>
      <xdr:colOff>676275</xdr:colOff>
      <xdr:row>20</xdr:row>
      <xdr:rowOff>1088322</xdr:rowOff>
    </xdr:to>
    <xdr:pic>
      <xdr:nvPicPr>
        <xdr:cNvPr id="10" name="图片 9" descr="C:\Users\Administrator\AppData\Roaming\feiq\RichOle\708418499.bmp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1" y="6347550"/>
          <a:ext cx="504824" cy="341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95250</xdr:colOff>
          <xdr:row>2</xdr:row>
          <xdr:rowOff>19050</xdr:rowOff>
        </xdr:from>
        <xdr:to>
          <xdr:col>11</xdr:col>
          <xdr:colOff>76200</xdr:colOff>
          <xdr:row>3</xdr:row>
          <xdr:rowOff>85725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466725</xdr:colOff>
          <xdr:row>2</xdr:row>
          <xdr:rowOff>9525</xdr:rowOff>
        </xdr:from>
        <xdr:to>
          <xdr:col>12</xdr:col>
          <xdr:colOff>361950</xdr:colOff>
          <xdr:row>3</xdr:row>
          <xdr:rowOff>76200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101600</xdr:colOff>
      <xdr:row>8</xdr:row>
      <xdr:rowOff>47625</xdr:rowOff>
    </xdr:from>
    <xdr:to>
      <xdr:col>5</xdr:col>
      <xdr:colOff>635635</xdr:colOff>
      <xdr:row>8</xdr:row>
      <xdr:rowOff>591185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92600" y="2762250"/>
          <a:ext cx="53403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85094</xdr:colOff>
      <xdr:row>6</xdr:row>
      <xdr:rowOff>104775</xdr:rowOff>
    </xdr:from>
    <xdr:to>
      <xdr:col>5</xdr:col>
      <xdr:colOff>542929</xdr:colOff>
      <xdr:row>6</xdr:row>
      <xdr:rowOff>581025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4133537" y="1533207"/>
          <a:ext cx="476250" cy="4578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ctrlProp" Target="../ctrlProps/ctrlProp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8.xml"/><Relationship Id="rId4" Type="http://schemas.openxmlformats.org/officeDocument/2006/relationships/ctrlProp" Target="../ctrlProps/ctrlProp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EO33"/>
  <sheetViews>
    <sheetView zoomScale="85" zoomScaleNormal="85" workbookViewId="0">
      <pane xSplit="1" topLeftCell="B1" activePane="topRight" state="frozen"/>
      <selection pane="topRight" activeCell="C18" sqref="C18"/>
    </sheetView>
  </sheetViews>
  <sheetFormatPr defaultColWidth="5.125" defaultRowHeight="13.5"/>
  <cols>
    <col min="1" max="1" width="0.75" style="2" customWidth="1"/>
    <col min="2" max="2" width="5" style="2" customWidth="1"/>
    <col min="3" max="3" width="10.5" style="3" customWidth="1"/>
    <col min="4" max="4" width="7.375" style="3" customWidth="1"/>
    <col min="5" max="5" width="14.25" style="2" customWidth="1"/>
    <col min="6" max="6" width="12.75" style="4" customWidth="1"/>
    <col min="7" max="7" width="15.5" style="2" customWidth="1"/>
    <col min="8" max="8" width="8.375" style="2" customWidth="1"/>
    <col min="9" max="9" width="11" style="2" customWidth="1"/>
    <col min="10" max="10" width="12" style="2" customWidth="1"/>
    <col min="11" max="11" width="9.125" style="2" customWidth="1"/>
    <col min="12" max="12" width="10" style="2" customWidth="1"/>
    <col min="13" max="13" width="9.75" style="2" customWidth="1"/>
    <col min="14" max="14" width="31.125" style="2" customWidth="1"/>
    <col min="15" max="15" width="10" style="2" customWidth="1"/>
    <col min="16" max="254" width="9" style="2" customWidth="1"/>
    <col min="255" max="16369" width="5.125" style="2"/>
  </cols>
  <sheetData>
    <row r="1" spans="2:18" ht="29.25" customHeight="1">
      <c r="B1" s="188" t="s">
        <v>22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2:18" ht="20.25" customHeight="1">
      <c r="B2" s="5"/>
      <c r="C2" s="5"/>
      <c r="D2" s="5"/>
      <c r="E2" s="5"/>
      <c r="F2" s="6"/>
      <c r="G2" s="5"/>
      <c r="H2" s="5"/>
      <c r="I2" s="5"/>
      <c r="J2" s="5"/>
      <c r="K2" s="189"/>
      <c r="L2" s="189"/>
      <c r="M2" s="189"/>
      <c r="N2" s="189"/>
    </row>
    <row r="3" spans="2:18" ht="20.25" customHeight="1">
      <c r="B3" s="190" t="s">
        <v>23</v>
      </c>
      <c r="C3" s="190"/>
      <c r="D3" s="190"/>
      <c r="E3" s="190"/>
      <c r="F3" s="190"/>
      <c r="G3" s="190"/>
      <c r="H3" s="190"/>
      <c r="I3" s="190"/>
      <c r="J3" s="190"/>
      <c r="K3" s="23" t="s">
        <v>0</v>
      </c>
      <c r="L3" s="24"/>
      <c r="M3" s="24" t="s">
        <v>1</v>
      </c>
      <c r="N3" s="24" t="s">
        <v>2</v>
      </c>
    </row>
    <row r="4" spans="2:18" ht="7.5" customHeight="1">
      <c r="B4" s="8"/>
      <c r="C4" s="7"/>
      <c r="D4" s="7"/>
      <c r="E4" s="8"/>
      <c r="F4" s="6"/>
      <c r="G4" s="9"/>
      <c r="H4" s="10"/>
      <c r="I4" s="10"/>
      <c r="J4" s="10"/>
      <c r="K4" s="10"/>
      <c r="L4" s="10"/>
      <c r="M4" s="10"/>
      <c r="N4" s="28"/>
    </row>
    <row r="5" spans="2:18" ht="27.75" customHeight="1">
      <c r="B5" s="185" t="s">
        <v>3</v>
      </c>
      <c r="C5" s="183" t="s">
        <v>4</v>
      </c>
      <c r="D5" s="183" t="s">
        <v>5</v>
      </c>
      <c r="E5" s="196" t="s">
        <v>6</v>
      </c>
      <c r="F5" s="183" t="s">
        <v>7</v>
      </c>
      <c r="G5" s="185" t="s">
        <v>8</v>
      </c>
      <c r="H5" s="183" t="s">
        <v>9</v>
      </c>
      <c r="I5" s="191" t="s">
        <v>27</v>
      </c>
      <c r="J5" s="192"/>
      <c r="K5" s="193" t="s">
        <v>17</v>
      </c>
      <c r="L5" s="194"/>
      <c r="M5" s="195"/>
      <c r="N5" s="185" t="s">
        <v>10</v>
      </c>
    </row>
    <row r="6" spans="2:18" s="1" customFormat="1" ht="27.75" customHeight="1">
      <c r="B6" s="186"/>
      <c r="C6" s="184"/>
      <c r="D6" s="184"/>
      <c r="E6" s="197"/>
      <c r="F6" s="184"/>
      <c r="G6" s="186"/>
      <c r="H6" s="184"/>
      <c r="I6" s="16" t="s">
        <v>30</v>
      </c>
      <c r="J6" s="16" t="s">
        <v>31</v>
      </c>
      <c r="K6" s="19" t="s">
        <v>11</v>
      </c>
      <c r="L6" s="19" t="s">
        <v>12</v>
      </c>
      <c r="M6" s="29" t="s">
        <v>13</v>
      </c>
      <c r="N6" s="186"/>
    </row>
    <row r="7" spans="2:18" s="1" customFormat="1" ht="90" customHeight="1">
      <c r="B7" s="12">
        <v>1</v>
      </c>
      <c r="C7" s="14" t="s">
        <v>25</v>
      </c>
      <c r="D7" s="13">
        <v>712</v>
      </c>
      <c r="E7" s="33" t="s">
        <v>29</v>
      </c>
      <c r="F7" s="14" t="s">
        <v>24</v>
      </c>
      <c r="G7" s="13"/>
      <c r="H7" s="11" t="s">
        <v>26</v>
      </c>
      <c r="I7" s="25">
        <v>57.12</v>
      </c>
      <c r="J7" s="59">
        <v>54.2</v>
      </c>
      <c r="K7" s="59">
        <v>50</v>
      </c>
      <c r="L7" s="13"/>
      <c r="M7" s="13"/>
      <c r="N7" s="50" t="s">
        <v>28</v>
      </c>
    </row>
    <row r="8" spans="2:18" s="1" customFormat="1" ht="38.25" customHeight="1">
      <c r="B8" s="12"/>
      <c r="C8" s="12"/>
      <c r="D8" s="12"/>
      <c r="E8" s="15" t="s">
        <v>14</v>
      </c>
      <c r="F8" s="17"/>
      <c r="G8" s="12"/>
      <c r="H8" s="16"/>
      <c r="I8" s="180" t="s">
        <v>55</v>
      </c>
      <c r="J8" s="181"/>
      <c r="K8" s="19"/>
      <c r="L8" s="26"/>
      <c r="M8" s="31"/>
      <c r="N8" s="30"/>
    </row>
    <row r="9" spans="2:18" s="1" customFormat="1" ht="39" customHeight="1">
      <c r="B9" s="12"/>
      <c r="C9" s="12"/>
      <c r="D9" s="12"/>
      <c r="E9" s="15" t="s">
        <v>15</v>
      </c>
      <c r="F9" s="17"/>
      <c r="G9" s="18"/>
      <c r="H9" s="16"/>
      <c r="I9" s="180" t="s">
        <v>54</v>
      </c>
      <c r="J9" s="181"/>
      <c r="K9" s="19"/>
      <c r="L9" s="26"/>
      <c r="M9" s="31"/>
      <c r="N9" s="30"/>
    </row>
    <row r="10" spans="2:18" s="1" customFormat="1" ht="36" customHeight="1">
      <c r="B10" s="187" t="s">
        <v>79</v>
      </c>
      <c r="C10" s="187"/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</row>
    <row r="11" spans="2:18" ht="24.75" customHeight="1">
      <c r="B11" s="182" t="s">
        <v>16</v>
      </c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Q11" s="32"/>
      <c r="R11" s="32"/>
    </row>
    <row r="12" spans="2:18" ht="14.25" customHeight="1">
      <c r="B12" s="182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Q12" s="32"/>
      <c r="R12" s="32"/>
    </row>
    <row r="13" spans="2:18" ht="18.75" customHeight="1">
      <c r="B13" s="20"/>
      <c r="C13" s="2"/>
      <c r="D13" s="4"/>
      <c r="E13" s="20"/>
      <c r="F13" s="21"/>
      <c r="G13" s="20"/>
      <c r="H13" s="20"/>
      <c r="I13" s="20"/>
      <c r="J13" s="20"/>
      <c r="K13" s="20"/>
      <c r="L13" s="20"/>
      <c r="M13" s="20"/>
      <c r="N13" s="20"/>
    </row>
    <row r="14" spans="2:18" ht="18.75" customHeight="1">
      <c r="B14" s="20"/>
      <c r="C14" s="2"/>
      <c r="D14" s="4"/>
      <c r="E14" s="20"/>
      <c r="F14" s="21"/>
      <c r="G14" s="20"/>
      <c r="H14" s="20"/>
      <c r="I14" s="20"/>
      <c r="J14" s="20"/>
      <c r="K14" s="20"/>
      <c r="L14" s="20"/>
      <c r="M14" s="20"/>
      <c r="N14" s="20"/>
    </row>
    <row r="15" spans="2:18" ht="41.25" customHeight="1">
      <c r="B15" s="22"/>
      <c r="C15" s="2"/>
      <c r="D15" s="4"/>
    </row>
    <row r="16" spans="2:18" ht="14.25" customHeight="1">
      <c r="C16" s="2"/>
      <c r="D16" s="4"/>
    </row>
    <row r="17" spans="3:11">
      <c r="C17" s="2"/>
      <c r="D17" s="4"/>
      <c r="K17" s="27"/>
    </row>
    <row r="18" spans="3:11" ht="78" customHeight="1">
      <c r="C18" s="2"/>
      <c r="D18" s="4"/>
      <c r="K18" s="27"/>
    </row>
    <row r="19" spans="3:11" ht="13.5" customHeight="1">
      <c r="C19" s="2"/>
      <c r="D19" s="4"/>
      <c r="K19" s="27"/>
    </row>
    <row r="20" spans="3:11" ht="13.5" customHeight="1">
      <c r="C20" s="2"/>
      <c r="D20" s="4"/>
      <c r="K20" s="27"/>
    </row>
    <row r="21" spans="3:11">
      <c r="C21" s="2"/>
      <c r="D21" s="4"/>
      <c r="K21" s="27"/>
    </row>
    <row r="22" spans="3:11">
      <c r="C22" s="2"/>
      <c r="D22" s="4"/>
    </row>
    <row r="23" spans="3:11" ht="13.5" customHeight="1">
      <c r="C23" s="2"/>
      <c r="D23" s="4"/>
    </row>
    <row r="24" spans="3:11" ht="13.5" customHeight="1">
      <c r="C24" s="2"/>
      <c r="D24" s="4"/>
    </row>
    <row r="25" spans="3:11">
      <c r="C25" s="2"/>
      <c r="D25" s="2"/>
    </row>
    <row r="26" spans="3:11">
      <c r="C26" s="2"/>
      <c r="D26" s="2"/>
    </row>
    <row r="27" spans="3:11">
      <c r="C27" s="2"/>
      <c r="D27" s="2"/>
    </row>
    <row r="28" spans="3:11">
      <c r="C28" s="2"/>
      <c r="D28" s="2"/>
    </row>
    <row r="29" spans="3:11" ht="14.25">
      <c r="C29" s="20"/>
      <c r="D29" s="20"/>
    </row>
    <row r="30" spans="3:11" ht="14.25">
      <c r="C30" s="20"/>
      <c r="D30" s="20"/>
    </row>
    <row r="31" spans="3:11" ht="14.25">
      <c r="C31" s="20"/>
      <c r="D31" s="20"/>
    </row>
    <row r="32" spans="3:11" ht="14.25">
      <c r="C32" s="20"/>
      <c r="D32" s="20"/>
    </row>
    <row r="33" spans="3:4" ht="14.25">
      <c r="C33" s="22"/>
      <c r="D33" s="22"/>
    </row>
  </sheetData>
  <mergeCells count="17">
    <mergeCell ref="B1:N1"/>
    <mergeCell ref="K2:N2"/>
    <mergeCell ref="B3:J3"/>
    <mergeCell ref="I5:J5"/>
    <mergeCell ref="K5:M5"/>
    <mergeCell ref="E5:E6"/>
    <mergeCell ref="G5:G6"/>
    <mergeCell ref="N5:N6"/>
    <mergeCell ref="I8:J8"/>
    <mergeCell ref="I9:J9"/>
    <mergeCell ref="B11:N12"/>
    <mergeCell ref="H5:H6"/>
    <mergeCell ref="F5:F6"/>
    <mergeCell ref="B5:B6"/>
    <mergeCell ref="C5:C6"/>
    <mergeCell ref="D5:D6"/>
    <mergeCell ref="B10:N10"/>
  </mergeCells>
  <phoneticPr fontId="14" type="noConversion"/>
  <pageMargins left="0.55118110236220497" right="0.35433070866141703" top="0.42" bottom="0.48" header="0.31496062992126" footer="0.196850393700787"/>
  <pageSetup paperSize="9" scale="89" fitToHeight="3" orientation="landscape" r:id="rId1"/>
  <drawing r:id="rId2"/>
  <legacyDrawing r:id="rId3"/>
  <oleObjects>
    <mc:AlternateContent xmlns:mc="http://schemas.openxmlformats.org/markup-compatibility/2006">
      <mc:Choice Requires="x14">
        <oleObject progId="StaticDib" shapeId="1030" r:id="rId4">
          <objectPr defaultSize="0" autoPict="0" r:id="rId5">
            <anchor moveWithCells="1">
              <from>
                <xdr:col>6</xdr:col>
                <xdr:colOff>114300</xdr:colOff>
                <xdr:row>6</xdr:row>
                <xdr:rowOff>76200</xdr:rowOff>
              </from>
              <to>
                <xdr:col>6</xdr:col>
                <xdr:colOff>1057275</xdr:colOff>
                <xdr:row>6</xdr:row>
                <xdr:rowOff>1095375</xdr:rowOff>
              </to>
            </anchor>
          </objectPr>
        </oleObject>
      </mc:Choice>
      <mc:Fallback>
        <oleObject progId="StaticDib" shapeId="1030" r:id="rId4"/>
      </mc:Fallback>
    </mc:AlternateContent>
    <mc:AlternateContent xmlns:mc="http://schemas.openxmlformats.org/markup-compatibility/2006">
      <mc:Choice Requires="x14">
        <oleObject progId="包装程序外壳对象" dvAspect="DVASPECT_ICON" shapeId="1031" r:id="rId6">
          <objectPr defaultSize="0" r:id="rId7">
            <anchor moveWithCells="1">
              <from>
                <xdr:col>12</xdr:col>
                <xdr:colOff>0</xdr:colOff>
                <xdr:row>50</xdr:row>
                <xdr:rowOff>0</xdr:rowOff>
              </from>
              <to>
                <xdr:col>13</xdr:col>
                <xdr:colOff>885825</xdr:colOff>
                <xdr:row>53</xdr:row>
                <xdr:rowOff>19050</xdr:rowOff>
              </to>
            </anchor>
          </objectPr>
        </oleObject>
      </mc:Choice>
      <mc:Fallback>
        <oleObject progId="包装程序外壳对象" dvAspect="DVASPECT_ICON" shapeId="1031" r:id="rId6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8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9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3"/>
  <sheetViews>
    <sheetView tabSelected="1" zoomScale="80" zoomScaleNormal="80" zoomScaleSheetLayoutView="80" workbookViewId="0">
      <pane xSplit="6" ySplit="4" topLeftCell="G5" activePane="bottomRight" state="frozen"/>
      <selection pane="topRight" activeCell="G1" sqref="G1"/>
      <selection pane="bottomLeft" activeCell="A5" sqref="A5"/>
      <selection pane="bottomRight" sqref="A1:AE13"/>
    </sheetView>
  </sheetViews>
  <sheetFormatPr defaultRowHeight="13.5"/>
  <cols>
    <col min="1" max="1" width="5.5" style="32" customWidth="1"/>
    <col min="2" max="2" width="6.375" bestFit="1" customWidth="1"/>
    <col min="3" max="3" width="8" bestFit="1" customWidth="1"/>
    <col min="4" max="4" width="11.5" customWidth="1"/>
    <col min="5" max="5" width="10" customWidth="1"/>
    <col min="6" max="6" width="9.75" customWidth="1"/>
    <col min="7" max="7" width="8" customWidth="1"/>
    <col min="8" max="8" width="8.375" customWidth="1"/>
    <col min="9" max="9" width="9.625" customWidth="1"/>
    <col min="10" max="10" width="7.75" customWidth="1"/>
    <col min="11" max="12" width="11.375" customWidth="1"/>
    <col min="13" max="13" width="8" customWidth="1"/>
    <col min="14" max="14" width="6.5" customWidth="1"/>
    <col min="15" max="15" width="10.625" style="32" bestFit="1" customWidth="1"/>
    <col min="16" max="16" width="7.875" style="32" customWidth="1"/>
    <col min="17" max="17" width="5" style="79" customWidth="1"/>
    <col min="18" max="18" width="7.125" style="79" customWidth="1"/>
    <col min="19" max="19" width="8.375" style="79" customWidth="1"/>
    <col min="20" max="20" width="9.125" style="32" customWidth="1"/>
    <col min="21" max="26" width="7.125" style="32" customWidth="1"/>
    <col min="27" max="30" width="9" customWidth="1"/>
    <col min="31" max="31" width="13.625" customWidth="1"/>
    <col min="34" max="34" width="7.625" bestFit="1" customWidth="1"/>
    <col min="35" max="35" width="12" bestFit="1" customWidth="1"/>
  </cols>
  <sheetData>
    <row r="1" spans="1:35" ht="36" customHeight="1">
      <c r="A1" s="225" t="s">
        <v>240</v>
      </c>
      <c r="B1" s="226"/>
      <c r="C1" s="226"/>
      <c r="D1" s="226"/>
      <c r="E1" s="226"/>
      <c r="F1" s="226"/>
      <c r="G1" s="227"/>
      <c r="H1" s="227"/>
      <c r="I1" s="227"/>
      <c r="J1" s="227"/>
      <c r="K1" s="227"/>
      <c r="L1" s="227"/>
      <c r="M1" s="227"/>
      <c r="N1" s="226"/>
      <c r="O1" s="226"/>
      <c r="P1" s="226"/>
      <c r="Q1" s="226"/>
      <c r="R1" s="227"/>
      <c r="S1" s="227"/>
      <c r="T1" s="227"/>
      <c r="U1" s="226"/>
      <c r="V1" s="227"/>
      <c r="W1" s="226"/>
      <c r="X1" s="227"/>
      <c r="Y1" s="227"/>
      <c r="Z1" s="226"/>
      <c r="AA1" s="226"/>
      <c r="AB1" s="226"/>
      <c r="AC1" s="227"/>
      <c r="AD1" s="226"/>
      <c r="AE1" s="226"/>
    </row>
    <row r="2" spans="1:35" ht="28.5" customHeight="1">
      <c r="A2" s="230"/>
      <c r="B2" s="231"/>
      <c r="C2" s="231"/>
      <c r="D2" s="231"/>
      <c r="E2" s="231"/>
      <c r="F2" s="231"/>
      <c r="G2" s="232"/>
      <c r="H2" s="232"/>
      <c r="I2" s="232"/>
      <c r="J2" s="232"/>
      <c r="K2" s="232"/>
      <c r="L2" s="232"/>
      <c r="M2" s="232"/>
      <c r="N2" s="231"/>
      <c r="O2" s="231"/>
      <c r="P2" s="76"/>
      <c r="Q2" s="77"/>
      <c r="R2" s="160"/>
      <c r="S2" s="160"/>
      <c r="T2" s="76"/>
      <c r="U2" s="76"/>
      <c r="V2" s="76"/>
      <c r="W2" s="76"/>
      <c r="X2" s="178"/>
      <c r="Y2" s="178"/>
      <c r="Z2" s="76"/>
      <c r="AA2" s="243" t="s">
        <v>2</v>
      </c>
      <c r="AB2" s="244"/>
      <c r="AC2" s="244"/>
      <c r="AD2" s="244"/>
      <c r="AE2" s="245"/>
    </row>
    <row r="3" spans="1:35" s="179" customFormat="1" ht="21" customHeight="1">
      <c r="A3" s="228" t="s">
        <v>3</v>
      </c>
      <c r="B3" s="229" t="s">
        <v>4</v>
      </c>
      <c r="C3" s="229" t="s">
        <v>5</v>
      </c>
      <c r="D3" s="239" t="s">
        <v>215</v>
      </c>
      <c r="E3" s="240"/>
      <c r="F3" s="240"/>
      <c r="G3" s="240"/>
      <c r="H3" s="241"/>
      <c r="I3" s="246" t="s">
        <v>239</v>
      </c>
      <c r="J3" s="246" t="s">
        <v>219</v>
      </c>
      <c r="K3" s="236" t="s">
        <v>221</v>
      </c>
      <c r="L3" s="237"/>
      <c r="M3" s="238"/>
      <c r="N3" s="229" t="s">
        <v>18</v>
      </c>
      <c r="O3" s="233" t="s">
        <v>248</v>
      </c>
      <c r="P3" s="234"/>
      <c r="Q3" s="234"/>
      <c r="R3" s="234"/>
      <c r="S3" s="234"/>
      <c r="T3" s="235"/>
      <c r="U3" s="233" t="s">
        <v>250</v>
      </c>
      <c r="V3" s="234"/>
      <c r="W3" s="234"/>
      <c r="X3" s="234"/>
      <c r="Y3" s="234"/>
      <c r="Z3" s="235"/>
      <c r="AA3" s="242" t="s">
        <v>237</v>
      </c>
      <c r="AB3" s="242"/>
      <c r="AC3" s="242"/>
      <c r="AD3" s="242"/>
      <c r="AE3" s="242"/>
    </row>
    <row r="4" spans="1:35" s="164" customFormat="1" ht="28.5" customHeight="1">
      <c r="A4" s="228"/>
      <c r="B4" s="229"/>
      <c r="C4" s="229"/>
      <c r="D4" s="88" t="s">
        <v>91</v>
      </c>
      <c r="E4" s="87" t="s">
        <v>92</v>
      </c>
      <c r="F4" s="86" t="s">
        <v>88</v>
      </c>
      <c r="G4" s="80" t="s">
        <v>216</v>
      </c>
      <c r="H4" s="159" t="s">
        <v>217</v>
      </c>
      <c r="I4" s="247"/>
      <c r="J4" s="247"/>
      <c r="K4" s="80" t="s">
        <v>221</v>
      </c>
      <c r="L4" s="80" t="s">
        <v>222</v>
      </c>
      <c r="M4" s="80" t="s">
        <v>220</v>
      </c>
      <c r="N4" s="229"/>
      <c r="O4" s="87" t="s">
        <v>225</v>
      </c>
      <c r="P4" s="87" t="s">
        <v>224</v>
      </c>
      <c r="Q4" s="78" t="s">
        <v>223</v>
      </c>
      <c r="R4" s="161" t="s">
        <v>226</v>
      </c>
      <c r="S4" s="87" t="s">
        <v>230</v>
      </c>
      <c r="T4" s="87" t="s">
        <v>231</v>
      </c>
      <c r="U4" s="87" t="s">
        <v>225</v>
      </c>
      <c r="V4" s="87" t="s">
        <v>224</v>
      </c>
      <c r="W4" s="78" t="s">
        <v>223</v>
      </c>
      <c r="X4" s="161" t="s">
        <v>226</v>
      </c>
      <c r="Y4" s="87" t="s">
        <v>230</v>
      </c>
      <c r="Z4" s="87" t="s">
        <v>231</v>
      </c>
      <c r="AA4" s="87" t="s">
        <v>233</v>
      </c>
      <c r="AB4" s="87" t="s">
        <v>234</v>
      </c>
      <c r="AC4" s="73" t="s">
        <v>235</v>
      </c>
      <c r="AD4" s="73" t="s">
        <v>236</v>
      </c>
      <c r="AE4" s="90" t="s">
        <v>10</v>
      </c>
    </row>
    <row r="5" spans="1:35" s="164" customFormat="1" ht="39.950000000000003" customHeight="1">
      <c r="A5" s="86">
        <v>1</v>
      </c>
      <c r="B5" s="87" t="s">
        <v>242</v>
      </c>
      <c r="C5" s="87" t="s">
        <v>241</v>
      </c>
      <c r="D5" s="170" t="s">
        <v>243</v>
      </c>
      <c r="E5" s="171" t="s">
        <v>244</v>
      </c>
      <c r="F5" s="86"/>
      <c r="G5" s="159"/>
      <c r="H5" s="159"/>
      <c r="I5" s="159" t="s">
        <v>245</v>
      </c>
      <c r="J5" s="159"/>
      <c r="K5" s="159" t="s">
        <v>246</v>
      </c>
      <c r="L5" s="159" t="s">
        <v>247</v>
      </c>
      <c r="M5" s="159">
        <v>20</v>
      </c>
      <c r="N5" s="87" t="s">
        <v>89</v>
      </c>
      <c r="O5" s="172" t="s">
        <v>249</v>
      </c>
      <c r="P5" s="172">
        <v>0.42</v>
      </c>
      <c r="Q5" s="173">
        <v>1</v>
      </c>
      <c r="R5" s="174">
        <v>10000</v>
      </c>
      <c r="S5" s="175" t="s">
        <v>247</v>
      </c>
      <c r="T5" s="175" t="s">
        <v>247</v>
      </c>
      <c r="U5" s="172" t="s">
        <v>251</v>
      </c>
      <c r="V5" s="172">
        <v>0.37</v>
      </c>
      <c r="W5" s="173">
        <v>1</v>
      </c>
      <c r="X5" s="174">
        <v>22000</v>
      </c>
      <c r="Y5" s="175" t="s">
        <v>247</v>
      </c>
      <c r="Z5" s="175" t="s">
        <v>247</v>
      </c>
      <c r="AA5" s="86">
        <v>10000</v>
      </c>
      <c r="AB5" s="86" t="s">
        <v>247</v>
      </c>
      <c r="AC5" s="159">
        <v>10000</v>
      </c>
      <c r="AD5" s="73" t="s">
        <v>247</v>
      </c>
      <c r="AE5" s="166"/>
    </row>
    <row r="6" spans="1:35" s="164" customFormat="1" ht="39.950000000000003" customHeight="1">
      <c r="A6" s="86">
        <v>2</v>
      </c>
      <c r="B6" s="87"/>
      <c r="C6" s="87"/>
      <c r="D6" s="176"/>
      <c r="E6" s="177"/>
      <c r="F6" s="86"/>
      <c r="G6" s="159"/>
      <c r="H6" s="159"/>
      <c r="I6" s="159"/>
      <c r="J6" s="159"/>
      <c r="K6" s="159"/>
      <c r="L6" s="159"/>
      <c r="M6" s="159"/>
      <c r="N6" s="87"/>
      <c r="O6" s="172"/>
      <c r="P6" s="172"/>
      <c r="Q6" s="173"/>
      <c r="R6" s="174"/>
      <c r="S6" s="174"/>
      <c r="T6" s="175"/>
      <c r="U6" s="172"/>
      <c r="V6" s="172"/>
      <c r="W6" s="173"/>
      <c r="X6" s="174"/>
      <c r="Y6" s="174"/>
      <c r="Z6" s="175"/>
      <c r="AA6" s="86"/>
      <c r="AB6" s="86"/>
      <c r="AC6" s="159"/>
      <c r="AD6" s="73"/>
      <c r="AE6" s="166"/>
    </row>
    <row r="7" spans="1:35" s="164" customFormat="1" ht="39.950000000000003" customHeight="1">
      <c r="A7" s="86"/>
      <c r="B7" s="87"/>
      <c r="C7" s="87"/>
      <c r="D7" s="89"/>
      <c r="E7" s="87"/>
      <c r="F7" s="81"/>
      <c r="G7" s="158"/>
      <c r="H7" s="158"/>
      <c r="I7" s="158"/>
      <c r="J7" s="158"/>
      <c r="K7" s="158"/>
      <c r="L7" s="158"/>
      <c r="M7" s="158"/>
      <c r="N7" s="75"/>
      <c r="O7" s="75" t="s">
        <v>227</v>
      </c>
      <c r="P7" s="75" t="s">
        <v>227</v>
      </c>
      <c r="Q7" s="75" t="s">
        <v>227</v>
      </c>
      <c r="R7" s="163">
        <f>SUM(R5:R6)</f>
        <v>10000</v>
      </c>
      <c r="S7" s="162">
        <f>SUM(S5:S6)</f>
        <v>0</v>
      </c>
      <c r="T7" s="162"/>
      <c r="U7" s="75" t="s">
        <v>227</v>
      </c>
      <c r="V7" s="75" t="s">
        <v>227</v>
      </c>
      <c r="W7" s="75" t="s">
        <v>227</v>
      </c>
      <c r="X7" s="163">
        <f>SUM(X5:X6)</f>
        <v>22000</v>
      </c>
      <c r="Y7" s="162">
        <f>SUM(Y5:Y6)</f>
        <v>0</v>
      </c>
      <c r="Z7" s="162">
        <f>SUM(Z5:Z6)</f>
        <v>0</v>
      </c>
      <c r="AA7" s="86"/>
      <c r="AB7" s="86"/>
      <c r="AC7" s="159"/>
      <c r="AD7" s="73"/>
      <c r="AE7" s="74"/>
      <c r="AI7" s="165"/>
    </row>
    <row r="8" spans="1:35" s="164" customFormat="1" ht="31.5" customHeight="1">
      <c r="A8" s="222" t="s">
        <v>232</v>
      </c>
      <c r="B8" s="223"/>
      <c r="C8" s="223"/>
      <c r="D8" s="223"/>
      <c r="E8" s="223"/>
      <c r="F8" s="223"/>
      <c r="G8" s="223"/>
      <c r="H8" s="223"/>
      <c r="I8" s="223"/>
      <c r="J8" s="223"/>
      <c r="K8" s="223"/>
      <c r="L8" s="223"/>
      <c r="M8" s="223"/>
      <c r="N8" s="224"/>
      <c r="O8" s="198" t="s">
        <v>253</v>
      </c>
      <c r="P8" s="199"/>
      <c r="Q8" s="199"/>
      <c r="R8" s="199"/>
      <c r="S8" s="199"/>
      <c r="T8" s="200"/>
      <c r="U8" s="198" t="s">
        <v>253</v>
      </c>
      <c r="V8" s="199"/>
      <c r="W8" s="199"/>
      <c r="X8" s="199"/>
      <c r="Y8" s="199"/>
      <c r="Z8" s="200"/>
      <c r="AA8" s="86"/>
      <c r="AB8" s="86"/>
      <c r="AC8" s="159"/>
      <c r="AD8" s="73"/>
      <c r="AE8" s="166"/>
    </row>
    <row r="9" spans="1:35" s="164" customFormat="1" ht="39.950000000000003" customHeight="1">
      <c r="A9" s="219" t="s">
        <v>228</v>
      </c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1"/>
      <c r="O9" s="214">
        <v>25</v>
      </c>
      <c r="P9" s="208"/>
      <c r="Q9" s="208"/>
      <c r="R9" s="208"/>
      <c r="S9" s="208"/>
      <c r="T9" s="215"/>
      <c r="U9" s="206">
        <v>30</v>
      </c>
      <c r="V9" s="207"/>
      <c r="W9" s="207"/>
      <c r="X9" s="208"/>
      <c r="Y9" s="208"/>
      <c r="Z9" s="209"/>
      <c r="AA9" s="159"/>
      <c r="AB9" s="167"/>
      <c r="AC9" s="167"/>
      <c r="AD9" s="168"/>
      <c r="AE9" s="169"/>
    </row>
    <row r="10" spans="1:35" ht="39.950000000000003" customHeight="1">
      <c r="A10" s="216" t="s">
        <v>229</v>
      </c>
      <c r="B10" s="217"/>
      <c r="C10" s="217"/>
      <c r="D10" s="217"/>
      <c r="E10" s="217"/>
      <c r="F10" s="217"/>
      <c r="G10" s="217"/>
      <c r="H10" s="217"/>
      <c r="I10" s="217"/>
      <c r="J10" s="217"/>
      <c r="K10" s="217"/>
      <c r="L10" s="217"/>
      <c r="M10" s="217"/>
      <c r="N10" s="218"/>
      <c r="O10" s="210" t="s">
        <v>254</v>
      </c>
      <c r="P10" s="211"/>
      <c r="Q10" s="211"/>
      <c r="R10" s="211"/>
      <c r="S10" s="211"/>
      <c r="T10" s="212"/>
      <c r="U10" s="210" t="s">
        <v>252</v>
      </c>
      <c r="V10" s="211"/>
      <c r="W10" s="211"/>
      <c r="X10" s="211"/>
      <c r="Y10" s="211"/>
      <c r="Z10" s="212"/>
      <c r="AA10" s="82"/>
      <c r="AB10" s="83"/>
      <c r="AC10" s="83"/>
      <c r="AD10" s="84"/>
      <c r="AE10" s="85"/>
    </row>
    <row r="11" spans="1:35" ht="54" customHeight="1">
      <c r="A11" s="204" t="s">
        <v>255</v>
      </c>
      <c r="B11" s="204"/>
      <c r="C11" s="204"/>
      <c r="D11" s="204"/>
      <c r="E11" s="204"/>
      <c r="F11" s="204"/>
      <c r="G11" s="205"/>
      <c r="H11" s="205"/>
      <c r="I11" s="205"/>
      <c r="J11" s="205"/>
      <c r="K11" s="205"/>
      <c r="L11" s="205"/>
      <c r="M11" s="205"/>
      <c r="N11" s="204"/>
      <c r="O11" s="204"/>
      <c r="P11" s="204"/>
      <c r="Q11" s="204"/>
      <c r="R11" s="205"/>
      <c r="S11" s="205"/>
      <c r="T11" s="204"/>
      <c r="U11" s="204"/>
      <c r="V11" s="204"/>
      <c r="W11" s="204"/>
      <c r="X11" s="205"/>
      <c r="Y11" s="205"/>
      <c r="Z11" s="204"/>
      <c r="AA11" s="204"/>
      <c r="AB11" s="204"/>
      <c r="AC11" s="205"/>
      <c r="AD11" s="204"/>
      <c r="AE11" s="204"/>
    </row>
    <row r="12" spans="1:35" ht="27.75" customHeight="1">
      <c r="A12" s="213" t="s">
        <v>238</v>
      </c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</row>
    <row r="13" spans="1:35" ht="47.25" customHeight="1">
      <c r="A13" s="201" t="s">
        <v>90</v>
      </c>
      <c r="B13" s="202"/>
      <c r="C13" s="202"/>
      <c r="D13" s="202"/>
      <c r="E13" s="202"/>
      <c r="F13" s="202"/>
      <c r="G13" s="203"/>
      <c r="H13" s="203"/>
      <c r="I13" s="203"/>
      <c r="J13" s="203"/>
      <c r="K13" s="203"/>
      <c r="L13" s="203"/>
      <c r="M13" s="203"/>
      <c r="N13" s="202"/>
      <c r="O13" s="202"/>
      <c r="P13" s="202"/>
      <c r="Q13" s="202"/>
      <c r="R13" s="203"/>
      <c r="S13" s="203"/>
      <c r="T13" s="202"/>
      <c r="U13" s="202"/>
      <c r="V13" s="202"/>
      <c r="W13" s="202"/>
      <c r="X13" s="203"/>
      <c r="Y13" s="203"/>
      <c r="Z13" s="202"/>
      <c r="AA13" s="202"/>
      <c r="AB13" s="202"/>
      <c r="AC13" s="203"/>
      <c r="AD13" s="202"/>
      <c r="AE13" s="202"/>
    </row>
  </sheetData>
  <mergeCells count="26">
    <mergeCell ref="A1:AE1"/>
    <mergeCell ref="A3:A4"/>
    <mergeCell ref="B3:B4"/>
    <mergeCell ref="C3:C4"/>
    <mergeCell ref="N3:N4"/>
    <mergeCell ref="A2:O2"/>
    <mergeCell ref="U3:Z3"/>
    <mergeCell ref="K3:M3"/>
    <mergeCell ref="D3:H3"/>
    <mergeCell ref="AA3:AE3"/>
    <mergeCell ref="AA2:AE2"/>
    <mergeCell ref="O3:T3"/>
    <mergeCell ref="I3:I4"/>
    <mergeCell ref="J3:J4"/>
    <mergeCell ref="U8:Z8"/>
    <mergeCell ref="A13:AE13"/>
    <mergeCell ref="A11:AE11"/>
    <mergeCell ref="U9:Z9"/>
    <mergeCell ref="U10:Z10"/>
    <mergeCell ref="A12:AE12"/>
    <mergeCell ref="O8:T8"/>
    <mergeCell ref="O9:T9"/>
    <mergeCell ref="O10:T10"/>
    <mergeCell ref="A10:N10"/>
    <mergeCell ref="A9:N9"/>
    <mergeCell ref="A8:N8"/>
  </mergeCells>
  <phoneticPr fontId="14" type="noConversion"/>
  <printOptions horizontalCentered="1"/>
  <pageMargins left="0.11811023622047245" right="0.11811023622047245" top="0.55118110236220474" bottom="0.15748031496062992" header="0.31496062992125984" footer="0.31496062992125984"/>
  <pageSetup paperSize="9" scale="54" orientation="landscape" verticalDpi="1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4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4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9"/>
    </sheetView>
  </sheetViews>
  <sheetFormatPr defaultRowHeight="13.5"/>
  <sheetData/>
  <phoneticPr fontId="14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80"/>
  <sheetViews>
    <sheetView zoomScale="85" zoomScaleNormal="85" workbookViewId="0">
      <selection activeCell="E13" sqref="E13:F13"/>
    </sheetView>
  </sheetViews>
  <sheetFormatPr defaultColWidth="9" defaultRowHeight="14.25"/>
  <cols>
    <col min="1" max="1" width="3.75" style="91" customWidth="1"/>
    <col min="2" max="7" width="9" style="91"/>
    <col min="8" max="8" width="11.375" style="91" customWidth="1"/>
    <col min="9" max="10" width="9" style="91"/>
    <col min="11" max="11" width="11.5" style="91" customWidth="1"/>
    <col min="12" max="15" width="9" style="91"/>
    <col min="16" max="16" width="10.375" style="91" customWidth="1"/>
    <col min="17" max="17" width="10" style="91" customWidth="1"/>
    <col min="18" max="16384" width="9" style="91"/>
  </cols>
  <sheetData>
    <row r="1" spans="1:256" s="92" customFormat="1" ht="24">
      <c r="A1" s="91"/>
      <c r="B1" s="340" t="s">
        <v>93</v>
      </c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2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  <c r="BO1" s="91"/>
      <c r="BP1" s="91"/>
      <c r="BQ1" s="91"/>
      <c r="BR1" s="91"/>
      <c r="BS1" s="91"/>
      <c r="BT1" s="91"/>
      <c r="BU1" s="91"/>
      <c r="BV1" s="91"/>
      <c r="BW1" s="91"/>
      <c r="BX1" s="91"/>
      <c r="BY1" s="91"/>
      <c r="BZ1" s="91"/>
      <c r="CA1" s="91"/>
      <c r="CB1" s="91"/>
      <c r="CC1" s="91"/>
      <c r="CD1" s="91"/>
      <c r="CE1" s="91"/>
      <c r="CF1" s="91"/>
      <c r="CG1" s="91"/>
      <c r="CH1" s="91"/>
      <c r="CI1" s="91"/>
      <c r="CJ1" s="91"/>
      <c r="CK1" s="91"/>
      <c r="CL1" s="91"/>
      <c r="CM1" s="91"/>
      <c r="CN1" s="91"/>
      <c r="CO1" s="91"/>
      <c r="CP1" s="91"/>
      <c r="CQ1" s="91"/>
      <c r="CR1" s="91"/>
      <c r="CS1" s="91"/>
      <c r="CT1" s="91"/>
      <c r="CU1" s="91"/>
      <c r="CV1" s="91"/>
      <c r="CW1" s="91"/>
      <c r="CX1" s="91"/>
      <c r="CY1" s="91"/>
      <c r="CZ1" s="91"/>
      <c r="DA1" s="91"/>
      <c r="DB1" s="91"/>
      <c r="DC1" s="91"/>
      <c r="DD1" s="91"/>
      <c r="DE1" s="91"/>
      <c r="DF1" s="91"/>
      <c r="DG1" s="91"/>
      <c r="DH1" s="91"/>
      <c r="DI1" s="91"/>
      <c r="DJ1" s="91"/>
      <c r="DK1" s="91"/>
      <c r="DL1" s="91"/>
      <c r="DM1" s="91"/>
      <c r="DN1" s="91"/>
      <c r="DO1" s="91"/>
      <c r="DP1" s="91"/>
      <c r="DQ1" s="91"/>
      <c r="DR1" s="91"/>
      <c r="DS1" s="91"/>
      <c r="DT1" s="91"/>
      <c r="DU1" s="91"/>
      <c r="DV1" s="91"/>
      <c r="DW1" s="91"/>
      <c r="DX1" s="91"/>
      <c r="DY1" s="91"/>
      <c r="DZ1" s="91"/>
      <c r="EA1" s="91"/>
      <c r="EB1" s="91"/>
      <c r="EC1" s="91"/>
      <c r="ED1" s="91"/>
      <c r="EE1" s="91"/>
      <c r="EF1" s="91"/>
      <c r="EG1" s="91"/>
      <c r="EH1" s="91"/>
      <c r="EI1" s="91"/>
      <c r="EJ1" s="91"/>
      <c r="EK1" s="91"/>
      <c r="EL1" s="91"/>
      <c r="EM1" s="91"/>
      <c r="EN1" s="91"/>
      <c r="EO1" s="91"/>
      <c r="EP1" s="91"/>
      <c r="EQ1" s="91"/>
      <c r="ER1" s="91"/>
      <c r="ES1" s="91"/>
      <c r="ET1" s="91"/>
      <c r="EU1" s="91"/>
      <c r="EV1" s="91"/>
      <c r="EW1" s="91"/>
      <c r="EX1" s="91"/>
      <c r="EY1" s="91"/>
      <c r="EZ1" s="91"/>
      <c r="FA1" s="91"/>
      <c r="FB1" s="91"/>
      <c r="FC1" s="91"/>
      <c r="FD1" s="91"/>
      <c r="FE1" s="91"/>
      <c r="FF1" s="91"/>
      <c r="FG1" s="91"/>
      <c r="FH1" s="91"/>
      <c r="FI1" s="91"/>
      <c r="FJ1" s="91"/>
      <c r="FK1" s="91"/>
      <c r="FL1" s="91"/>
      <c r="FM1" s="91"/>
      <c r="FN1" s="91"/>
      <c r="FO1" s="91"/>
      <c r="FP1" s="91"/>
      <c r="FQ1" s="91"/>
      <c r="FR1" s="91"/>
      <c r="FS1" s="91"/>
      <c r="FT1" s="91"/>
      <c r="FU1" s="91"/>
      <c r="FV1" s="91"/>
      <c r="FW1" s="91"/>
      <c r="FX1" s="91"/>
      <c r="FY1" s="91"/>
      <c r="FZ1" s="91"/>
      <c r="GA1" s="91"/>
      <c r="GB1" s="91"/>
      <c r="GC1" s="91"/>
      <c r="GD1" s="91"/>
      <c r="GE1" s="91"/>
      <c r="GF1" s="91"/>
      <c r="GG1" s="91"/>
      <c r="GH1" s="91"/>
      <c r="GI1" s="91"/>
      <c r="GJ1" s="91"/>
      <c r="GK1" s="91"/>
      <c r="GL1" s="91"/>
      <c r="GM1" s="91"/>
      <c r="GN1" s="91"/>
      <c r="GO1" s="91"/>
      <c r="GP1" s="91"/>
      <c r="GQ1" s="91"/>
      <c r="GR1" s="91"/>
      <c r="GS1" s="91"/>
      <c r="GT1" s="91"/>
      <c r="GU1" s="91"/>
      <c r="GV1" s="91"/>
      <c r="GW1" s="91"/>
      <c r="GX1" s="91"/>
      <c r="GY1" s="91"/>
      <c r="GZ1" s="91"/>
      <c r="HA1" s="91"/>
      <c r="HB1" s="91"/>
      <c r="HC1" s="91"/>
      <c r="HD1" s="91"/>
      <c r="HE1" s="91"/>
      <c r="HF1" s="91"/>
      <c r="HG1" s="91"/>
      <c r="HH1" s="91"/>
      <c r="HI1" s="91"/>
      <c r="HJ1" s="91"/>
      <c r="HK1" s="91"/>
      <c r="HL1" s="91"/>
      <c r="HM1" s="91"/>
      <c r="HN1" s="91"/>
      <c r="HO1" s="91"/>
      <c r="HP1" s="91"/>
      <c r="HQ1" s="91"/>
      <c r="HR1" s="91"/>
      <c r="HS1" s="91"/>
      <c r="HT1" s="91"/>
      <c r="HU1" s="91"/>
      <c r="HV1" s="91"/>
      <c r="HW1" s="91"/>
      <c r="HX1" s="91"/>
      <c r="HY1" s="91"/>
      <c r="HZ1" s="91"/>
      <c r="IA1" s="91"/>
      <c r="IB1" s="91"/>
      <c r="IC1" s="91"/>
      <c r="ID1" s="91"/>
      <c r="IE1" s="91"/>
      <c r="IF1" s="91"/>
      <c r="IG1" s="91"/>
      <c r="IH1" s="91"/>
      <c r="II1" s="91"/>
      <c r="IJ1" s="91"/>
      <c r="IK1" s="91"/>
      <c r="IL1" s="91"/>
      <c r="IM1" s="91"/>
      <c r="IN1" s="91"/>
      <c r="IO1" s="91"/>
      <c r="IP1" s="91"/>
      <c r="IQ1" s="91"/>
      <c r="IR1" s="91"/>
      <c r="IS1" s="91"/>
      <c r="IT1" s="91"/>
      <c r="IU1" s="91"/>
      <c r="IV1" s="91"/>
    </row>
    <row r="2" spans="1:256" s="92" customFormat="1" ht="18.75" thickBot="1">
      <c r="A2" s="91"/>
      <c r="B2" s="93"/>
      <c r="C2" s="94"/>
      <c r="D2" s="95"/>
      <c r="E2" s="95"/>
      <c r="F2" s="95"/>
      <c r="G2" s="95"/>
      <c r="H2" s="95"/>
      <c r="I2" s="95"/>
      <c r="J2" s="95"/>
      <c r="K2" s="95"/>
      <c r="L2" s="96"/>
      <c r="M2" s="95"/>
      <c r="N2" s="95"/>
      <c r="O2" s="95"/>
      <c r="P2" s="97"/>
      <c r="Q2" s="98"/>
      <c r="R2" s="99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91"/>
      <c r="BQ2" s="91"/>
      <c r="BR2" s="91"/>
      <c r="BS2" s="91"/>
      <c r="BT2" s="91"/>
      <c r="BU2" s="91"/>
      <c r="BV2" s="91"/>
      <c r="BW2" s="91"/>
      <c r="BX2" s="91"/>
      <c r="BY2" s="91"/>
      <c r="BZ2" s="91"/>
      <c r="CA2" s="91"/>
      <c r="CB2" s="91"/>
      <c r="CC2" s="91"/>
      <c r="CD2" s="91"/>
      <c r="CE2" s="91"/>
      <c r="CF2" s="91"/>
      <c r="CG2" s="91"/>
      <c r="CH2" s="91"/>
      <c r="CI2" s="91"/>
      <c r="CJ2" s="91"/>
      <c r="CK2" s="91"/>
      <c r="CL2" s="91"/>
      <c r="CM2" s="91"/>
      <c r="CN2" s="91"/>
      <c r="CO2" s="91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  <c r="IS2" s="91"/>
      <c r="IT2" s="91"/>
      <c r="IU2" s="91"/>
      <c r="IV2" s="91"/>
    </row>
    <row r="3" spans="1:256" s="92" customFormat="1">
      <c r="A3" s="91"/>
      <c r="B3" s="343" t="s">
        <v>94</v>
      </c>
      <c r="C3" s="344"/>
      <c r="D3" s="344"/>
      <c r="E3" s="345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7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  <c r="BO3" s="91"/>
      <c r="BP3" s="91"/>
      <c r="BQ3" s="91"/>
      <c r="BR3" s="91"/>
      <c r="BS3" s="91"/>
      <c r="BT3" s="91"/>
      <c r="BU3" s="91"/>
      <c r="BV3" s="91"/>
      <c r="BW3" s="91"/>
      <c r="BX3" s="91"/>
      <c r="BY3" s="91"/>
      <c r="BZ3" s="91"/>
      <c r="CA3" s="91"/>
      <c r="CB3" s="91"/>
      <c r="CC3" s="91"/>
      <c r="CD3" s="91"/>
      <c r="CE3" s="91"/>
      <c r="CF3" s="91"/>
      <c r="CG3" s="91"/>
      <c r="CH3" s="91"/>
      <c r="CI3" s="91"/>
      <c r="CJ3" s="91"/>
      <c r="CK3" s="91"/>
      <c r="CL3" s="91"/>
      <c r="CM3" s="91"/>
      <c r="CN3" s="91"/>
      <c r="CO3" s="91"/>
      <c r="CP3" s="91"/>
      <c r="CQ3" s="91"/>
      <c r="CR3" s="91"/>
      <c r="CS3" s="91"/>
      <c r="CT3" s="91"/>
      <c r="CU3" s="91"/>
      <c r="CV3" s="91"/>
      <c r="CW3" s="91"/>
      <c r="CX3" s="91"/>
      <c r="CY3" s="91"/>
      <c r="CZ3" s="91"/>
      <c r="DA3" s="91"/>
      <c r="DB3" s="91"/>
      <c r="DC3" s="91"/>
      <c r="DD3" s="91"/>
      <c r="DE3" s="91"/>
      <c r="DF3" s="91"/>
      <c r="DG3" s="91"/>
      <c r="DH3" s="91"/>
      <c r="DI3" s="91"/>
      <c r="DJ3" s="91"/>
      <c r="DK3" s="91"/>
      <c r="DL3" s="91"/>
      <c r="DM3" s="91"/>
      <c r="DN3" s="91"/>
      <c r="DO3" s="91"/>
      <c r="DP3" s="91"/>
      <c r="DQ3" s="91"/>
      <c r="DR3" s="91"/>
      <c r="DS3" s="91"/>
      <c r="DT3" s="91"/>
      <c r="DU3" s="91"/>
      <c r="DV3" s="91"/>
      <c r="DW3" s="91"/>
      <c r="DX3" s="91"/>
      <c r="DY3" s="91"/>
      <c r="DZ3" s="91"/>
      <c r="EA3" s="91"/>
      <c r="EB3" s="91"/>
      <c r="EC3" s="91"/>
      <c r="ED3" s="91"/>
      <c r="EE3" s="91"/>
      <c r="EF3" s="91"/>
      <c r="EG3" s="91"/>
      <c r="EH3" s="91"/>
      <c r="EI3" s="91"/>
      <c r="EJ3" s="91"/>
      <c r="EK3" s="91"/>
      <c r="EL3" s="91"/>
      <c r="EM3" s="91"/>
      <c r="EN3" s="91"/>
      <c r="EO3" s="91"/>
      <c r="EP3" s="91"/>
      <c r="EQ3" s="91"/>
      <c r="ER3" s="91"/>
      <c r="ES3" s="91"/>
      <c r="ET3" s="91"/>
      <c r="EU3" s="91"/>
      <c r="EV3" s="91"/>
      <c r="EW3" s="91"/>
      <c r="EX3" s="91"/>
      <c r="EY3" s="91"/>
      <c r="EZ3" s="91"/>
      <c r="FA3" s="91"/>
      <c r="FB3" s="91"/>
      <c r="FC3" s="91"/>
      <c r="FD3" s="91"/>
      <c r="FE3" s="91"/>
      <c r="FF3" s="91"/>
      <c r="FG3" s="91"/>
      <c r="FH3" s="91"/>
      <c r="FI3" s="91"/>
      <c r="FJ3" s="91"/>
      <c r="FK3" s="91"/>
      <c r="FL3" s="91"/>
      <c r="FM3" s="91"/>
      <c r="FN3" s="91"/>
      <c r="FO3" s="91"/>
      <c r="FP3" s="91"/>
      <c r="FQ3" s="91"/>
      <c r="FR3" s="91"/>
      <c r="FS3" s="91"/>
      <c r="FT3" s="91"/>
      <c r="FU3" s="91"/>
      <c r="FV3" s="91"/>
      <c r="FW3" s="91"/>
      <c r="FX3" s="91"/>
      <c r="FY3" s="91"/>
      <c r="FZ3" s="91"/>
      <c r="GA3" s="91"/>
      <c r="GB3" s="91"/>
      <c r="GC3" s="91"/>
      <c r="GD3" s="91"/>
      <c r="GE3" s="91"/>
      <c r="GF3" s="91"/>
      <c r="GG3" s="91"/>
      <c r="GH3" s="91"/>
      <c r="GI3" s="91"/>
      <c r="GJ3" s="91"/>
      <c r="GK3" s="91"/>
      <c r="GL3" s="91"/>
      <c r="GM3" s="91"/>
      <c r="GN3" s="91"/>
      <c r="GO3" s="91"/>
      <c r="GP3" s="91"/>
      <c r="GQ3" s="91"/>
      <c r="GR3" s="91"/>
      <c r="GS3" s="91"/>
      <c r="GT3" s="91"/>
      <c r="GU3" s="91"/>
      <c r="GV3" s="91"/>
      <c r="GW3" s="91"/>
      <c r="GX3" s="91"/>
      <c r="GY3" s="91"/>
      <c r="GZ3" s="91"/>
      <c r="HA3" s="91"/>
      <c r="HB3" s="91"/>
      <c r="HC3" s="91"/>
      <c r="HD3" s="91"/>
      <c r="HE3" s="91"/>
      <c r="HF3" s="91"/>
      <c r="HG3" s="91"/>
      <c r="HH3" s="91"/>
      <c r="HI3" s="91"/>
      <c r="HJ3" s="91"/>
      <c r="HK3" s="91"/>
      <c r="HL3" s="91"/>
      <c r="HM3" s="91"/>
      <c r="HN3" s="91"/>
      <c r="HO3" s="91"/>
      <c r="HP3" s="91"/>
      <c r="HQ3" s="91"/>
      <c r="HR3" s="91"/>
      <c r="HS3" s="91"/>
      <c r="HT3" s="91"/>
      <c r="HU3" s="91"/>
      <c r="HV3" s="91"/>
      <c r="HW3" s="91"/>
      <c r="HX3" s="91"/>
      <c r="HY3" s="91"/>
      <c r="HZ3" s="91"/>
      <c r="IA3" s="91"/>
      <c r="IB3" s="91"/>
      <c r="IC3" s="91"/>
      <c r="ID3" s="91"/>
      <c r="IE3" s="91"/>
      <c r="IF3" s="91"/>
      <c r="IG3" s="91"/>
      <c r="IH3" s="91"/>
      <c r="II3" s="91"/>
      <c r="IJ3" s="91"/>
      <c r="IK3" s="91"/>
      <c r="IL3" s="91"/>
      <c r="IM3" s="91"/>
      <c r="IN3" s="91"/>
      <c r="IO3" s="91"/>
      <c r="IP3" s="91"/>
      <c r="IQ3" s="91"/>
      <c r="IR3" s="91"/>
      <c r="IS3" s="91"/>
      <c r="IT3" s="91"/>
      <c r="IU3" s="91"/>
      <c r="IV3" s="91"/>
    </row>
    <row r="4" spans="1:256" s="92" customFormat="1">
      <c r="A4" s="91"/>
      <c r="B4" s="313" t="s">
        <v>95</v>
      </c>
      <c r="C4" s="292" t="s">
        <v>96</v>
      </c>
      <c r="D4" s="339"/>
      <c r="E4" s="254"/>
      <c r="F4" s="335"/>
      <c r="G4" s="335"/>
      <c r="H4" s="335"/>
      <c r="I4" s="335"/>
      <c r="J4" s="336"/>
      <c r="K4" s="100" t="s">
        <v>97</v>
      </c>
      <c r="L4" s="348" t="s">
        <v>98</v>
      </c>
      <c r="M4" s="348"/>
      <c r="N4" s="348"/>
      <c r="O4" s="348"/>
      <c r="P4" s="348"/>
      <c r="Q4" s="254"/>
      <c r="R4" s="349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  <c r="BS4" s="91"/>
      <c r="BT4" s="91"/>
      <c r="BU4" s="91"/>
      <c r="BV4" s="91"/>
      <c r="BW4" s="91"/>
      <c r="BX4" s="91"/>
      <c r="BY4" s="91"/>
      <c r="BZ4" s="91"/>
      <c r="CA4" s="91"/>
      <c r="CB4" s="91"/>
      <c r="CC4" s="91"/>
      <c r="CD4" s="91"/>
      <c r="CE4" s="91"/>
      <c r="CF4" s="91"/>
      <c r="CG4" s="91"/>
      <c r="CH4" s="91"/>
      <c r="CI4" s="91"/>
      <c r="CJ4" s="91"/>
      <c r="CK4" s="91"/>
      <c r="CL4" s="91"/>
      <c r="CM4" s="91"/>
      <c r="CN4" s="91"/>
      <c r="CO4" s="91"/>
      <c r="CP4" s="91"/>
      <c r="CQ4" s="91"/>
      <c r="CR4" s="91"/>
      <c r="CS4" s="91"/>
      <c r="CT4" s="91"/>
      <c r="CU4" s="91"/>
      <c r="CV4" s="91"/>
      <c r="CW4" s="91"/>
      <c r="CX4" s="91"/>
      <c r="CY4" s="91"/>
      <c r="CZ4" s="91"/>
      <c r="DA4" s="91"/>
      <c r="DB4" s="91"/>
      <c r="DC4" s="91"/>
      <c r="DD4" s="91"/>
      <c r="DE4" s="91"/>
      <c r="DF4" s="91"/>
      <c r="DG4" s="91"/>
      <c r="DH4" s="91"/>
      <c r="DI4" s="91"/>
      <c r="DJ4" s="91"/>
      <c r="DK4" s="91"/>
      <c r="DL4" s="91"/>
      <c r="DM4" s="91"/>
      <c r="DN4" s="91"/>
      <c r="DO4" s="91"/>
      <c r="DP4" s="91"/>
      <c r="DQ4" s="91"/>
      <c r="DR4" s="91"/>
      <c r="DS4" s="91"/>
      <c r="DT4" s="91"/>
      <c r="DU4" s="91"/>
      <c r="DV4" s="91"/>
      <c r="DW4" s="91"/>
      <c r="DX4" s="91"/>
      <c r="DY4" s="91"/>
      <c r="DZ4" s="91"/>
      <c r="EA4" s="91"/>
      <c r="EB4" s="91"/>
      <c r="EC4" s="91"/>
      <c r="ED4" s="91"/>
      <c r="EE4" s="91"/>
      <c r="EF4" s="91"/>
      <c r="EG4" s="91"/>
      <c r="EH4" s="91"/>
      <c r="EI4" s="91"/>
      <c r="EJ4" s="91"/>
      <c r="EK4" s="91"/>
      <c r="EL4" s="91"/>
      <c r="EM4" s="91"/>
      <c r="EN4" s="91"/>
      <c r="EO4" s="91"/>
      <c r="EP4" s="91"/>
      <c r="EQ4" s="91"/>
      <c r="ER4" s="91"/>
      <c r="ES4" s="91"/>
      <c r="ET4" s="91"/>
      <c r="EU4" s="91"/>
      <c r="EV4" s="91"/>
      <c r="EW4" s="91"/>
      <c r="EX4" s="91"/>
      <c r="EY4" s="91"/>
      <c r="EZ4" s="91"/>
      <c r="FA4" s="91"/>
      <c r="FB4" s="91"/>
      <c r="FC4" s="91"/>
      <c r="FD4" s="91"/>
      <c r="FE4" s="91"/>
      <c r="FF4" s="91"/>
      <c r="FG4" s="91"/>
      <c r="FH4" s="91"/>
      <c r="FI4" s="91"/>
      <c r="FJ4" s="91"/>
      <c r="FK4" s="91"/>
      <c r="FL4" s="91"/>
      <c r="FM4" s="91"/>
      <c r="FN4" s="91"/>
      <c r="FO4" s="91"/>
      <c r="FP4" s="91"/>
      <c r="FQ4" s="91"/>
      <c r="FR4" s="91"/>
      <c r="FS4" s="91"/>
      <c r="FT4" s="91"/>
      <c r="FU4" s="91"/>
      <c r="FV4" s="91"/>
      <c r="FW4" s="91"/>
      <c r="FX4" s="91"/>
      <c r="FY4" s="91"/>
      <c r="FZ4" s="91"/>
      <c r="GA4" s="91"/>
      <c r="GB4" s="91"/>
      <c r="GC4" s="91"/>
      <c r="GD4" s="91"/>
      <c r="GE4" s="91"/>
      <c r="GF4" s="91"/>
      <c r="GG4" s="91"/>
      <c r="GH4" s="91"/>
      <c r="GI4" s="91"/>
      <c r="GJ4" s="91"/>
      <c r="GK4" s="91"/>
      <c r="GL4" s="91"/>
      <c r="GM4" s="91"/>
      <c r="GN4" s="91"/>
      <c r="GO4" s="91"/>
      <c r="GP4" s="91"/>
      <c r="GQ4" s="91"/>
      <c r="GR4" s="91"/>
      <c r="GS4" s="91"/>
      <c r="GT4" s="91"/>
      <c r="GU4" s="91"/>
      <c r="GV4" s="91"/>
      <c r="GW4" s="91"/>
      <c r="GX4" s="91"/>
      <c r="GY4" s="91"/>
      <c r="GZ4" s="91"/>
      <c r="HA4" s="91"/>
      <c r="HB4" s="91"/>
      <c r="HC4" s="91"/>
      <c r="HD4" s="91"/>
      <c r="HE4" s="91"/>
      <c r="HF4" s="91"/>
      <c r="HG4" s="91"/>
      <c r="HH4" s="91"/>
      <c r="HI4" s="91"/>
      <c r="HJ4" s="91"/>
      <c r="HK4" s="91"/>
      <c r="HL4" s="91"/>
      <c r="HM4" s="91"/>
      <c r="HN4" s="91"/>
      <c r="HO4" s="91"/>
      <c r="HP4" s="91"/>
      <c r="HQ4" s="91"/>
      <c r="HR4" s="91"/>
      <c r="HS4" s="91"/>
      <c r="HT4" s="91"/>
      <c r="HU4" s="91"/>
      <c r="HV4" s="91"/>
      <c r="HW4" s="91"/>
      <c r="HX4" s="91"/>
      <c r="HY4" s="91"/>
      <c r="HZ4" s="91"/>
      <c r="IA4" s="91"/>
      <c r="IB4" s="91"/>
      <c r="IC4" s="91"/>
      <c r="ID4" s="91"/>
      <c r="IE4" s="91"/>
      <c r="IF4" s="91"/>
      <c r="IG4" s="91"/>
      <c r="IH4" s="91"/>
      <c r="II4" s="91"/>
      <c r="IJ4" s="91"/>
      <c r="IK4" s="91"/>
      <c r="IL4" s="91"/>
      <c r="IM4" s="91"/>
      <c r="IN4" s="91"/>
      <c r="IO4" s="91"/>
      <c r="IP4" s="91"/>
      <c r="IQ4" s="91"/>
      <c r="IR4" s="91"/>
      <c r="IS4" s="91"/>
      <c r="IT4" s="91"/>
      <c r="IU4" s="91"/>
      <c r="IV4" s="91"/>
    </row>
    <row r="5" spans="1:256" s="92" customFormat="1">
      <c r="A5" s="91"/>
      <c r="B5" s="313"/>
      <c r="C5" s="292" t="s">
        <v>99</v>
      </c>
      <c r="D5" s="339"/>
      <c r="E5" s="254"/>
      <c r="F5" s="335"/>
      <c r="G5" s="335"/>
      <c r="H5" s="335"/>
      <c r="I5" s="335"/>
      <c r="J5" s="336"/>
      <c r="K5" s="100" t="s">
        <v>100</v>
      </c>
      <c r="L5" s="348"/>
      <c r="M5" s="348"/>
      <c r="N5" s="348"/>
      <c r="O5" s="348"/>
      <c r="P5" s="348"/>
      <c r="Q5" s="254"/>
      <c r="R5" s="349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1"/>
      <c r="CH5" s="91"/>
      <c r="CI5" s="91"/>
      <c r="CJ5" s="91"/>
      <c r="CK5" s="91"/>
      <c r="CL5" s="91"/>
      <c r="CM5" s="91"/>
      <c r="CN5" s="91"/>
      <c r="CO5" s="91"/>
      <c r="CP5" s="91"/>
      <c r="CQ5" s="91"/>
      <c r="CR5" s="91"/>
      <c r="CS5" s="91"/>
      <c r="CT5" s="91"/>
      <c r="CU5" s="91"/>
      <c r="CV5" s="91"/>
      <c r="CW5" s="91"/>
      <c r="CX5" s="91"/>
      <c r="CY5" s="91"/>
      <c r="CZ5" s="91"/>
      <c r="DA5" s="91"/>
      <c r="DB5" s="91"/>
      <c r="DC5" s="91"/>
      <c r="DD5" s="91"/>
      <c r="DE5" s="91"/>
      <c r="DF5" s="91"/>
      <c r="DG5" s="91"/>
      <c r="DH5" s="91"/>
      <c r="DI5" s="91"/>
      <c r="DJ5" s="91"/>
      <c r="DK5" s="91"/>
      <c r="DL5" s="91"/>
      <c r="DM5" s="91"/>
      <c r="DN5" s="91"/>
      <c r="DO5" s="91"/>
      <c r="DP5" s="91"/>
      <c r="DQ5" s="91"/>
      <c r="DR5" s="91"/>
      <c r="DS5" s="91"/>
      <c r="DT5" s="91"/>
      <c r="DU5" s="91"/>
      <c r="DV5" s="91"/>
      <c r="DW5" s="91"/>
      <c r="DX5" s="91"/>
      <c r="DY5" s="91"/>
      <c r="DZ5" s="91"/>
      <c r="EA5" s="91"/>
      <c r="EB5" s="91"/>
      <c r="EC5" s="91"/>
      <c r="ED5" s="91"/>
      <c r="EE5" s="91"/>
      <c r="EF5" s="91"/>
      <c r="EG5" s="91"/>
      <c r="EH5" s="91"/>
      <c r="EI5" s="91"/>
      <c r="EJ5" s="91"/>
      <c r="EK5" s="91"/>
      <c r="EL5" s="91"/>
      <c r="EM5" s="91"/>
      <c r="EN5" s="91"/>
      <c r="EO5" s="91"/>
      <c r="EP5" s="91"/>
      <c r="EQ5" s="91"/>
      <c r="ER5" s="91"/>
      <c r="ES5" s="91"/>
      <c r="ET5" s="91"/>
      <c r="EU5" s="91"/>
      <c r="EV5" s="91"/>
      <c r="EW5" s="91"/>
      <c r="EX5" s="91"/>
      <c r="EY5" s="91"/>
      <c r="EZ5" s="91"/>
      <c r="FA5" s="91"/>
      <c r="FB5" s="91"/>
      <c r="FC5" s="91"/>
      <c r="FD5" s="91"/>
      <c r="FE5" s="91"/>
      <c r="FF5" s="91"/>
      <c r="FG5" s="91"/>
      <c r="FH5" s="91"/>
      <c r="FI5" s="91"/>
      <c r="FJ5" s="91"/>
      <c r="FK5" s="91"/>
      <c r="FL5" s="91"/>
      <c r="FM5" s="91"/>
      <c r="FN5" s="91"/>
      <c r="FO5" s="91"/>
      <c r="FP5" s="91"/>
      <c r="FQ5" s="91"/>
      <c r="FR5" s="91"/>
      <c r="FS5" s="91"/>
      <c r="FT5" s="91"/>
      <c r="FU5" s="91"/>
      <c r="FV5" s="91"/>
      <c r="FW5" s="91"/>
      <c r="FX5" s="91"/>
      <c r="FY5" s="91"/>
      <c r="FZ5" s="91"/>
      <c r="GA5" s="91"/>
      <c r="GB5" s="91"/>
      <c r="GC5" s="91"/>
      <c r="GD5" s="91"/>
      <c r="GE5" s="91"/>
      <c r="GF5" s="91"/>
      <c r="GG5" s="91"/>
      <c r="GH5" s="91"/>
      <c r="GI5" s="91"/>
      <c r="GJ5" s="91"/>
      <c r="GK5" s="91"/>
      <c r="GL5" s="91"/>
      <c r="GM5" s="91"/>
      <c r="GN5" s="91"/>
      <c r="GO5" s="91"/>
      <c r="GP5" s="91"/>
      <c r="GQ5" s="91"/>
      <c r="GR5" s="91"/>
      <c r="GS5" s="91"/>
      <c r="GT5" s="91"/>
      <c r="GU5" s="91"/>
      <c r="GV5" s="91"/>
      <c r="GW5" s="91"/>
      <c r="GX5" s="91"/>
      <c r="GY5" s="91"/>
      <c r="GZ5" s="91"/>
      <c r="HA5" s="91"/>
      <c r="HB5" s="91"/>
      <c r="HC5" s="91"/>
      <c r="HD5" s="91"/>
      <c r="HE5" s="91"/>
      <c r="HF5" s="91"/>
      <c r="HG5" s="91"/>
      <c r="HH5" s="91"/>
      <c r="HI5" s="91"/>
      <c r="HJ5" s="91"/>
      <c r="HK5" s="91"/>
      <c r="HL5" s="91"/>
      <c r="HM5" s="91"/>
      <c r="HN5" s="91"/>
      <c r="HO5" s="91"/>
      <c r="HP5" s="91"/>
      <c r="HQ5" s="91"/>
      <c r="HR5" s="91"/>
      <c r="HS5" s="91"/>
      <c r="HT5" s="91"/>
      <c r="HU5" s="91"/>
      <c r="HV5" s="91"/>
      <c r="HW5" s="91"/>
      <c r="HX5" s="91"/>
      <c r="HY5" s="91"/>
      <c r="HZ5" s="91"/>
      <c r="IA5" s="91"/>
      <c r="IB5" s="91"/>
      <c r="IC5" s="91"/>
      <c r="ID5" s="91"/>
      <c r="IE5" s="91"/>
      <c r="IF5" s="91"/>
      <c r="IG5" s="91"/>
      <c r="IH5" s="91"/>
      <c r="II5" s="91"/>
      <c r="IJ5" s="91"/>
      <c r="IK5" s="91"/>
      <c r="IL5" s="91"/>
      <c r="IM5" s="91"/>
      <c r="IN5" s="91"/>
      <c r="IO5" s="91"/>
      <c r="IP5" s="91"/>
      <c r="IQ5" s="91"/>
      <c r="IR5" s="91"/>
      <c r="IS5" s="91"/>
      <c r="IT5" s="91"/>
      <c r="IU5" s="91"/>
      <c r="IV5" s="91"/>
    </row>
    <row r="6" spans="1:256" s="92" customFormat="1">
      <c r="A6" s="91"/>
      <c r="B6" s="313"/>
      <c r="C6" s="292" t="s">
        <v>101</v>
      </c>
      <c r="D6" s="339"/>
      <c r="E6" s="254"/>
      <c r="F6" s="335"/>
      <c r="G6" s="335"/>
      <c r="H6" s="335"/>
      <c r="I6" s="335"/>
      <c r="J6" s="336"/>
      <c r="K6" s="350" t="s">
        <v>102</v>
      </c>
      <c r="L6" s="351"/>
      <c r="M6" s="351"/>
      <c r="N6" s="351"/>
      <c r="O6" s="351"/>
      <c r="P6" s="351"/>
      <c r="Q6" s="352"/>
      <c r="R6" s="353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</row>
    <row r="7" spans="1:256" s="92" customFormat="1">
      <c r="A7" s="91"/>
      <c r="B7" s="313"/>
      <c r="C7" s="292" t="s">
        <v>103</v>
      </c>
      <c r="D7" s="339"/>
      <c r="E7" s="257"/>
      <c r="F7" s="354"/>
      <c r="G7" s="354"/>
      <c r="H7" s="354"/>
      <c r="I7" s="354"/>
      <c r="J7" s="307"/>
      <c r="K7" s="351"/>
      <c r="L7" s="351"/>
      <c r="M7" s="351"/>
      <c r="N7" s="351"/>
      <c r="O7" s="351"/>
      <c r="P7" s="351"/>
      <c r="Q7" s="352"/>
      <c r="R7" s="353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91"/>
      <c r="AS7" s="91"/>
      <c r="AT7" s="91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1"/>
      <c r="BF7" s="91"/>
      <c r="BG7" s="91"/>
      <c r="BH7" s="91"/>
      <c r="BI7" s="91"/>
      <c r="BJ7" s="91"/>
      <c r="BK7" s="91"/>
      <c r="BL7" s="91"/>
      <c r="BM7" s="91"/>
      <c r="BN7" s="91"/>
      <c r="BO7" s="91"/>
      <c r="BP7" s="91"/>
      <c r="BQ7" s="91"/>
      <c r="BR7" s="91"/>
      <c r="BS7" s="91"/>
      <c r="BT7" s="91"/>
      <c r="BU7" s="91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1"/>
      <c r="CG7" s="91"/>
      <c r="CH7" s="91"/>
      <c r="CI7" s="91"/>
      <c r="CJ7" s="91"/>
      <c r="CK7" s="91"/>
      <c r="CL7" s="91"/>
      <c r="CM7" s="91"/>
      <c r="CN7" s="91"/>
      <c r="CO7" s="91"/>
      <c r="CP7" s="91"/>
      <c r="CQ7" s="91"/>
      <c r="CR7" s="91"/>
      <c r="CS7" s="91"/>
      <c r="CT7" s="91"/>
      <c r="CU7" s="91"/>
      <c r="CV7" s="91"/>
      <c r="CW7" s="91"/>
      <c r="CX7" s="91"/>
      <c r="CY7" s="91"/>
      <c r="CZ7" s="91"/>
      <c r="DA7" s="91"/>
      <c r="DB7" s="91"/>
      <c r="DC7" s="91"/>
      <c r="DD7" s="91"/>
      <c r="DE7" s="91"/>
      <c r="DF7" s="91"/>
      <c r="DG7" s="91"/>
      <c r="DH7" s="91"/>
      <c r="DI7" s="91"/>
      <c r="DJ7" s="91"/>
      <c r="DK7" s="91"/>
      <c r="DL7" s="91"/>
      <c r="DM7" s="91"/>
      <c r="DN7" s="91"/>
      <c r="DO7" s="91"/>
      <c r="DP7" s="91"/>
      <c r="DQ7" s="91"/>
      <c r="DR7" s="91"/>
      <c r="DS7" s="91"/>
      <c r="DT7" s="91"/>
      <c r="DU7" s="91"/>
      <c r="DV7" s="91"/>
      <c r="DW7" s="91"/>
      <c r="DX7" s="91"/>
      <c r="DY7" s="91"/>
      <c r="DZ7" s="91"/>
      <c r="EA7" s="91"/>
      <c r="EB7" s="91"/>
      <c r="EC7" s="91"/>
      <c r="ED7" s="91"/>
      <c r="EE7" s="91"/>
      <c r="EF7" s="91"/>
      <c r="EG7" s="91"/>
      <c r="EH7" s="91"/>
      <c r="EI7" s="91"/>
      <c r="EJ7" s="91"/>
      <c r="EK7" s="91"/>
      <c r="EL7" s="91"/>
      <c r="EM7" s="91"/>
      <c r="EN7" s="91"/>
      <c r="EO7" s="91"/>
      <c r="EP7" s="91"/>
      <c r="EQ7" s="91"/>
      <c r="ER7" s="91"/>
      <c r="ES7" s="91"/>
      <c r="ET7" s="91"/>
      <c r="EU7" s="91"/>
      <c r="EV7" s="91"/>
      <c r="EW7" s="91"/>
      <c r="EX7" s="91"/>
      <c r="EY7" s="91"/>
      <c r="EZ7" s="91"/>
      <c r="FA7" s="91"/>
      <c r="FB7" s="91"/>
      <c r="FC7" s="91"/>
      <c r="FD7" s="91"/>
      <c r="FE7" s="91"/>
      <c r="FF7" s="91"/>
      <c r="FG7" s="91"/>
      <c r="FH7" s="91"/>
      <c r="FI7" s="91"/>
      <c r="FJ7" s="91"/>
      <c r="FK7" s="91"/>
      <c r="FL7" s="91"/>
      <c r="FM7" s="91"/>
      <c r="FN7" s="91"/>
      <c r="FO7" s="91"/>
      <c r="FP7" s="91"/>
      <c r="FQ7" s="91"/>
      <c r="FR7" s="91"/>
      <c r="FS7" s="91"/>
      <c r="FT7" s="91"/>
      <c r="FU7" s="91"/>
      <c r="FV7" s="91"/>
      <c r="FW7" s="91"/>
      <c r="FX7" s="91"/>
      <c r="FY7" s="91"/>
      <c r="FZ7" s="91"/>
      <c r="GA7" s="91"/>
      <c r="GB7" s="91"/>
      <c r="GC7" s="91"/>
      <c r="GD7" s="91"/>
      <c r="GE7" s="91"/>
      <c r="GF7" s="91"/>
      <c r="GG7" s="91"/>
      <c r="GH7" s="91"/>
      <c r="GI7" s="91"/>
      <c r="GJ7" s="91"/>
      <c r="GK7" s="91"/>
      <c r="GL7" s="91"/>
      <c r="GM7" s="91"/>
      <c r="GN7" s="91"/>
      <c r="GO7" s="91"/>
      <c r="GP7" s="91"/>
      <c r="GQ7" s="91"/>
      <c r="GR7" s="91"/>
      <c r="GS7" s="91"/>
      <c r="GT7" s="91"/>
      <c r="GU7" s="91"/>
      <c r="GV7" s="91"/>
      <c r="GW7" s="91"/>
      <c r="GX7" s="91"/>
      <c r="GY7" s="91"/>
      <c r="GZ7" s="91"/>
      <c r="HA7" s="91"/>
      <c r="HB7" s="91"/>
      <c r="HC7" s="91"/>
      <c r="HD7" s="91"/>
      <c r="HE7" s="91"/>
      <c r="HF7" s="91"/>
      <c r="HG7" s="91"/>
      <c r="HH7" s="91"/>
      <c r="HI7" s="91"/>
      <c r="HJ7" s="91"/>
      <c r="HK7" s="91"/>
      <c r="HL7" s="91"/>
      <c r="HM7" s="91"/>
      <c r="HN7" s="91"/>
      <c r="HO7" s="91"/>
      <c r="HP7" s="91"/>
      <c r="HQ7" s="91"/>
      <c r="HR7" s="91"/>
      <c r="HS7" s="91"/>
      <c r="HT7" s="91"/>
      <c r="HU7" s="91"/>
      <c r="HV7" s="91"/>
      <c r="HW7" s="91"/>
      <c r="HX7" s="91"/>
      <c r="HY7" s="91"/>
      <c r="HZ7" s="91"/>
      <c r="IA7" s="91"/>
      <c r="IB7" s="91"/>
      <c r="IC7" s="91"/>
      <c r="ID7" s="91"/>
      <c r="IE7" s="91"/>
      <c r="IF7" s="91"/>
      <c r="IG7" s="91"/>
      <c r="IH7" s="91"/>
      <c r="II7" s="91"/>
      <c r="IJ7" s="91"/>
      <c r="IK7" s="91"/>
      <c r="IL7" s="91"/>
      <c r="IM7" s="91"/>
      <c r="IN7" s="91"/>
      <c r="IO7" s="91"/>
      <c r="IP7" s="91"/>
      <c r="IQ7" s="91"/>
      <c r="IR7" s="91"/>
      <c r="IS7" s="91"/>
      <c r="IT7" s="91"/>
      <c r="IU7" s="91"/>
      <c r="IV7" s="91"/>
    </row>
    <row r="8" spans="1:256" s="92" customFormat="1">
      <c r="A8" s="91"/>
      <c r="B8" s="313"/>
      <c r="C8" s="292" t="s">
        <v>104</v>
      </c>
      <c r="D8" s="339"/>
      <c r="E8" s="254"/>
      <c r="F8" s="255"/>
      <c r="G8" s="255"/>
      <c r="H8" s="255"/>
      <c r="I8" s="255"/>
      <c r="J8" s="256"/>
      <c r="K8" s="351"/>
      <c r="L8" s="351"/>
      <c r="M8" s="351"/>
      <c r="N8" s="351"/>
      <c r="O8" s="351"/>
      <c r="P8" s="351"/>
      <c r="Q8" s="352"/>
      <c r="R8" s="353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1"/>
      <c r="CH8" s="91"/>
      <c r="CI8" s="91"/>
      <c r="CJ8" s="91"/>
      <c r="CK8" s="91"/>
      <c r="CL8" s="91"/>
      <c r="CM8" s="91"/>
      <c r="CN8" s="91"/>
      <c r="CO8" s="91"/>
      <c r="CP8" s="91"/>
      <c r="CQ8" s="91"/>
      <c r="CR8" s="91"/>
      <c r="CS8" s="91"/>
      <c r="CT8" s="91"/>
      <c r="CU8" s="91"/>
      <c r="CV8" s="91"/>
      <c r="CW8" s="91"/>
      <c r="CX8" s="91"/>
      <c r="CY8" s="91"/>
      <c r="CZ8" s="91"/>
      <c r="DA8" s="91"/>
      <c r="DB8" s="91"/>
      <c r="DC8" s="91"/>
      <c r="DD8" s="91"/>
      <c r="DE8" s="91"/>
      <c r="DF8" s="91"/>
      <c r="DG8" s="91"/>
      <c r="DH8" s="91"/>
      <c r="DI8" s="91"/>
      <c r="DJ8" s="91"/>
      <c r="DK8" s="91"/>
      <c r="DL8" s="91"/>
      <c r="DM8" s="91"/>
      <c r="DN8" s="91"/>
      <c r="DO8" s="91"/>
      <c r="DP8" s="91"/>
      <c r="DQ8" s="91"/>
      <c r="DR8" s="91"/>
      <c r="DS8" s="91"/>
      <c r="DT8" s="91"/>
      <c r="DU8" s="91"/>
      <c r="DV8" s="91"/>
      <c r="DW8" s="91"/>
      <c r="DX8" s="91"/>
      <c r="DY8" s="91"/>
      <c r="DZ8" s="91"/>
      <c r="EA8" s="91"/>
      <c r="EB8" s="91"/>
      <c r="EC8" s="91"/>
      <c r="ED8" s="91"/>
      <c r="EE8" s="91"/>
      <c r="EF8" s="91"/>
      <c r="EG8" s="91"/>
      <c r="EH8" s="91"/>
      <c r="EI8" s="91"/>
      <c r="EJ8" s="91"/>
      <c r="EK8" s="91"/>
      <c r="EL8" s="91"/>
      <c r="EM8" s="91"/>
      <c r="EN8" s="91"/>
      <c r="EO8" s="91"/>
      <c r="EP8" s="91"/>
      <c r="EQ8" s="91"/>
      <c r="ER8" s="91"/>
      <c r="ES8" s="91"/>
      <c r="ET8" s="91"/>
      <c r="EU8" s="91"/>
      <c r="EV8" s="91"/>
      <c r="EW8" s="91"/>
      <c r="EX8" s="91"/>
      <c r="EY8" s="91"/>
      <c r="EZ8" s="91"/>
      <c r="FA8" s="91"/>
      <c r="FB8" s="91"/>
      <c r="FC8" s="91"/>
      <c r="FD8" s="91"/>
      <c r="FE8" s="91"/>
      <c r="FF8" s="91"/>
      <c r="FG8" s="91"/>
      <c r="FH8" s="91"/>
      <c r="FI8" s="91"/>
      <c r="FJ8" s="91"/>
      <c r="FK8" s="91"/>
      <c r="FL8" s="91"/>
      <c r="FM8" s="91"/>
      <c r="FN8" s="91"/>
      <c r="FO8" s="91"/>
      <c r="FP8" s="91"/>
      <c r="FQ8" s="91"/>
      <c r="FR8" s="91"/>
      <c r="FS8" s="91"/>
      <c r="FT8" s="91"/>
      <c r="FU8" s="91"/>
      <c r="FV8" s="91"/>
      <c r="FW8" s="91"/>
      <c r="FX8" s="91"/>
      <c r="FY8" s="91"/>
      <c r="FZ8" s="91"/>
      <c r="GA8" s="91"/>
      <c r="GB8" s="91"/>
      <c r="GC8" s="91"/>
      <c r="GD8" s="91"/>
      <c r="GE8" s="91"/>
      <c r="GF8" s="91"/>
      <c r="GG8" s="91"/>
      <c r="GH8" s="91"/>
      <c r="GI8" s="91"/>
      <c r="GJ8" s="91"/>
      <c r="GK8" s="91"/>
      <c r="GL8" s="91"/>
      <c r="GM8" s="91"/>
      <c r="GN8" s="91"/>
      <c r="GO8" s="91"/>
      <c r="GP8" s="91"/>
      <c r="GQ8" s="91"/>
      <c r="GR8" s="91"/>
      <c r="GS8" s="91"/>
      <c r="GT8" s="91"/>
      <c r="GU8" s="91"/>
      <c r="GV8" s="91"/>
      <c r="GW8" s="91"/>
      <c r="GX8" s="91"/>
      <c r="GY8" s="91"/>
      <c r="GZ8" s="91"/>
      <c r="HA8" s="91"/>
      <c r="HB8" s="91"/>
      <c r="HC8" s="91"/>
      <c r="HD8" s="91"/>
      <c r="HE8" s="91"/>
      <c r="HF8" s="91"/>
      <c r="HG8" s="91"/>
      <c r="HH8" s="91"/>
      <c r="HI8" s="91"/>
      <c r="HJ8" s="91"/>
      <c r="HK8" s="91"/>
      <c r="HL8" s="91"/>
      <c r="HM8" s="91"/>
      <c r="HN8" s="91"/>
      <c r="HO8" s="91"/>
      <c r="HP8" s="91"/>
      <c r="HQ8" s="91"/>
      <c r="HR8" s="91"/>
      <c r="HS8" s="91"/>
      <c r="HT8" s="91"/>
      <c r="HU8" s="91"/>
      <c r="HV8" s="91"/>
      <c r="HW8" s="91"/>
      <c r="HX8" s="91"/>
      <c r="HY8" s="91"/>
      <c r="HZ8" s="91"/>
      <c r="IA8" s="91"/>
      <c r="IB8" s="91"/>
      <c r="IC8" s="91"/>
      <c r="ID8" s="91"/>
      <c r="IE8" s="91"/>
      <c r="IF8" s="91"/>
      <c r="IG8" s="91"/>
      <c r="IH8" s="91"/>
      <c r="II8" s="91"/>
      <c r="IJ8" s="91"/>
      <c r="IK8" s="91"/>
      <c r="IL8" s="91"/>
      <c r="IM8" s="91"/>
      <c r="IN8" s="91"/>
      <c r="IO8" s="91"/>
      <c r="IP8" s="91"/>
      <c r="IQ8" s="91"/>
      <c r="IR8" s="91"/>
      <c r="IS8" s="91"/>
      <c r="IT8" s="91"/>
      <c r="IU8" s="91"/>
      <c r="IV8" s="91"/>
    </row>
    <row r="9" spans="1:256" s="92" customFormat="1">
      <c r="A9" s="91"/>
      <c r="B9" s="313"/>
      <c r="C9" s="292" t="s">
        <v>105</v>
      </c>
      <c r="D9" s="339"/>
      <c r="E9" s="254" t="s">
        <v>106</v>
      </c>
      <c r="F9" s="335"/>
      <c r="G9" s="335"/>
      <c r="H9" s="335"/>
      <c r="I9" s="335"/>
      <c r="J9" s="336"/>
      <c r="K9" s="351"/>
      <c r="L9" s="351"/>
      <c r="M9" s="351"/>
      <c r="N9" s="351"/>
      <c r="O9" s="351"/>
      <c r="P9" s="351"/>
      <c r="Q9" s="352"/>
      <c r="R9" s="353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1"/>
      <c r="AR9" s="91"/>
      <c r="AS9" s="91"/>
      <c r="AT9" s="91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1"/>
      <c r="BF9" s="91"/>
      <c r="BG9" s="91"/>
      <c r="BH9" s="91"/>
      <c r="BI9" s="91"/>
      <c r="BJ9" s="91"/>
      <c r="BK9" s="91"/>
      <c r="BL9" s="91"/>
      <c r="BM9" s="91"/>
      <c r="BN9" s="91"/>
      <c r="BO9" s="91"/>
      <c r="BP9" s="91"/>
      <c r="BQ9" s="91"/>
      <c r="BR9" s="91"/>
      <c r="BS9" s="91"/>
      <c r="BT9" s="91"/>
      <c r="BU9" s="91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1"/>
      <c r="CG9" s="91"/>
      <c r="CH9" s="91"/>
      <c r="CI9" s="91"/>
      <c r="CJ9" s="91"/>
      <c r="CK9" s="91"/>
      <c r="CL9" s="91"/>
      <c r="CM9" s="91"/>
      <c r="CN9" s="91"/>
      <c r="CO9" s="91"/>
      <c r="CP9" s="91"/>
      <c r="CQ9" s="91"/>
      <c r="CR9" s="91"/>
      <c r="CS9" s="91"/>
      <c r="CT9" s="91"/>
      <c r="CU9" s="91"/>
      <c r="CV9" s="91"/>
      <c r="CW9" s="91"/>
      <c r="CX9" s="91"/>
      <c r="CY9" s="91"/>
      <c r="CZ9" s="91"/>
      <c r="DA9" s="91"/>
      <c r="DB9" s="91"/>
      <c r="DC9" s="91"/>
      <c r="DD9" s="91"/>
      <c r="DE9" s="91"/>
      <c r="DF9" s="91"/>
      <c r="DG9" s="91"/>
      <c r="DH9" s="91"/>
      <c r="DI9" s="91"/>
      <c r="DJ9" s="91"/>
      <c r="DK9" s="91"/>
      <c r="DL9" s="91"/>
      <c r="DM9" s="91"/>
      <c r="DN9" s="91"/>
      <c r="DO9" s="91"/>
      <c r="DP9" s="91"/>
      <c r="DQ9" s="91"/>
      <c r="DR9" s="91"/>
      <c r="DS9" s="91"/>
      <c r="DT9" s="91"/>
      <c r="DU9" s="91"/>
      <c r="DV9" s="91"/>
      <c r="DW9" s="91"/>
      <c r="DX9" s="91"/>
      <c r="DY9" s="91"/>
      <c r="DZ9" s="91"/>
      <c r="EA9" s="91"/>
      <c r="EB9" s="91"/>
      <c r="EC9" s="91"/>
      <c r="ED9" s="91"/>
      <c r="EE9" s="91"/>
      <c r="EF9" s="91"/>
      <c r="EG9" s="91"/>
      <c r="EH9" s="91"/>
      <c r="EI9" s="91"/>
      <c r="EJ9" s="91"/>
      <c r="EK9" s="91"/>
      <c r="EL9" s="91"/>
      <c r="EM9" s="91"/>
      <c r="EN9" s="91"/>
      <c r="EO9" s="91"/>
      <c r="EP9" s="91"/>
      <c r="EQ9" s="91"/>
      <c r="ER9" s="91"/>
      <c r="ES9" s="91"/>
      <c r="ET9" s="91"/>
      <c r="EU9" s="91"/>
      <c r="EV9" s="91"/>
      <c r="EW9" s="91"/>
      <c r="EX9" s="91"/>
      <c r="EY9" s="91"/>
      <c r="EZ9" s="91"/>
      <c r="FA9" s="91"/>
      <c r="FB9" s="91"/>
      <c r="FC9" s="91"/>
      <c r="FD9" s="91"/>
      <c r="FE9" s="91"/>
      <c r="FF9" s="91"/>
      <c r="FG9" s="91"/>
      <c r="FH9" s="91"/>
      <c r="FI9" s="91"/>
      <c r="FJ9" s="91"/>
      <c r="FK9" s="91"/>
      <c r="FL9" s="91"/>
      <c r="FM9" s="91"/>
      <c r="FN9" s="91"/>
      <c r="FO9" s="91"/>
      <c r="FP9" s="91"/>
      <c r="FQ9" s="91"/>
      <c r="FR9" s="91"/>
      <c r="FS9" s="91"/>
      <c r="FT9" s="91"/>
      <c r="FU9" s="91"/>
      <c r="FV9" s="91"/>
      <c r="FW9" s="91"/>
      <c r="FX9" s="91"/>
      <c r="FY9" s="91"/>
      <c r="FZ9" s="91"/>
      <c r="GA9" s="91"/>
      <c r="GB9" s="91"/>
      <c r="GC9" s="91"/>
      <c r="GD9" s="91"/>
      <c r="GE9" s="91"/>
      <c r="GF9" s="91"/>
      <c r="GG9" s="91"/>
      <c r="GH9" s="91"/>
      <c r="GI9" s="91"/>
      <c r="GJ9" s="91"/>
      <c r="GK9" s="91"/>
      <c r="GL9" s="91"/>
      <c r="GM9" s="91"/>
      <c r="GN9" s="91"/>
      <c r="GO9" s="91"/>
      <c r="GP9" s="91"/>
      <c r="GQ9" s="91"/>
      <c r="GR9" s="91"/>
      <c r="GS9" s="91"/>
      <c r="GT9" s="91"/>
      <c r="GU9" s="91"/>
      <c r="GV9" s="91"/>
      <c r="GW9" s="91"/>
      <c r="GX9" s="91"/>
      <c r="GY9" s="91"/>
      <c r="GZ9" s="91"/>
      <c r="HA9" s="91"/>
      <c r="HB9" s="91"/>
      <c r="HC9" s="91"/>
      <c r="HD9" s="91"/>
      <c r="HE9" s="91"/>
      <c r="HF9" s="91"/>
      <c r="HG9" s="91"/>
      <c r="HH9" s="91"/>
      <c r="HI9" s="91"/>
      <c r="HJ9" s="91"/>
      <c r="HK9" s="91"/>
      <c r="HL9" s="91"/>
      <c r="HM9" s="91"/>
      <c r="HN9" s="91"/>
      <c r="HO9" s="91"/>
      <c r="HP9" s="91"/>
      <c r="HQ9" s="91"/>
      <c r="HR9" s="91"/>
      <c r="HS9" s="91"/>
      <c r="HT9" s="91"/>
      <c r="HU9" s="91"/>
      <c r="HV9" s="91"/>
      <c r="HW9" s="91"/>
      <c r="HX9" s="91"/>
      <c r="HY9" s="91"/>
      <c r="HZ9" s="91"/>
      <c r="IA9" s="91"/>
      <c r="IB9" s="91"/>
      <c r="IC9" s="91"/>
      <c r="ID9" s="91"/>
      <c r="IE9" s="91"/>
      <c r="IF9" s="91"/>
      <c r="IG9" s="91"/>
      <c r="IH9" s="91"/>
      <c r="II9" s="91"/>
      <c r="IJ9" s="91"/>
      <c r="IK9" s="91"/>
      <c r="IL9" s="91"/>
      <c r="IM9" s="91"/>
      <c r="IN9" s="91"/>
      <c r="IO9" s="91"/>
      <c r="IP9" s="91"/>
      <c r="IQ9" s="91"/>
      <c r="IR9" s="91"/>
      <c r="IS9" s="91"/>
      <c r="IT9" s="91"/>
      <c r="IU9" s="91"/>
      <c r="IV9" s="91"/>
    </row>
    <row r="10" spans="1:256" s="92" customFormat="1">
      <c r="A10" s="91"/>
      <c r="B10" s="313"/>
      <c r="C10" s="292" t="s">
        <v>107</v>
      </c>
      <c r="D10" s="292"/>
      <c r="E10" s="254" t="s">
        <v>108</v>
      </c>
      <c r="F10" s="335"/>
      <c r="G10" s="335"/>
      <c r="H10" s="335"/>
      <c r="I10" s="335"/>
      <c r="J10" s="336"/>
      <c r="K10" s="351"/>
      <c r="L10" s="351"/>
      <c r="M10" s="351"/>
      <c r="N10" s="351"/>
      <c r="O10" s="351"/>
      <c r="P10" s="351"/>
      <c r="Q10" s="352"/>
      <c r="R10" s="353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1"/>
      <c r="BF10" s="91"/>
      <c r="BG10" s="91"/>
      <c r="BH10" s="91"/>
      <c r="BI10" s="91"/>
      <c r="BJ10" s="91"/>
      <c r="BK10" s="91"/>
      <c r="BL10" s="91"/>
      <c r="BM10" s="91"/>
      <c r="BN10" s="91"/>
      <c r="BO10" s="91"/>
      <c r="BP10" s="91"/>
      <c r="BQ10" s="91"/>
      <c r="BR10" s="91"/>
      <c r="BS10" s="91"/>
      <c r="BT10" s="91"/>
      <c r="BU10" s="91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1"/>
      <c r="CG10" s="91"/>
      <c r="CH10" s="91"/>
      <c r="CI10" s="91"/>
      <c r="CJ10" s="91"/>
      <c r="CK10" s="91"/>
      <c r="CL10" s="91"/>
      <c r="CM10" s="91"/>
      <c r="CN10" s="91"/>
      <c r="CO10" s="91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91"/>
      <c r="FR10" s="91"/>
      <c r="FS10" s="91"/>
      <c r="FT10" s="91"/>
      <c r="FU10" s="91"/>
      <c r="FV10" s="91"/>
      <c r="FW10" s="91"/>
      <c r="FX10" s="91"/>
      <c r="FY10" s="91"/>
      <c r="FZ10" s="91"/>
      <c r="GA10" s="91"/>
      <c r="GB10" s="91"/>
      <c r="GC10" s="91"/>
      <c r="GD10" s="91"/>
      <c r="GE10" s="91"/>
      <c r="GF10" s="91"/>
      <c r="GG10" s="91"/>
      <c r="GH10" s="91"/>
      <c r="GI10" s="91"/>
      <c r="GJ10" s="91"/>
      <c r="GK10" s="91"/>
      <c r="GL10" s="91"/>
      <c r="GM10" s="91"/>
      <c r="GN10" s="91"/>
      <c r="GO10" s="91"/>
      <c r="GP10" s="91"/>
      <c r="GQ10" s="91"/>
      <c r="GR10" s="91"/>
      <c r="GS10" s="91"/>
      <c r="GT10" s="91"/>
      <c r="GU10" s="91"/>
      <c r="GV10" s="91"/>
      <c r="GW10" s="91"/>
      <c r="GX10" s="91"/>
      <c r="GY10" s="91"/>
      <c r="GZ10" s="91"/>
      <c r="HA10" s="91"/>
      <c r="HB10" s="91"/>
      <c r="HC10" s="91"/>
      <c r="HD10" s="91"/>
      <c r="HE10" s="91"/>
      <c r="HF10" s="91"/>
      <c r="HG10" s="91"/>
      <c r="HH10" s="91"/>
      <c r="HI10" s="91"/>
      <c r="HJ10" s="91"/>
      <c r="HK10" s="91"/>
      <c r="HL10" s="91"/>
      <c r="HM10" s="91"/>
      <c r="HN10" s="91"/>
      <c r="HO10" s="91"/>
      <c r="HP10" s="91"/>
      <c r="HQ10" s="91"/>
      <c r="HR10" s="91"/>
      <c r="HS10" s="91"/>
      <c r="HT10" s="91"/>
      <c r="HU10" s="91"/>
      <c r="HV10" s="91"/>
      <c r="HW10" s="91"/>
      <c r="HX10" s="91"/>
      <c r="HY10" s="91"/>
      <c r="HZ10" s="91"/>
      <c r="IA10" s="91"/>
      <c r="IB10" s="91"/>
      <c r="IC10" s="91"/>
      <c r="ID10" s="91"/>
      <c r="IE10" s="91"/>
      <c r="IF10" s="91"/>
      <c r="IG10" s="91"/>
      <c r="IH10" s="91"/>
      <c r="II10" s="91"/>
      <c r="IJ10" s="91"/>
      <c r="IK10" s="91"/>
      <c r="IL10" s="91"/>
      <c r="IM10" s="91"/>
      <c r="IN10" s="91"/>
      <c r="IO10" s="91"/>
      <c r="IP10" s="91"/>
      <c r="IQ10" s="91"/>
      <c r="IR10" s="91"/>
      <c r="IS10" s="91"/>
      <c r="IT10" s="91"/>
      <c r="IU10" s="91"/>
      <c r="IV10" s="91"/>
    </row>
    <row r="11" spans="1:256" s="92" customFormat="1">
      <c r="A11" s="91"/>
      <c r="B11" s="313"/>
      <c r="C11" s="292" t="s">
        <v>109</v>
      </c>
      <c r="D11" s="292"/>
      <c r="E11" s="257" t="s">
        <v>110</v>
      </c>
      <c r="F11" s="258"/>
      <c r="G11" s="257" t="s">
        <v>111</v>
      </c>
      <c r="H11" s="258"/>
      <c r="I11" s="257" t="s">
        <v>112</v>
      </c>
      <c r="J11" s="258"/>
      <c r="K11" s="351"/>
      <c r="L11" s="351"/>
      <c r="M11" s="351"/>
      <c r="N11" s="351"/>
      <c r="O11" s="351"/>
      <c r="P11" s="351"/>
      <c r="Q11" s="352"/>
      <c r="R11" s="353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  <c r="AQ11" s="91"/>
      <c r="AR11" s="91"/>
      <c r="AS11" s="91"/>
      <c r="AT11" s="91"/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1"/>
      <c r="BF11" s="91"/>
      <c r="BG11" s="91"/>
      <c r="BH11" s="91"/>
      <c r="BI11" s="91"/>
      <c r="BJ11" s="91"/>
      <c r="BK11" s="91"/>
      <c r="BL11" s="91"/>
      <c r="BM11" s="91"/>
      <c r="BN11" s="91"/>
      <c r="BO11" s="91"/>
      <c r="BP11" s="91"/>
      <c r="BQ11" s="91"/>
      <c r="BR11" s="91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1"/>
      <c r="CH11" s="91"/>
      <c r="CI11" s="91"/>
      <c r="CJ11" s="91"/>
      <c r="CK11" s="91"/>
      <c r="CL11" s="91"/>
      <c r="CM11" s="91"/>
      <c r="CN11" s="91"/>
      <c r="CO11" s="91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91"/>
      <c r="FR11" s="91"/>
      <c r="FS11" s="91"/>
      <c r="FT11" s="91"/>
      <c r="FU11" s="91"/>
      <c r="FV11" s="91"/>
      <c r="FW11" s="91"/>
      <c r="FX11" s="91"/>
      <c r="FY11" s="91"/>
      <c r="FZ11" s="91"/>
      <c r="GA11" s="91"/>
      <c r="GB11" s="91"/>
      <c r="GC11" s="91"/>
      <c r="GD11" s="91"/>
      <c r="GE11" s="91"/>
      <c r="GF11" s="91"/>
      <c r="GG11" s="91"/>
      <c r="GH11" s="91"/>
      <c r="GI11" s="91"/>
      <c r="GJ11" s="91"/>
      <c r="GK11" s="91"/>
      <c r="GL11" s="91"/>
      <c r="GM11" s="91"/>
      <c r="GN11" s="91"/>
      <c r="GO11" s="91"/>
      <c r="GP11" s="91"/>
      <c r="GQ11" s="91"/>
      <c r="GR11" s="91"/>
      <c r="GS11" s="91"/>
      <c r="GT11" s="91"/>
      <c r="GU11" s="91"/>
      <c r="GV11" s="91"/>
      <c r="GW11" s="91"/>
      <c r="GX11" s="91"/>
      <c r="GY11" s="91"/>
      <c r="GZ11" s="91"/>
      <c r="HA11" s="91"/>
      <c r="HB11" s="91"/>
      <c r="HC11" s="91"/>
      <c r="HD11" s="91"/>
      <c r="HE11" s="91"/>
      <c r="HF11" s="91"/>
      <c r="HG11" s="91"/>
      <c r="HH11" s="91"/>
      <c r="HI11" s="91"/>
      <c r="HJ11" s="91"/>
      <c r="HK11" s="91"/>
      <c r="HL11" s="91"/>
      <c r="HM11" s="91"/>
      <c r="HN11" s="91"/>
      <c r="HO11" s="91"/>
      <c r="HP11" s="91"/>
      <c r="HQ11" s="91"/>
      <c r="HR11" s="91"/>
      <c r="HS11" s="91"/>
      <c r="HT11" s="91"/>
      <c r="HU11" s="91"/>
      <c r="HV11" s="91"/>
      <c r="HW11" s="91"/>
      <c r="HX11" s="91"/>
      <c r="HY11" s="91"/>
      <c r="HZ11" s="91"/>
      <c r="IA11" s="91"/>
      <c r="IB11" s="91"/>
      <c r="IC11" s="91"/>
      <c r="ID11" s="91"/>
      <c r="IE11" s="91"/>
      <c r="IF11" s="91"/>
      <c r="IG11" s="91"/>
      <c r="IH11" s="91"/>
      <c r="II11" s="91"/>
      <c r="IJ11" s="91"/>
      <c r="IK11" s="91"/>
      <c r="IL11" s="91"/>
      <c r="IM11" s="91"/>
      <c r="IN11" s="91"/>
      <c r="IO11" s="91"/>
      <c r="IP11" s="91"/>
      <c r="IQ11" s="91"/>
      <c r="IR11" s="91"/>
      <c r="IS11" s="91"/>
      <c r="IT11" s="91"/>
      <c r="IU11" s="91"/>
      <c r="IV11" s="91"/>
    </row>
    <row r="12" spans="1:256" s="92" customFormat="1">
      <c r="A12" s="91"/>
      <c r="B12" s="313"/>
      <c r="C12" s="292"/>
      <c r="D12" s="292"/>
      <c r="E12" s="254">
        <v>350</v>
      </c>
      <c r="F12" s="256"/>
      <c r="G12" s="254">
        <v>300</v>
      </c>
      <c r="H12" s="256"/>
      <c r="I12" s="254">
        <v>470</v>
      </c>
      <c r="J12" s="256"/>
      <c r="K12" s="351"/>
      <c r="L12" s="351"/>
      <c r="M12" s="351"/>
      <c r="N12" s="351"/>
      <c r="O12" s="351"/>
      <c r="P12" s="351"/>
      <c r="Q12" s="352"/>
      <c r="R12" s="353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1"/>
      <c r="BF12" s="91"/>
      <c r="BG12" s="91"/>
      <c r="BH12" s="91"/>
      <c r="BI12" s="91"/>
      <c r="BJ12" s="91"/>
      <c r="BK12" s="91"/>
      <c r="BL12" s="91"/>
      <c r="BM12" s="91"/>
      <c r="BN12" s="91"/>
      <c r="BO12" s="91"/>
      <c r="BP12" s="91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1"/>
      <c r="CH12" s="91"/>
      <c r="CI12" s="91"/>
      <c r="CJ12" s="91"/>
      <c r="CK12" s="91"/>
      <c r="CL12" s="91"/>
      <c r="CM12" s="91"/>
      <c r="CN12" s="91"/>
      <c r="CO12" s="91"/>
      <c r="CP12" s="91"/>
      <c r="CQ12" s="91"/>
      <c r="CR12" s="91"/>
      <c r="CS12" s="91"/>
      <c r="CT12" s="91"/>
      <c r="CU12" s="91"/>
      <c r="CV12" s="91"/>
      <c r="CW12" s="91"/>
      <c r="CX12" s="91"/>
      <c r="CY12" s="91"/>
      <c r="CZ12" s="91"/>
      <c r="DA12" s="91"/>
      <c r="DB12" s="91"/>
      <c r="DC12" s="91"/>
      <c r="DD12" s="91"/>
      <c r="DE12" s="91"/>
      <c r="DF12" s="91"/>
      <c r="DG12" s="91"/>
      <c r="DH12" s="91"/>
      <c r="DI12" s="91"/>
      <c r="DJ12" s="91"/>
      <c r="DK12" s="91"/>
      <c r="DL12" s="91"/>
      <c r="DM12" s="91"/>
      <c r="DN12" s="91"/>
      <c r="DO12" s="91"/>
      <c r="DP12" s="91"/>
      <c r="DQ12" s="91"/>
      <c r="DR12" s="91"/>
      <c r="DS12" s="91"/>
      <c r="DT12" s="91"/>
      <c r="DU12" s="91"/>
      <c r="DV12" s="91"/>
      <c r="DW12" s="91"/>
      <c r="DX12" s="91"/>
      <c r="DY12" s="91"/>
      <c r="DZ12" s="91"/>
      <c r="EA12" s="91"/>
      <c r="EB12" s="91"/>
      <c r="EC12" s="91"/>
      <c r="ED12" s="91"/>
      <c r="EE12" s="91"/>
      <c r="EF12" s="91"/>
      <c r="EG12" s="91"/>
      <c r="EH12" s="91"/>
      <c r="EI12" s="91"/>
      <c r="EJ12" s="91"/>
      <c r="EK12" s="91"/>
      <c r="EL12" s="91"/>
      <c r="EM12" s="91"/>
      <c r="EN12" s="91"/>
      <c r="EO12" s="91"/>
      <c r="EP12" s="91"/>
      <c r="EQ12" s="91"/>
      <c r="ER12" s="91"/>
      <c r="ES12" s="91"/>
      <c r="ET12" s="91"/>
      <c r="EU12" s="91"/>
      <c r="EV12" s="91"/>
      <c r="EW12" s="91"/>
      <c r="EX12" s="91"/>
      <c r="EY12" s="91"/>
      <c r="EZ12" s="91"/>
      <c r="FA12" s="91"/>
      <c r="FB12" s="91"/>
      <c r="FC12" s="91"/>
      <c r="FD12" s="91"/>
      <c r="FE12" s="91"/>
      <c r="FF12" s="91"/>
      <c r="FG12" s="91"/>
      <c r="FH12" s="91"/>
      <c r="FI12" s="91"/>
      <c r="FJ12" s="91"/>
      <c r="FK12" s="91"/>
      <c r="FL12" s="91"/>
      <c r="FM12" s="91"/>
      <c r="FN12" s="91"/>
      <c r="FO12" s="91"/>
      <c r="FP12" s="91"/>
      <c r="FQ12" s="91"/>
      <c r="FR12" s="91"/>
      <c r="FS12" s="91"/>
      <c r="FT12" s="91"/>
      <c r="FU12" s="91"/>
      <c r="FV12" s="91"/>
      <c r="FW12" s="91"/>
      <c r="FX12" s="91"/>
      <c r="FY12" s="91"/>
      <c r="FZ12" s="91"/>
      <c r="GA12" s="91"/>
      <c r="GB12" s="91"/>
      <c r="GC12" s="91"/>
      <c r="GD12" s="91"/>
      <c r="GE12" s="91"/>
      <c r="GF12" s="91"/>
      <c r="GG12" s="91"/>
      <c r="GH12" s="91"/>
      <c r="GI12" s="91"/>
      <c r="GJ12" s="91"/>
      <c r="GK12" s="91"/>
      <c r="GL12" s="91"/>
      <c r="GM12" s="91"/>
      <c r="GN12" s="91"/>
      <c r="GO12" s="91"/>
      <c r="GP12" s="91"/>
      <c r="GQ12" s="91"/>
      <c r="GR12" s="91"/>
      <c r="GS12" s="91"/>
      <c r="GT12" s="91"/>
      <c r="GU12" s="91"/>
      <c r="GV12" s="91"/>
      <c r="GW12" s="91"/>
      <c r="GX12" s="91"/>
      <c r="GY12" s="91"/>
      <c r="GZ12" s="91"/>
      <c r="HA12" s="91"/>
      <c r="HB12" s="91"/>
      <c r="HC12" s="91"/>
      <c r="HD12" s="91"/>
      <c r="HE12" s="91"/>
      <c r="HF12" s="91"/>
      <c r="HG12" s="91"/>
      <c r="HH12" s="91"/>
      <c r="HI12" s="91"/>
      <c r="HJ12" s="91"/>
      <c r="HK12" s="91"/>
      <c r="HL12" s="91"/>
      <c r="HM12" s="91"/>
      <c r="HN12" s="91"/>
      <c r="HO12" s="91"/>
      <c r="HP12" s="91"/>
      <c r="HQ12" s="91"/>
      <c r="HR12" s="91"/>
      <c r="HS12" s="91"/>
      <c r="HT12" s="91"/>
      <c r="HU12" s="91"/>
      <c r="HV12" s="91"/>
      <c r="HW12" s="91"/>
      <c r="HX12" s="91"/>
      <c r="HY12" s="91"/>
      <c r="HZ12" s="91"/>
      <c r="IA12" s="91"/>
      <c r="IB12" s="91"/>
      <c r="IC12" s="91"/>
      <c r="ID12" s="91"/>
      <c r="IE12" s="91"/>
      <c r="IF12" s="91"/>
      <c r="IG12" s="91"/>
      <c r="IH12" s="91"/>
      <c r="II12" s="91"/>
      <c r="IJ12" s="91"/>
      <c r="IK12" s="91"/>
      <c r="IL12" s="91"/>
      <c r="IM12" s="91"/>
      <c r="IN12" s="91"/>
      <c r="IO12" s="91"/>
      <c r="IP12" s="91"/>
      <c r="IQ12" s="91"/>
      <c r="IR12" s="91"/>
      <c r="IS12" s="91"/>
      <c r="IT12" s="91"/>
      <c r="IU12" s="91"/>
      <c r="IV12" s="91"/>
    </row>
    <row r="13" spans="1:256" s="92" customFormat="1">
      <c r="A13" s="91"/>
      <c r="B13" s="313"/>
      <c r="C13" s="292"/>
      <c r="D13" s="292"/>
      <c r="E13" s="257"/>
      <c r="F13" s="258"/>
      <c r="G13" s="257"/>
      <c r="H13" s="258"/>
      <c r="I13" s="257"/>
      <c r="J13" s="258"/>
      <c r="K13" s="351"/>
      <c r="L13" s="351"/>
      <c r="M13" s="351"/>
      <c r="N13" s="351"/>
      <c r="O13" s="351"/>
      <c r="P13" s="351"/>
      <c r="Q13" s="352"/>
      <c r="R13" s="353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  <c r="GA13" s="91"/>
      <c r="GB13" s="91"/>
      <c r="GC13" s="91"/>
      <c r="GD13" s="91"/>
      <c r="GE13" s="91"/>
      <c r="GF13" s="91"/>
      <c r="GG13" s="91"/>
      <c r="GH13" s="91"/>
      <c r="GI13" s="91"/>
      <c r="GJ13" s="91"/>
      <c r="GK13" s="91"/>
      <c r="GL13" s="91"/>
      <c r="GM13" s="91"/>
      <c r="GN13" s="91"/>
      <c r="GO13" s="91"/>
      <c r="GP13" s="91"/>
      <c r="GQ13" s="91"/>
      <c r="GR13" s="91"/>
      <c r="GS13" s="91"/>
      <c r="GT13" s="91"/>
      <c r="GU13" s="91"/>
      <c r="GV13" s="91"/>
      <c r="GW13" s="91"/>
      <c r="GX13" s="91"/>
      <c r="GY13" s="91"/>
      <c r="GZ13" s="91"/>
      <c r="HA13" s="91"/>
      <c r="HB13" s="91"/>
      <c r="HC13" s="91"/>
      <c r="HD13" s="91"/>
      <c r="HE13" s="91"/>
      <c r="HF13" s="91"/>
      <c r="HG13" s="91"/>
      <c r="HH13" s="91"/>
      <c r="HI13" s="91"/>
      <c r="HJ13" s="91"/>
      <c r="HK13" s="91"/>
      <c r="HL13" s="91"/>
      <c r="HM13" s="91"/>
      <c r="HN13" s="91"/>
      <c r="HO13" s="91"/>
      <c r="HP13" s="91"/>
      <c r="HQ13" s="91"/>
      <c r="HR13" s="91"/>
      <c r="HS13" s="91"/>
      <c r="HT13" s="91"/>
      <c r="HU13" s="91"/>
      <c r="HV13" s="91"/>
      <c r="HW13" s="91"/>
      <c r="HX13" s="91"/>
      <c r="HY13" s="91"/>
      <c r="HZ13" s="91"/>
      <c r="IA13" s="91"/>
      <c r="IB13" s="91"/>
      <c r="IC13" s="91"/>
      <c r="ID13" s="91"/>
      <c r="IE13" s="91"/>
      <c r="IF13" s="91"/>
      <c r="IG13" s="91"/>
      <c r="IH13" s="91"/>
      <c r="II13" s="91"/>
      <c r="IJ13" s="91"/>
      <c r="IK13" s="91"/>
      <c r="IL13" s="91"/>
      <c r="IM13" s="91"/>
      <c r="IN13" s="91"/>
      <c r="IO13" s="91"/>
      <c r="IP13" s="91"/>
      <c r="IQ13" s="91"/>
      <c r="IR13" s="91"/>
      <c r="IS13" s="91"/>
      <c r="IT13" s="91"/>
      <c r="IU13" s="91"/>
      <c r="IV13" s="91"/>
    </row>
    <row r="14" spans="1:256" s="92" customFormat="1">
      <c r="A14" s="91"/>
      <c r="B14" s="313"/>
      <c r="C14" s="292"/>
      <c r="D14" s="292"/>
      <c r="E14" s="257"/>
      <c r="F14" s="258"/>
      <c r="G14" s="257"/>
      <c r="H14" s="258"/>
      <c r="I14" s="257"/>
      <c r="J14" s="258"/>
      <c r="K14" s="351"/>
      <c r="L14" s="351"/>
      <c r="M14" s="351"/>
      <c r="N14" s="351"/>
      <c r="O14" s="351"/>
      <c r="P14" s="351"/>
      <c r="Q14" s="352"/>
      <c r="R14" s="353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91"/>
      <c r="FA14" s="91"/>
      <c r="FB14" s="91"/>
      <c r="FC14" s="91"/>
      <c r="FD14" s="91"/>
      <c r="FE14" s="91"/>
      <c r="FF14" s="91"/>
      <c r="FG14" s="91"/>
      <c r="FH14" s="91"/>
      <c r="FI14" s="91"/>
      <c r="FJ14" s="91"/>
      <c r="FK14" s="91"/>
      <c r="FL14" s="91"/>
      <c r="FM14" s="91"/>
      <c r="FN14" s="91"/>
      <c r="FO14" s="91"/>
      <c r="FP14" s="91"/>
      <c r="FQ14" s="91"/>
      <c r="FR14" s="91"/>
      <c r="FS14" s="91"/>
      <c r="FT14" s="91"/>
      <c r="FU14" s="91"/>
      <c r="FV14" s="91"/>
      <c r="FW14" s="91"/>
      <c r="FX14" s="91"/>
      <c r="FY14" s="91"/>
      <c r="FZ14" s="91"/>
      <c r="GA14" s="91"/>
      <c r="GB14" s="91"/>
      <c r="GC14" s="91"/>
      <c r="GD14" s="91"/>
      <c r="GE14" s="91"/>
      <c r="GF14" s="91"/>
      <c r="GG14" s="91"/>
      <c r="GH14" s="91"/>
      <c r="GI14" s="91"/>
      <c r="GJ14" s="91"/>
      <c r="GK14" s="91"/>
      <c r="GL14" s="91"/>
      <c r="GM14" s="91"/>
      <c r="GN14" s="91"/>
      <c r="GO14" s="91"/>
      <c r="GP14" s="91"/>
      <c r="GQ14" s="91"/>
      <c r="GR14" s="91"/>
      <c r="GS14" s="91"/>
      <c r="GT14" s="91"/>
      <c r="GU14" s="91"/>
      <c r="GV14" s="91"/>
      <c r="GW14" s="91"/>
      <c r="GX14" s="91"/>
      <c r="GY14" s="91"/>
      <c r="GZ14" s="91"/>
      <c r="HA14" s="91"/>
      <c r="HB14" s="91"/>
      <c r="HC14" s="91"/>
      <c r="HD14" s="91"/>
      <c r="HE14" s="91"/>
      <c r="HF14" s="91"/>
      <c r="HG14" s="91"/>
      <c r="HH14" s="91"/>
      <c r="HI14" s="91"/>
      <c r="HJ14" s="91"/>
      <c r="HK14" s="91"/>
      <c r="HL14" s="91"/>
      <c r="HM14" s="91"/>
      <c r="HN14" s="91"/>
      <c r="HO14" s="91"/>
      <c r="HP14" s="91"/>
      <c r="HQ14" s="91"/>
      <c r="HR14" s="91"/>
      <c r="HS14" s="91"/>
      <c r="HT14" s="91"/>
      <c r="HU14" s="91"/>
      <c r="HV14" s="91"/>
      <c r="HW14" s="91"/>
      <c r="HX14" s="91"/>
      <c r="HY14" s="91"/>
      <c r="HZ14" s="91"/>
      <c r="IA14" s="91"/>
      <c r="IB14" s="91"/>
      <c r="IC14" s="91"/>
      <c r="ID14" s="91"/>
      <c r="IE14" s="91"/>
      <c r="IF14" s="91"/>
      <c r="IG14" s="91"/>
      <c r="IH14" s="91"/>
      <c r="II14" s="91"/>
      <c r="IJ14" s="91"/>
      <c r="IK14" s="91"/>
      <c r="IL14" s="91"/>
      <c r="IM14" s="91"/>
      <c r="IN14" s="91"/>
      <c r="IO14" s="91"/>
      <c r="IP14" s="91"/>
      <c r="IQ14" s="91"/>
      <c r="IR14" s="91"/>
      <c r="IS14" s="91"/>
      <c r="IT14" s="91"/>
      <c r="IU14" s="91"/>
      <c r="IV14" s="91"/>
    </row>
    <row r="15" spans="1:256" s="92" customFormat="1">
      <c r="A15" s="91"/>
      <c r="B15" s="313"/>
      <c r="C15" s="292"/>
      <c r="D15" s="292"/>
      <c r="E15" s="257"/>
      <c r="F15" s="258"/>
      <c r="G15" s="257"/>
      <c r="H15" s="258"/>
      <c r="I15" s="257"/>
      <c r="J15" s="258"/>
      <c r="K15" s="351"/>
      <c r="L15" s="351"/>
      <c r="M15" s="351"/>
      <c r="N15" s="351"/>
      <c r="O15" s="351"/>
      <c r="P15" s="351"/>
      <c r="Q15" s="352"/>
      <c r="R15" s="353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</row>
    <row r="16" spans="1:256" s="92" customFormat="1">
      <c r="A16" s="91"/>
      <c r="B16" s="313"/>
      <c r="C16" s="265" t="s">
        <v>218</v>
      </c>
      <c r="D16" s="266"/>
      <c r="E16" s="254"/>
      <c r="F16" s="255"/>
      <c r="G16" s="255"/>
      <c r="H16" s="255"/>
      <c r="I16" s="255"/>
      <c r="J16" s="256"/>
      <c r="K16" s="351"/>
      <c r="L16" s="351"/>
      <c r="M16" s="351"/>
      <c r="N16" s="351"/>
      <c r="O16" s="351"/>
      <c r="P16" s="351"/>
      <c r="Q16" s="352"/>
      <c r="R16" s="353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</row>
    <row r="17" spans="1:256" s="92" customFormat="1">
      <c r="A17" s="91"/>
      <c r="B17" s="313"/>
      <c r="C17" s="292" t="s">
        <v>119</v>
      </c>
      <c r="D17" s="292"/>
      <c r="E17" s="254" t="s">
        <v>120</v>
      </c>
      <c r="F17" s="255"/>
      <c r="G17" s="257" t="s">
        <v>211</v>
      </c>
      <c r="H17" s="258"/>
      <c r="I17" s="254"/>
      <c r="J17" s="255"/>
      <c r="K17" s="351"/>
      <c r="L17" s="351"/>
      <c r="M17" s="351"/>
      <c r="N17" s="351"/>
      <c r="O17" s="351"/>
      <c r="P17" s="351"/>
      <c r="Q17" s="352"/>
      <c r="R17" s="353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</row>
    <row r="18" spans="1:256" s="92" customFormat="1" ht="25.5" customHeight="1">
      <c r="A18" s="91"/>
      <c r="B18" s="313"/>
      <c r="C18" s="292" t="s">
        <v>113</v>
      </c>
      <c r="D18" s="292"/>
      <c r="E18" s="254" t="s">
        <v>114</v>
      </c>
      <c r="F18" s="255"/>
      <c r="G18" s="259" t="s">
        <v>212</v>
      </c>
      <c r="H18" s="259"/>
      <c r="I18" s="154"/>
      <c r="J18" s="155"/>
      <c r="K18" s="351"/>
      <c r="L18" s="351"/>
      <c r="M18" s="351"/>
      <c r="N18" s="351"/>
      <c r="O18" s="351"/>
      <c r="P18" s="351"/>
      <c r="Q18" s="352"/>
      <c r="R18" s="353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</row>
    <row r="19" spans="1:256" s="92" customFormat="1">
      <c r="A19" s="91"/>
      <c r="B19" s="313"/>
      <c r="C19" s="265" t="s">
        <v>115</v>
      </c>
      <c r="D19" s="266"/>
      <c r="E19" s="254" t="s">
        <v>116</v>
      </c>
      <c r="F19" s="256"/>
      <c r="G19" s="259" t="s">
        <v>213</v>
      </c>
      <c r="H19" s="259"/>
      <c r="I19" s="156"/>
      <c r="J19" s="157"/>
      <c r="K19" s="351"/>
      <c r="L19" s="351"/>
      <c r="M19" s="351"/>
      <c r="N19" s="351"/>
      <c r="O19" s="351"/>
      <c r="P19" s="351"/>
      <c r="Q19" s="352"/>
      <c r="R19" s="353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</row>
    <row r="20" spans="1:256" s="92" customFormat="1">
      <c r="A20" s="91"/>
      <c r="B20" s="313"/>
      <c r="C20" s="265" t="s">
        <v>117</v>
      </c>
      <c r="D20" s="266"/>
      <c r="E20" s="254" t="s">
        <v>118</v>
      </c>
      <c r="F20" s="256"/>
      <c r="G20" s="259" t="s">
        <v>214</v>
      </c>
      <c r="H20" s="259"/>
      <c r="I20" s="156"/>
      <c r="J20" s="157"/>
      <c r="K20" s="351"/>
      <c r="L20" s="351"/>
      <c r="M20" s="351"/>
      <c r="N20" s="351"/>
      <c r="O20" s="351"/>
      <c r="P20" s="351"/>
      <c r="Q20" s="352"/>
      <c r="R20" s="353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</row>
    <row r="21" spans="1:256" s="92" customFormat="1">
      <c r="A21" s="91"/>
      <c r="B21" s="313"/>
      <c r="C21" s="292" t="s">
        <v>121</v>
      </c>
      <c r="D21" s="292"/>
      <c r="E21" s="265" t="s">
        <v>122</v>
      </c>
      <c r="F21" s="266"/>
      <c r="G21" s="265" t="s">
        <v>123</v>
      </c>
      <c r="H21" s="266"/>
      <c r="I21" s="265" t="s">
        <v>124</v>
      </c>
      <c r="J21" s="266"/>
      <c r="K21" s="351"/>
      <c r="L21" s="351"/>
      <c r="M21" s="351"/>
      <c r="N21" s="351"/>
      <c r="O21" s="351"/>
      <c r="P21" s="351"/>
      <c r="Q21" s="352"/>
      <c r="R21" s="353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</row>
    <row r="22" spans="1:256" s="92" customFormat="1">
      <c r="A22" s="91"/>
      <c r="B22" s="313"/>
      <c r="C22" s="339"/>
      <c r="D22" s="339"/>
      <c r="E22" s="257"/>
      <c r="F22" s="258"/>
      <c r="G22" s="257"/>
      <c r="H22" s="258"/>
      <c r="I22" s="257" t="s">
        <v>125</v>
      </c>
      <c r="J22" s="258"/>
      <c r="K22" s="351"/>
      <c r="L22" s="351"/>
      <c r="M22" s="351"/>
      <c r="N22" s="351"/>
      <c r="O22" s="351"/>
      <c r="P22" s="351"/>
      <c r="Q22" s="352"/>
      <c r="R22" s="353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</row>
    <row r="23" spans="1:256" s="92" customFormat="1">
      <c r="A23" s="91"/>
      <c r="B23" s="313"/>
      <c r="C23" s="292" t="s">
        <v>126</v>
      </c>
      <c r="D23" s="292"/>
      <c r="E23" s="254"/>
      <c r="F23" s="335"/>
      <c r="G23" s="335"/>
      <c r="H23" s="335"/>
      <c r="I23" s="335"/>
      <c r="J23" s="336"/>
      <c r="K23" s="351"/>
      <c r="L23" s="351"/>
      <c r="M23" s="351"/>
      <c r="N23" s="351"/>
      <c r="O23" s="351"/>
      <c r="P23" s="351"/>
      <c r="Q23" s="352"/>
      <c r="R23" s="353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</row>
    <row r="24" spans="1:256" s="92" customFormat="1">
      <c r="A24" s="91"/>
      <c r="B24" s="313"/>
      <c r="C24" s="292" t="s">
        <v>127</v>
      </c>
      <c r="D24" s="292"/>
      <c r="E24" s="257"/>
      <c r="F24" s="337"/>
      <c r="G24" s="337"/>
      <c r="H24" s="337"/>
      <c r="I24" s="337"/>
      <c r="J24" s="338"/>
      <c r="K24" s="351"/>
      <c r="L24" s="351"/>
      <c r="M24" s="351"/>
      <c r="N24" s="351"/>
      <c r="O24" s="351"/>
      <c r="P24" s="351"/>
      <c r="Q24" s="352"/>
      <c r="R24" s="353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</row>
    <row r="25" spans="1:256" s="92" customFormat="1">
      <c r="A25" s="91"/>
      <c r="B25" s="274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6"/>
      <c r="R25" s="277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</row>
    <row r="26" spans="1:256" s="92" customFormat="1">
      <c r="A26" s="91"/>
      <c r="B26" s="314" t="s">
        <v>128</v>
      </c>
      <c r="C26" s="265" t="s">
        <v>129</v>
      </c>
      <c r="D26" s="266"/>
      <c r="E26" s="330" t="s">
        <v>130</v>
      </c>
      <c r="F26" s="331"/>
      <c r="G26" s="265" t="s">
        <v>131</v>
      </c>
      <c r="H26" s="332"/>
      <c r="I26" s="101" t="s">
        <v>132</v>
      </c>
      <c r="J26" s="333" t="s">
        <v>131</v>
      </c>
      <c r="K26" s="334"/>
      <c r="L26" s="265" t="s">
        <v>133</v>
      </c>
      <c r="M26" s="307"/>
      <c r="N26" s="265" t="s">
        <v>134</v>
      </c>
      <c r="O26" s="266"/>
      <c r="P26" s="292" t="s">
        <v>135</v>
      </c>
      <c r="Q26" s="265"/>
      <c r="R26" s="326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</row>
    <row r="27" spans="1:256" s="92" customFormat="1" ht="15">
      <c r="A27" s="91"/>
      <c r="B27" s="314"/>
      <c r="C27" s="257" t="s">
        <v>136</v>
      </c>
      <c r="D27" s="258"/>
      <c r="E27" s="327">
        <v>24</v>
      </c>
      <c r="F27" s="328"/>
      <c r="G27" s="320"/>
      <c r="H27" s="329"/>
      <c r="I27" s="102">
        <v>180</v>
      </c>
      <c r="J27" s="322"/>
      <c r="K27" s="322"/>
      <c r="L27" s="265">
        <f>E27*I27</f>
        <v>4320</v>
      </c>
      <c r="M27" s="262"/>
      <c r="N27" s="315">
        <f>IF(AND(ISNUMBER(G27),ISNUMBER(J27)),G27*J27,IF(ISNUMBER(G27),G27*I27,IF(ISNUMBER(J27),J27*I27,L27)))</f>
        <v>4320</v>
      </c>
      <c r="O27" s="316"/>
      <c r="P27" s="317">
        <f>N27/$N$30</f>
        <v>1</v>
      </c>
      <c r="Q27" s="318"/>
      <c r="R27" s="319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</row>
    <row r="28" spans="1:256" s="92" customFormat="1" ht="15" customHeight="1">
      <c r="A28" s="91"/>
      <c r="B28" s="314"/>
      <c r="C28" s="257" t="s">
        <v>137</v>
      </c>
      <c r="D28" s="258"/>
      <c r="E28" s="257">
        <v>4</v>
      </c>
      <c r="F28" s="258"/>
      <c r="G28" s="320"/>
      <c r="H28" s="323"/>
      <c r="I28" s="102">
        <v>180</v>
      </c>
      <c r="J28" s="324"/>
      <c r="K28" s="325"/>
      <c r="L28" s="265">
        <f>E28*I28</f>
        <v>720</v>
      </c>
      <c r="M28" s="266"/>
      <c r="N28" s="315">
        <f>G28*J28</f>
        <v>0</v>
      </c>
      <c r="O28" s="316"/>
      <c r="P28" s="317">
        <f t="shared" ref="P28:P29" si="0">N28/$N$30</f>
        <v>0</v>
      </c>
      <c r="Q28" s="318"/>
      <c r="R28" s="319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</row>
    <row r="29" spans="1:256" s="92" customFormat="1" ht="15">
      <c r="A29" s="91"/>
      <c r="B29" s="314"/>
      <c r="C29" s="257" t="s">
        <v>138</v>
      </c>
      <c r="D29" s="258"/>
      <c r="E29" s="257"/>
      <c r="F29" s="258"/>
      <c r="G29" s="320"/>
      <c r="H29" s="321"/>
      <c r="I29" s="103"/>
      <c r="J29" s="322"/>
      <c r="K29" s="322"/>
      <c r="L29" s="265">
        <f>E29*I29</f>
        <v>0</v>
      </c>
      <c r="M29" s="262"/>
      <c r="N29" s="315">
        <f>G29*J29</f>
        <v>0</v>
      </c>
      <c r="O29" s="316"/>
      <c r="P29" s="317">
        <f t="shared" si="0"/>
        <v>0</v>
      </c>
      <c r="Q29" s="318"/>
      <c r="R29" s="319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</row>
    <row r="30" spans="1:256" s="92" customFormat="1">
      <c r="A30" s="91"/>
      <c r="B30" s="314"/>
      <c r="C30" s="303" t="s">
        <v>139</v>
      </c>
      <c r="D30" s="304"/>
      <c r="E30" s="304"/>
      <c r="F30" s="304"/>
      <c r="G30" s="304"/>
      <c r="H30" s="304"/>
      <c r="I30" s="304"/>
      <c r="J30" s="304"/>
      <c r="K30" s="305"/>
      <c r="L30" s="306">
        <f>SUM(L27:M29)</f>
        <v>5040</v>
      </c>
      <c r="M30" s="307"/>
      <c r="N30" s="308">
        <f>SUM(N27:O29)</f>
        <v>4320</v>
      </c>
      <c r="O30" s="309"/>
      <c r="P30" s="310">
        <f>SUM(P27:P29)</f>
        <v>1</v>
      </c>
      <c r="Q30" s="311"/>
      <c r="R30" s="312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</row>
    <row r="31" spans="1:256" s="92" customFormat="1">
      <c r="A31" s="91"/>
      <c r="B31" s="274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N31" s="275"/>
      <c r="O31" s="275"/>
      <c r="P31" s="275"/>
      <c r="Q31" s="276"/>
      <c r="R31" s="277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</row>
    <row r="32" spans="1:256" s="92" customFormat="1" ht="15.75" customHeight="1">
      <c r="A32" s="91"/>
      <c r="B32" s="313" t="s">
        <v>140</v>
      </c>
      <c r="C32" s="104" t="s">
        <v>4</v>
      </c>
      <c r="D32" s="268" t="s">
        <v>141</v>
      </c>
      <c r="E32" s="299"/>
      <c r="F32" s="268" t="s">
        <v>142</v>
      </c>
      <c r="G32" s="299"/>
      <c r="H32" s="104" t="s">
        <v>143</v>
      </c>
      <c r="I32" s="268" t="s">
        <v>144</v>
      </c>
      <c r="J32" s="291"/>
      <c r="K32" s="104" t="s">
        <v>131</v>
      </c>
      <c r="L32" s="104" t="s">
        <v>132</v>
      </c>
      <c r="M32" s="104" t="s">
        <v>131</v>
      </c>
      <c r="N32" s="268" t="s">
        <v>145</v>
      </c>
      <c r="O32" s="299"/>
      <c r="P32" s="268" t="s">
        <v>146</v>
      </c>
      <c r="Q32" s="291"/>
      <c r="R32" s="105" t="s">
        <v>135</v>
      </c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</row>
    <row r="33" spans="1:256" s="92" customFormat="1" ht="16.5" customHeight="1">
      <c r="A33" s="91"/>
      <c r="B33" s="313"/>
      <c r="C33" s="292" t="s">
        <v>147</v>
      </c>
      <c r="D33" s="268" t="s">
        <v>148</v>
      </c>
      <c r="E33" s="299"/>
      <c r="F33" s="293" t="s">
        <v>149</v>
      </c>
      <c r="G33" s="300"/>
      <c r="H33" s="102" t="s">
        <v>150</v>
      </c>
      <c r="I33" s="293">
        <v>300</v>
      </c>
      <c r="J33" s="294"/>
      <c r="K33" s="106"/>
      <c r="L33" s="107">
        <v>25</v>
      </c>
      <c r="M33" s="108"/>
      <c r="N33" s="295">
        <f t="shared" ref="N33:N54" si="1">I33*L33</f>
        <v>7500</v>
      </c>
      <c r="O33" s="296"/>
      <c r="P33" s="297">
        <f t="shared" ref="P33:P54" si="2">IF(AND(ISNUMBER(K33),ISNUMBER(M33)),K33*M33,IF(ISNUMBER(M33),I33*M33,IF(ISNUMBER(K33),K33*L33,N33)))</f>
        <v>7500</v>
      </c>
      <c r="Q33" s="298"/>
      <c r="R33" s="109">
        <f t="shared" ref="R33:R55" si="3">IF($L$76=0,0,N33/$L$76)</f>
        <v>0.16209119250490325</v>
      </c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</row>
    <row r="34" spans="1:256" s="92" customFormat="1" ht="23.25" customHeight="1">
      <c r="A34" s="91"/>
      <c r="B34" s="313"/>
      <c r="C34" s="292"/>
      <c r="D34" s="268" t="s">
        <v>151</v>
      </c>
      <c r="E34" s="299"/>
      <c r="F34" s="301" t="s">
        <v>152</v>
      </c>
      <c r="G34" s="302"/>
      <c r="H34" s="102" t="s">
        <v>153</v>
      </c>
      <c r="I34" s="293">
        <v>21</v>
      </c>
      <c r="J34" s="294"/>
      <c r="K34" s="108"/>
      <c r="L34" s="107">
        <v>55</v>
      </c>
      <c r="M34" s="108"/>
      <c r="N34" s="295">
        <f t="shared" si="1"/>
        <v>1155</v>
      </c>
      <c r="O34" s="296"/>
      <c r="P34" s="297">
        <f t="shared" si="2"/>
        <v>1155</v>
      </c>
      <c r="Q34" s="298"/>
      <c r="R34" s="109">
        <f t="shared" si="3"/>
        <v>2.4962043645755102E-2</v>
      </c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</row>
    <row r="35" spans="1:256" s="92" customFormat="1" ht="23.25" customHeight="1">
      <c r="A35" s="91"/>
      <c r="B35" s="313"/>
      <c r="C35" s="292"/>
      <c r="D35" s="268" t="s">
        <v>154</v>
      </c>
      <c r="E35" s="299"/>
      <c r="F35" s="301" t="s">
        <v>152</v>
      </c>
      <c r="G35" s="302"/>
      <c r="H35" s="102" t="s">
        <v>155</v>
      </c>
      <c r="I35" s="293">
        <v>24</v>
      </c>
      <c r="J35" s="294"/>
      <c r="K35" s="108"/>
      <c r="L35" s="107">
        <v>55</v>
      </c>
      <c r="M35" s="108"/>
      <c r="N35" s="295">
        <f t="shared" si="1"/>
        <v>1320</v>
      </c>
      <c r="O35" s="296"/>
      <c r="P35" s="297">
        <f t="shared" si="2"/>
        <v>1320</v>
      </c>
      <c r="Q35" s="298"/>
      <c r="R35" s="109">
        <f t="shared" si="3"/>
        <v>2.8528049880862973E-2</v>
      </c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</row>
    <row r="36" spans="1:256" s="92" customFormat="1">
      <c r="A36" s="91"/>
      <c r="B36" s="313"/>
      <c r="C36" s="292"/>
      <c r="D36" s="268" t="s">
        <v>156</v>
      </c>
      <c r="E36" s="299"/>
      <c r="F36" s="293" t="s">
        <v>157</v>
      </c>
      <c r="G36" s="300"/>
      <c r="H36" s="102" t="s">
        <v>158</v>
      </c>
      <c r="I36" s="293">
        <v>8</v>
      </c>
      <c r="J36" s="294"/>
      <c r="K36" s="108"/>
      <c r="L36" s="107">
        <v>20</v>
      </c>
      <c r="M36" s="108"/>
      <c r="N36" s="295">
        <f t="shared" si="1"/>
        <v>160</v>
      </c>
      <c r="O36" s="296"/>
      <c r="P36" s="297">
        <f t="shared" si="2"/>
        <v>160</v>
      </c>
      <c r="Q36" s="298"/>
      <c r="R36" s="109">
        <f t="shared" si="3"/>
        <v>3.457945440104603E-3</v>
      </c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</row>
    <row r="37" spans="1:256" s="92" customFormat="1">
      <c r="A37" s="91"/>
      <c r="B37" s="313"/>
      <c r="C37" s="292"/>
      <c r="D37" s="268" t="s">
        <v>159</v>
      </c>
      <c r="E37" s="299"/>
      <c r="F37" s="293"/>
      <c r="G37" s="300"/>
      <c r="H37" s="102"/>
      <c r="I37" s="293"/>
      <c r="J37" s="294"/>
      <c r="K37" s="108"/>
      <c r="L37" s="107"/>
      <c r="M37" s="108"/>
      <c r="N37" s="295">
        <f t="shared" si="1"/>
        <v>0</v>
      </c>
      <c r="O37" s="296"/>
      <c r="P37" s="297">
        <f t="shared" si="2"/>
        <v>0</v>
      </c>
      <c r="Q37" s="298"/>
      <c r="R37" s="109">
        <f t="shared" si="3"/>
        <v>0</v>
      </c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</row>
    <row r="38" spans="1:256" s="92" customFormat="1">
      <c r="A38" s="91"/>
      <c r="B38" s="313"/>
      <c r="C38" s="292"/>
      <c r="D38" s="268" t="s">
        <v>160</v>
      </c>
      <c r="E38" s="299"/>
      <c r="F38" s="293"/>
      <c r="G38" s="300"/>
      <c r="H38" s="102"/>
      <c r="I38" s="293"/>
      <c r="J38" s="294"/>
      <c r="K38" s="108"/>
      <c r="L38" s="107"/>
      <c r="M38" s="108"/>
      <c r="N38" s="295">
        <f t="shared" si="1"/>
        <v>0</v>
      </c>
      <c r="O38" s="296"/>
      <c r="P38" s="297">
        <f t="shared" si="2"/>
        <v>0</v>
      </c>
      <c r="Q38" s="298"/>
      <c r="R38" s="109">
        <f t="shared" si="3"/>
        <v>0</v>
      </c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</row>
    <row r="39" spans="1:256" s="92" customFormat="1">
      <c r="A39" s="91"/>
      <c r="B39" s="313"/>
      <c r="C39" s="292"/>
      <c r="D39" s="268" t="s">
        <v>161</v>
      </c>
      <c r="E39" s="299"/>
      <c r="F39" s="293"/>
      <c r="G39" s="300"/>
      <c r="H39" s="102"/>
      <c r="I39" s="293"/>
      <c r="J39" s="294"/>
      <c r="K39" s="108"/>
      <c r="L39" s="107"/>
      <c r="M39" s="108"/>
      <c r="N39" s="295">
        <f t="shared" si="1"/>
        <v>0</v>
      </c>
      <c r="O39" s="296"/>
      <c r="P39" s="297">
        <f t="shared" si="2"/>
        <v>0</v>
      </c>
      <c r="Q39" s="298"/>
      <c r="R39" s="109">
        <f t="shared" si="3"/>
        <v>0</v>
      </c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</row>
    <row r="40" spans="1:256" s="92" customFormat="1">
      <c r="A40" s="91"/>
      <c r="B40" s="313"/>
      <c r="C40" s="292" t="s">
        <v>162</v>
      </c>
      <c r="D40" s="268" t="s">
        <v>148</v>
      </c>
      <c r="E40" s="299"/>
      <c r="F40" s="293"/>
      <c r="G40" s="300"/>
      <c r="H40" s="102"/>
      <c r="I40" s="293"/>
      <c r="J40" s="294"/>
      <c r="K40" s="108"/>
      <c r="L40" s="107"/>
      <c r="M40" s="108"/>
      <c r="N40" s="295">
        <f t="shared" si="1"/>
        <v>0</v>
      </c>
      <c r="O40" s="296"/>
      <c r="P40" s="297">
        <f t="shared" si="2"/>
        <v>0</v>
      </c>
      <c r="Q40" s="298"/>
      <c r="R40" s="109">
        <f t="shared" si="3"/>
        <v>0</v>
      </c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</row>
    <row r="41" spans="1:256" s="92" customFormat="1">
      <c r="A41" s="91"/>
      <c r="B41" s="313"/>
      <c r="C41" s="292"/>
      <c r="D41" s="293" t="s">
        <v>163</v>
      </c>
      <c r="E41" s="300"/>
      <c r="F41" s="293"/>
      <c r="G41" s="300"/>
      <c r="H41" s="102"/>
      <c r="I41" s="293"/>
      <c r="J41" s="294"/>
      <c r="K41" s="108"/>
      <c r="L41" s="107"/>
      <c r="M41" s="108"/>
      <c r="N41" s="295">
        <f t="shared" si="1"/>
        <v>0</v>
      </c>
      <c r="O41" s="296"/>
      <c r="P41" s="297">
        <f t="shared" si="2"/>
        <v>0</v>
      </c>
      <c r="Q41" s="298"/>
      <c r="R41" s="109">
        <f t="shared" si="3"/>
        <v>0</v>
      </c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</row>
    <row r="42" spans="1:256" s="92" customFormat="1">
      <c r="A42" s="91"/>
      <c r="B42" s="313"/>
      <c r="C42" s="292"/>
      <c r="D42" s="293" t="s">
        <v>164</v>
      </c>
      <c r="E42" s="300"/>
      <c r="F42" s="293"/>
      <c r="G42" s="300"/>
      <c r="H42" s="102"/>
      <c r="I42" s="293"/>
      <c r="J42" s="294"/>
      <c r="K42" s="108"/>
      <c r="L42" s="107"/>
      <c r="M42" s="108"/>
      <c r="N42" s="295">
        <f t="shared" si="1"/>
        <v>0</v>
      </c>
      <c r="O42" s="296"/>
      <c r="P42" s="297">
        <f t="shared" si="2"/>
        <v>0</v>
      </c>
      <c r="Q42" s="298"/>
      <c r="R42" s="109">
        <f t="shared" si="3"/>
        <v>0</v>
      </c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  <c r="AF42" s="91"/>
      <c r="AG42" s="91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</row>
    <row r="43" spans="1:256" s="92" customFormat="1">
      <c r="A43" s="91"/>
      <c r="B43" s="313"/>
      <c r="C43" s="292"/>
      <c r="D43" s="293" t="s">
        <v>165</v>
      </c>
      <c r="E43" s="300"/>
      <c r="F43" s="293"/>
      <c r="G43" s="300"/>
      <c r="H43" s="102"/>
      <c r="I43" s="293"/>
      <c r="J43" s="294"/>
      <c r="K43" s="108"/>
      <c r="L43" s="107"/>
      <c r="M43" s="108"/>
      <c r="N43" s="295">
        <f t="shared" si="1"/>
        <v>0</v>
      </c>
      <c r="O43" s="296"/>
      <c r="P43" s="297">
        <f t="shared" si="2"/>
        <v>0</v>
      </c>
      <c r="Q43" s="298"/>
      <c r="R43" s="109">
        <f t="shared" si="3"/>
        <v>0</v>
      </c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</row>
    <row r="44" spans="1:256" s="92" customFormat="1">
      <c r="A44" s="91"/>
      <c r="B44" s="313"/>
      <c r="C44" s="292"/>
      <c r="D44" s="293" t="s">
        <v>166</v>
      </c>
      <c r="E44" s="300"/>
      <c r="F44" s="293"/>
      <c r="G44" s="300"/>
      <c r="H44" s="102"/>
      <c r="I44" s="293"/>
      <c r="J44" s="294"/>
      <c r="K44" s="108"/>
      <c r="L44" s="107"/>
      <c r="M44" s="108"/>
      <c r="N44" s="295">
        <f t="shared" si="1"/>
        <v>0</v>
      </c>
      <c r="O44" s="296"/>
      <c r="P44" s="297">
        <f t="shared" si="2"/>
        <v>0</v>
      </c>
      <c r="Q44" s="298"/>
      <c r="R44" s="109">
        <f t="shared" si="3"/>
        <v>0</v>
      </c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</row>
    <row r="45" spans="1:256" s="92" customFormat="1">
      <c r="A45" s="91"/>
      <c r="B45" s="313"/>
      <c r="C45" s="292"/>
      <c r="D45" s="268" t="s">
        <v>167</v>
      </c>
      <c r="E45" s="299"/>
      <c r="F45" s="293" t="s">
        <v>168</v>
      </c>
      <c r="G45" s="300"/>
      <c r="H45" s="102" t="s">
        <v>169</v>
      </c>
      <c r="I45" s="293">
        <v>4</v>
      </c>
      <c r="J45" s="294"/>
      <c r="K45" s="108"/>
      <c r="L45" s="107">
        <v>60</v>
      </c>
      <c r="M45" s="108"/>
      <c r="N45" s="295">
        <f t="shared" si="1"/>
        <v>240</v>
      </c>
      <c r="O45" s="296"/>
      <c r="P45" s="297">
        <f t="shared" si="2"/>
        <v>240</v>
      </c>
      <c r="Q45" s="298"/>
      <c r="R45" s="109">
        <f t="shared" si="3"/>
        <v>5.1869181601569047E-3</v>
      </c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  <c r="AF45" s="91"/>
      <c r="AG45" s="91"/>
      <c r="AH45" s="91"/>
      <c r="AI45" s="91"/>
      <c r="AJ45" s="91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</row>
    <row r="46" spans="1:256" s="92" customFormat="1">
      <c r="A46" s="91"/>
      <c r="B46" s="313"/>
      <c r="C46" s="292"/>
      <c r="D46" s="268" t="s">
        <v>170</v>
      </c>
      <c r="E46" s="299"/>
      <c r="F46" s="293"/>
      <c r="G46" s="300"/>
      <c r="H46" s="102"/>
      <c r="I46" s="293"/>
      <c r="J46" s="294"/>
      <c r="K46" s="108"/>
      <c r="L46" s="107"/>
      <c r="M46" s="108"/>
      <c r="N46" s="295">
        <f t="shared" si="1"/>
        <v>0</v>
      </c>
      <c r="O46" s="296"/>
      <c r="P46" s="297">
        <f t="shared" si="2"/>
        <v>0</v>
      </c>
      <c r="Q46" s="298"/>
      <c r="R46" s="109">
        <f t="shared" si="3"/>
        <v>0</v>
      </c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  <c r="AF46" s="91"/>
      <c r="AG46" s="91"/>
      <c r="AH46" s="91"/>
      <c r="AI46" s="91"/>
      <c r="AJ46" s="91"/>
      <c r="AK46" s="91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</row>
    <row r="47" spans="1:256" s="92" customFormat="1">
      <c r="A47" s="91"/>
      <c r="B47" s="313"/>
      <c r="C47" s="292"/>
      <c r="D47" s="268" t="s">
        <v>171</v>
      </c>
      <c r="E47" s="299"/>
      <c r="F47" s="293" t="s">
        <v>168</v>
      </c>
      <c r="G47" s="300"/>
      <c r="H47" s="102" t="s">
        <v>172</v>
      </c>
      <c r="I47" s="293">
        <v>8</v>
      </c>
      <c r="J47" s="294"/>
      <c r="K47" s="108"/>
      <c r="L47" s="107">
        <v>60</v>
      </c>
      <c r="M47" s="108"/>
      <c r="N47" s="295">
        <f t="shared" si="1"/>
        <v>480</v>
      </c>
      <c r="O47" s="296"/>
      <c r="P47" s="297">
        <f t="shared" si="2"/>
        <v>480</v>
      </c>
      <c r="Q47" s="298"/>
      <c r="R47" s="109">
        <f t="shared" si="3"/>
        <v>1.0373836320313809E-2</v>
      </c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  <c r="AF47" s="91"/>
      <c r="AG47" s="91"/>
      <c r="AH47" s="91"/>
      <c r="AI47" s="91"/>
      <c r="AJ47" s="91"/>
      <c r="AK47" s="91"/>
      <c r="AL47" s="91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</row>
    <row r="48" spans="1:256" s="92" customFormat="1">
      <c r="A48" s="91"/>
      <c r="B48" s="313"/>
      <c r="C48" s="292"/>
      <c r="D48" s="268" t="s">
        <v>173</v>
      </c>
      <c r="E48" s="299"/>
      <c r="F48" s="293" t="s">
        <v>174</v>
      </c>
      <c r="G48" s="300"/>
      <c r="H48" s="102" t="s">
        <v>175</v>
      </c>
      <c r="I48" s="293">
        <v>2</v>
      </c>
      <c r="J48" s="294"/>
      <c r="K48" s="108"/>
      <c r="L48" s="107">
        <v>8000</v>
      </c>
      <c r="M48" s="108"/>
      <c r="N48" s="295">
        <f t="shared" si="1"/>
        <v>16000</v>
      </c>
      <c r="O48" s="296"/>
      <c r="P48" s="297">
        <f t="shared" si="2"/>
        <v>16000</v>
      </c>
      <c r="Q48" s="298"/>
      <c r="R48" s="109">
        <f t="shared" si="3"/>
        <v>0.34579454401046028</v>
      </c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M48" s="91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</row>
    <row r="49" spans="1:256" s="92" customFormat="1">
      <c r="A49" s="91"/>
      <c r="B49" s="313"/>
      <c r="C49" s="292"/>
      <c r="D49" s="268" t="s">
        <v>161</v>
      </c>
      <c r="E49" s="299"/>
      <c r="F49" s="293"/>
      <c r="G49" s="300"/>
      <c r="H49" s="102"/>
      <c r="I49" s="293"/>
      <c r="J49" s="294"/>
      <c r="K49" s="108"/>
      <c r="L49" s="107"/>
      <c r="M49" s="108"/>
      <c r="N49" s="295">
        <f t="shared" si="1"/>
        <v>0</v>
      </c>
      <c r="O49" s="296"/>
      <c r="P49" s="297">
        <f t="shared" si="2"/>
        <v>0</v>
      </c>
      <c r="Q49" s="298"/>
      <c r="R49" s="109">
        <f t="shared" si="3"/>
        <v>0</v>
      </c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  <c r="AF49" s="91"/>
      <c r="AG49" s="91"/>
      <c r="AH49" s="91"/>
      <c r="AI49" s="91"/>
      <c r="AJ49" s="91"/>
      <c r="AK49" s="91"/>
      <c r="AL49" s="91"/>
      <c r="AM49" s="91"/>
      <c r="AN49" s="91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</row>
    <row r="50" spans="1:256" s="92" customFormat="1">
      <c r="A50" s="91"/>
      <c r="B50" s="313"/>
      <c r="C50" s="292" t="s">
        <v>176</v>
      </c>
      <c r="D50" s="292"/>
      <c r="E50" s="292"/>
      <c r="F50" s="292"/>
      <c r="G50" s="292"/>
      <c r="H50" s="292"/>
      <c r="I50" s="293"/>
      <c r="J50" s="294"/>
      <c r="K50" s="108"/>
      <c r="L50" s="107"/>
      <c r="M50" s="108"/>
      <c r="N50" s="295">
        <f t="shared" si="1"/>
        <v>0</v>
      </c>
      <c r="O50" s="296"/>
      <c r="P50" s="297">
        <f t="shared" si="2"/>
        <v>0</v>
      </c>
      <c r="Q50" s="298"/>
      <c r="R50" s="109">
        <f t="shared" si="3"/>
        <v>0</v>
      </c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  <c r="AF50" s="91"/>
      <c r="AG50" s="91"/>
      <c r="AH50" s="91"/>
      <c r="AI50" s="91"/>
      <c r="AJ50" s="91"/>
      <c r="AK50" s="91"/>
      <c r="AL50" s="91"/>
      <c r="AM50" s="91"/>
      <c r="AN50" s="91"/>
      <c r="AO50" s="91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</row>
    <row r="51" spans="1:256" s="92" customFormat="1">
      <c r="A51" s="91"/>
      <c r="B51" s="313"/>
      <c r="C51" s="292" t="s">
        <v>177</v>
      </c>
      <c r="D51" s="292"/>
      <c r="E51" s="292"/>
      <c r="F51" s="292"/>
      <c r="G51" s="292"/>
      <c r="H51" s="292"/>
      <c r="I51" s="293"/>
      <c r="J51" s="294"/>
      <c r="K51" s="108"/>
      <c r="L51" s="107"/>
      <c r="M51" s="108"/>
      <c r="N51" s="295">
        <f t="shared" si="1"/>
        <v>0</v>
      </c>
      <c r="O51" s="296"/>
      <c r="P51" s="297">
        <f t="shared" si="2"/>
        <v>0</v>
      </c>
      <c r="Q51" s="298"/>
      <c r="R51" s="109">
        <f t="shared" si="3"/>
        <v>0</v>
      </c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  <c r="AF51" s="91"/>
      <c r="AG51" s="91"/>
      <c r="AH51" s="91"/>
      <c r="AI51" s="91"/>
      <c r="AJ51" s="91"/>
      <c r="AK51" s="91"/>
      <c r="AL51" s="91"/>
      <c r="AM51" s="91"/>
      <c r="AN51" s="91"/>
      <c r="AO51" s="91"/>
      <c r="AP51" s="91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</row>
    <row r="52" spans="1:256" s="92" customFormat="1">
      <c r="A52" s="91"/>
      <c r="B52" s="313"/>
      <c r="C52" s="292" t="s">
        <v>178</v>
      </c>
      <c r="D52" s="292"/>
      <c r="E52" s="292"/>
      <c r="F52" s="292"/>
      <c r="G52" s="292"/>
      <c r="H52" s="292"/>
      <c r="I52" s="293"/>
      <c r="J52" s="294"/>
      <c r="K52" s="108"/>
      <c r="L52" s="107"/>
      <c r="M52" s="108"/>
      <c r="N52" s="295">
        <f t="shared" si="1"/>
        <v>0</v>
      </c>
      <c r="O52" s="296"/>
      <c r="P52" s="297">
        <f t="shared" si="2"/>
        <v>0</v>
      </c>
      <c r="Q52" s="298"/>
      <c r="R52" s="109">
        <f t="shared" si="3"/>
        <v>0</v>
      </c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1"/>
      <c r="AH52" s="91"/>
      <c r="AI52" s="91"/>
      <c r="AJ52" s="91"/>
      <c r="AK52" s="91"/>
      <c r="AL52" s="91"/>
      <c r="AM52" s="91"/>
      <c r="AN52" s="91"/>
      <c r="AO52" s="91"/>
      <c r="AP52" s="91"/>
      <c r="AQ52" s="91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</row>
    <row r="53" spans="1:256" s="92" customFormat="1">
      <c r="A53" s="91"/>
      <c r="B53" s="313"/>
      <c r="C53" s="292" t="s">
        <v>179</v>
      </c>
      <c r="D53" s="292"/>
      <c r="E53" s="292"/>
      <c r="F53" s="292"/>
      <c r="G53" s="292"/>
      <c r="H53" s="292"/>
      <c r="I53" s="293">
        <v>3</v>
      </c>
      <c r="J53" s="294"/>
      <c r="K53" s="108"/>
      <c r="L53" s="107">
        <v>60</v>
      </c>
      <c r="M53" s="108"/>
      <c r="N53" s="295">
        <f>I53*L53</f>
        <v>180</v>
      </c>
      <c r="O53" s="296"/>
      <c r="P53" s="297">
        <f t="shared" si="2"/>
        <v>180</v>
      </c>
      <c r="Q53" s="298"/>
      <c r="R53" s="109">
        <f t="shared" si="3"/>
        <v>3.8901886201176783E-3</v>
      </c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  <c r="AF53" s="91"/>
      <c r="AG53" s="91"/>
      <c r="AH53" s="91"/>
      <c r="AI53" s="91"/>
      <c r="AJ53" s="91"/>
      <c r="AK53" s="91"/>
      <c r="AL53" s="91"/>
      <c r="AM53" s="91"/>
      <c r="AN53" s="91"/>
      <c r="AO53" s="91"/>
      <c r="AP53" s="91"/>
      <c r="AQ53" s="91"/>
      <c r="AR53" s="91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</row>
    <row r="54" spans="1:256" s="92" customFormat="1">
      <c r="A54" s="91"/>
      <c r="B54" s="313"/>
      <c r="C54" s="292" t="s">
        <v>180</v>
      </c>
      <c r="D54" s="292"/>
      <c r="E54" s="292"/>
      <c r="F54" s="292"/>
      <c r="G54" s="292"/>
      <c r="H54" s="292"/>
      <c r="I54" s="293"/>
      <c r="J54" s="294"/>
      <c r="K54" s="108"/>
      <c r="L54" s="107"/>
      <c r="M54" s="108"/>
      <c r="N54" s="295">
        <f t="shared" si="1"/>
        <v>0</v>
      </c>
      <c r="O54" s="296"/>
      <c r="P54" s="297">
        <f t="shared" si="2"/>
        <v>0</v>
      </c>
      <c r="Q54" s="298"/>
      <c r="R54" s="109">
        <f t="shared" si="3"/>
        <v>0</v>
      </c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  <c r="AF54" s="91"/>
      <c r="AG54" s="91"/>
      <c r="AH54" s="91"/>
      <c r="AI54" s="91"/>
      <c r="AJ54" s="91"/>
      <c r="AK54" s="91"/>
      <c r="AL54" s="91"/>
      <c r="AM54" s="91"/>
      <c r="AN54" s="91"/>
      <c r="AO54" s="91"/>
      <c r="AP54" s="91"/>
      <c r="AQ54" s="91"/>
      <c r="AR54" s="91"/>
      <c r="AS54" s="91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</row>
    <row r="55" spans="1:256" s="92" customFormat="1">
      <c r="A55" s="91"/>
      <c r="B55" s="313"/>
      <c r="C55" s="281" t="s">
        <v>139</v>
      </c>
      <c r="D55" s="282"/>
      <c r="E55" s="282"/>
      <c r="F55" s="282"/>
      <c r="G55" s="282"/>
      <c r="H55" s="282"/>
      <c r="I55" s="282"/>
      <c r="J55" s="282"/>
      <c r="K55" s="282"/>
      <c r="L55" s="283"/>
      <c r="M55" s="110"/>
      <c r="N55" s="284">
        <f>SUM(N33:O54)</f>
        <v>27035</v>
      </c>
      <c r="O55" s="285"/>
      <c r="P55" s="286">
        <f>SUM(P33:Q54)</f>
        <v>27035</v>
      </c>
      <c r="Q55" s="287"/>
      <c r="R55" s="111">
        <f t="shared" si="3"/>
        <v>0.58428471858267461</v>
      </c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  <c r="AF55" s="91"/>
      <c r="AG55" s="91"/>
      <c r="AH55" s="91"/>
      <c r="AI55" s="91"/>
      <c r="AJ55" s="91"/>
      <c r="AK55" s="91"/>
      <c r="AL55" s="91"/>
      <c r="AM55" s="91"/>
      <c r="AN55" s="91"/>
      <c r="AO55" s="91"/>
      <c r="AP55" s="91"/>
      <c r="AQ55" s="91"/>
      <c r="AR55" s="91"/>
      <c r="AS55" s="91"/>
      <c r="AT55" s="91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</row>
    <row r="56" spans="1:256" s="92" customFormat="1">
      <c r="A56" s="91"/>
      <c r="B56" s="274"/>
      <c r="C56" s="275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6"/>
      <c r="R56" s="277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  <c r="AF56" s="91"/>
      <c r="AG56" s="91"/>
      <c r="AH56" s="91"/>
      <c r="AI56" s="91"/>
      <c r="AJ56" s="91"/>
      <c r="AK56" s="91"/>
      <c r="AL56" s="91"/>
      <c r="AM56" s="91"/>
      <c r="AN56" s="91"/>
      <c r="AO56" s="91"/>
      <c r="AP56" s="91"/>
      <c r="AQ56" s="91"/>
      <c r="AR56" s="91"/>
      <c r="AS56" s="91"/>
      <c r="AT56" s="91"/>
      <c r="AU56" s="91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</row>
    <row r="57" spans="1:256" s="92" customFormat="1">
      <c r="A57" s="91"/>
      <c r="B57" s="288" t="s">
        <v>181</v>
      </c>
      <c r="C57" s="112" t="s">
        <v>182</v>
      </c>
      <c r="D57" s="112" t="s">
        <v>130</v>
      </c>
      <c r="E57" s="113" t="s">
        <v>131</v>
      </c>
      <c r="F57" s="112" t="s">
        <v>183</v>
      </c>
      <c r="G57" s="112" t="s">
        <v>131</v>
      </c>
      <c r="H57" s="112" t="s">
        <v>133</v>
      </c>
      <c r="I57" s="112" t="s">
        <v>134</v>
      </c>
      <c r="J57" s="112" t="s">
        <v>135</v>
      </c>
      <c r="K57" s="112" t="s">
        <v>182</v>
      </c>
      <c r="L57" s="112" t="s">
        <v>130</v>
      </c>
      <c r="M57" s="112" t="s">
        <v>131</v>
      </c>
      <c r="N57" s="112" t="s">
        <v>183</v>
      </c>
      <c r="O57" s="112" t="s">
        <v>131</v>
      </c>
      <c r="P57" s="112" t="s">
        <v>133</v>
      </c>
      <c r="Q57" s="114" t="s">
        <v>184</v>
      </c>
      <c r="R57" s="115" t="s">
        <v>135</v>
      </c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  <c r="AF57" s="91"/>
      <c r="AG57" s="91"/>
      <c r="AH57" s="91"/>
      <c r="AI57" s="91"/>
      <c r="AJ57" s="91"/>
      <c r="AK57" s="91"/>
      <c r="AL57" s="91"/>
      <c r="AM57" s="91"/>
      <c r="AN57" s="91"/>
      <c r="AO57" s="91"/>
      <c r="AP57" s="91"/>
      <c r="AQ57" s="91"/>
      <c r="AR57" s="91"/>
      <c r="AS57" s="91"/>
      <c r="AT57" s="91"/>
      <c r="AU57" s="91"/>
      <c r="AV57" s="91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</row>
    <row r="58" spans="1:256" s="92" customFormat="1" ht="22.5">
      <c r="A58" s="91"/>
      <c r="B58" s="288"/>
      <c r="C58" s="116" t="s">
        <v>185</v>
      </c>
      <c r="D58" s="117">
        <v>30</v>
      </c>
      <c r="E58" s="118"/>
      <c r="F58" s="119">
        <v>80</v>
      </c>
      <c r="G58" s="108"/>
      <c r="H58" s="120">
        <f t="shared" ref="H58:H63" si="4">D58*F58</f>
        <v>2400</v>
      </c>
      <c r="I58" s="121">
        <f>IF(AND(ISNUMBER(E58),ISNUMBER(G58)),E58*G58,IF(ISNUMBER(E58),E58*F58,IF(ISNUMBER(G58),G58*D58,H58)))</f>
        <v>2400</v>
      </c>
      <c r="J58" s="109">
        <f t="shared" ref="J58:J63" si="5">IF($L$76=0,0,H58/$L$76)</f>
        <v>5.1869181601569045E-2</v>
      </c>
      <c r="K58" s="122" t="s">
        <v>186</v>
      </c>
      <c r="L58" s="123">
        <v>10</v>
      </c>
      <c r="M58" s="118"/>
      <c r="N58" s="124">
        <v>50</v>
      </c>
      <c r="O58" s="108"/>
      <c r="P58" s="120">
        <f t="shared" ref="P58:P63" si="6">L58*N58</f>
        <v>500</v>
      </c>
      <c r="Q58" s="121">
        <f t="shared" ref="Q58:Q63" si="7">IF(AND(ISNUMBER(M58),ISNUMBER(O58)),M58*O58,IF(ISNUMBER(M58),M58*N58,IF(ISNUMBER(O58),L58*O58,P58)))</f>
        <v>500</v>
      </c>
      <c r="R58" s="109">
        <f t="shared" ref="R58:R64" si="8">IF($L$76=0,0,P58/$L$76)</f>
        <v>1.0806079500326884E-2</v>
      </c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</row>
    <row r="59" spans="1:256" s="92" customFormat="1">
      <c r="A59" s="91"/>
      <c r="B59" s="288"/>
      <c r="C59" s="116" t="s">
        <v>187</v>
      </c>
      <c r="D59" s="117">
        <v>12</v>
      </c>
      <c r="E59" s="118"/>
      <c r="F59" s="119">
        <v>60</v>
      </c>
      <c r="G59" s="108"/>
      <c r="H59" s="120">
        <f t="shared" si="4"/>
        <v>720</v>
      </c>
      <c r="I59" s="121">
        <f>IF(AND(ISNUMBER(E59),ISNUMBER(G59)),E59*G59,IF(ISNUMBER(E59),H59,H59))</f>
        <v>720</v>
      </c>
      <c r="J59" s="109">
        <f t="shared" si="5"/>
        <v>1.5560754480470713E-2</v>
      </c>
      <c r="K59" s="125" t="s">
        <v>188</v>
      </c>
      <c r="L59" s="123">
        <v>2</v>
      </c>
      <c r="M59" s="126"/>
      <c r="N59" s="124">
        <v>80</v>
      </c>
      <c r="O59" s="108"/>
      <c r="P59" s="120">
        <f t="shared" si="6"/>
        <v>160</v>
      </c>
      <c r="Q59" s="121">
        <f t="shared" si="7"/>
        <v>160</v>
      </c>
      <c r="R59" s="109">
        <f t="shared" si="8"/>
        <v>3.457945440104603E-3</v>
      </c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G59" s="91"/>
      <c r="AH59" s="91"/>
      <c r="AI59" s="91"/>
      <c r="AJ59" s="91"/>
      <c r="AK59" s="91"/>
      <c r="AL59" s="91"/>
      <c r="AM59" s="91"/>
      <c r="AN59" s="91"/>
      <c r="AO59" s="91"/>
      <c r="AP59" s="91"/>
      <c r="AQ59" s="91"/>
      <c r="AR59" s="91"/>
      <c r="AS59" s="91"/>
      <c r="AT59" s="91"/>
      <c r="AU59" s="91"/>
      <c r="AV59" s="91"/>
      <c r="AW59" s="91"/>
      <c r="AX59" s="91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</row>
    <row r="60" spans="1:256" s="92" customFormat="1">
      <c r="A60" s="91"/>
      <c r="B60" s="288"/>
      <c r="C60" s="116" t="s">
        <v>189</v>
      </c>
      <c r="D60" s="117">
        <v>12</v>
      </c>
      <c r="E60" s="118"/>
      <c r="F60" s="119">
        <v>65</v>
      </c>
      <c r="G60" s="108"/>
      <c r="H60" s="120">
        <f t="shared" si="4"/>
        <v>780</v>
      </c>
      <c r="I60" s="121">
        <f>IF(AND(ISNUMBER(E60),ISNUMBER(G60)),E60*G60,IF(ISNUMBER(E60),H60,H60))</f>
        <v>780</v>
      </c>
      <c r="J60" s="109">
        <f t="shared" si="5"/>
        <v>1.685748402050994E-2</v>
      </c>
      <c r="K60" s="125" t="s">
        <v>190</v>
      </c>
      <c r="L60" s="123">
        <v>8</v>
      </c>
      <c r="M60" s="118"/>
      <c r="N60" s="124">
        <v>50</v>
      </c>
      <c r="O60" s="108"/>
      <c r="P60" s="120">
        <f t="shared" si="6"/>
        <v>400</v>
      </c>
      <c r="Q60" s="121">
        <f t="shared" si="7"/>
        <v>400</v>
      </c>
      <c r="R60" s="109">
        <f t="shared" si="8"/>
        <v>8.6448636002615063E-3</v>
      </c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  <c r="AF60" s="91"/>
      <c r="AG60" s="91"/>
      <c r="AH60" s="91"/>
      <c r="AI60" s="91"/>
      <c r="AJ60" s="91"/>
      <c r="AK60" s="91"/>
      <c r="AL60" s="91"/>
      <c r="AM60" s="91"/>
      <c r="AN60" s="91"/>
      <c r="AO60" s="91"/>
      <c r="AP60" s="91"/>
      <c r="AQ60" s="91"/>
      <c r="AR60" s="91"/>
      <c r="AS60" s="91"/>
      <c r="AT60" s="91"/>
      <c r="AU60" s="91"/>
      <c r="AV60" s="91"/>
      <c r="AW60" s="91"/>
      <c r="AX60" s="91"/>
      <c r="AY60" s="91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</row>
    <row r="61" spans="1:256" s="92" customFormat="1" ht="22.5">
      <c r="A61" s="91"/>
      <c r="B61" s="288"/>
      <c r="C61" s="116" t="s">
        <v>191</v>
      </c>
      <c r="D61" s="117">
        <v>20</v>
      </c>
      <c r="E61" s="118"/>
      <c r="F61" s="119">
        <v>60</v>
      </c>
      <c r="G61" s="108"/>
      <c r="H61" s="120">
        <f t="shared" si="4"/>
        <v>1200</v>
      </c>
      <c r="I61" s="121">
        <f>IF(AND(ISNUMBER(E61),ISNUMBER(G61)),E61*G61,IF(ISNUMBER(E61),H61,H61))</f>
        <v>1200</v>
      </c>
      <c r="J61" s="109">
        <f t="shared" si="5"/>
        <v>2.5934590800784522E-2</v>
      </c>
      <c r="K61" s="122" t="s">
        <v>192</v>
      </c>
      <c r="L61" s="123">
        <v>8</v>
      </c>
      <c r="M61" s="118"/>
      <c r="N61" s="127">
        <v>100</v>
      </c>
      <c r="O61" s="108"/>
      <c r="P61" s="120">
        <f t="shared" si="6"/>
        <v>800</v>
      </c>
      <c r="Q61" s="121">
        <f t="shared" si="7"/>
        <v>800</v>
      </c>
      <c r="R61" s="109">
        <f t="shared" si="8"/>
        <v>1.7289727200523013E-2</v>
      </c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</row>
    <row r="62" spans="1:256" s="92" customFormat="1">
      <c r="A62" s="91"/>
      <c r="B62" s="288"/>
      <c r="C62" s="116" t="s">
        <v>193</v>
      </c>
      <c r="D62" s="117"/>
      <c r="E62" s="118"/>
      <c r="F62" s="119"/>
      <c r="G62" s="108"/>
      <c r="H62" s="120">
        <f t="shared" si="4"/>
        <v>0</v>
      </c>
      <c r="I62" s="121">
        <f>IF(AND(ISNUMBER(E62),ISNUMBER(G62)),E62*G62,IF(ISNUMBER(E62),H62,H62))</f>
        <v>0</v>
      </c>
      <c r="J62" s="109">
        <f t="shared" si="5"/>
        <v>0</v>
      </c>
      <c r="K62" s="125" t="s">
        <v>194</v>
      </c>
      <c r="L62" s="123"/>
      <c r="M62" s="118"/>
      <c r="N62" s="127"/>
      <c r="O62" s="108"/>
      <c r="P62" s="120">
        <f t="shared" si="6"/>
        <v>0</v>
      </c>
      <c r="Q62" s="121">
        <f t="shared" si="7"/>
        <v>0</v>
      </c>
      <c r="R62" s="109">
        <f t="shared" si="8"/>
        <v>0</v>
      </c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G62" s="91"/>
      <c r="AH62" s="91"/>
      <c r="AI62" s="91"/>
      <c r="AJ62" s="91"/>
      <c r="AK62" s="91"/>
      <c r="AL62" s="91"/>
      <c r="AM62" s="91"/>
      <c r="AN62" s="91"/>
      <c r="AO62" s="91"/>
      <c r="AP62" s="91"/>
      <c r="AQ62" s="91"/>
      <c r="AR62" s="91"/>
      <c r="AS62" s="91"/>
      <c r="AT62" s="91"/>
      <c r="AU62" s="91"/>
      <c r="AV62" s="91"/>
      <c r="AW62" s="91"/>
      <c r="AX62" s="91"/>
      <c r="AY62" s="91"/>
      <c r="AZ62" s="91"/>
      <c r="BA62" s="91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</row>
    <row r="63" spans="1:256" s="92" customFormat="1">
      <c r="A63" s="91"/>
      <c r="B63" s="288"/>
      <c r="C63" s="116" t="s">
        <v>195</v>
      </c>
      <c r="D63" s="117">
        <v>40</v>
      </c>
      <c r="E63" s="118"/>
      <c r="F63" s="119">
        <v>20</v>
      </c>
      <c r="G63" s="108"/>
      <c r="H63" s="120">
        <f t="shared" si="4"/>
        <v>800</v>
      </c>
      <c r="I63" s="121">
        <f>IF(AND(ISNUMBER(E63),ISNUMBER(G63)),E63*G63,IF(ISNUMBER(E63),H63,H63))</f>
        <v>800</v>
      </c>
      <c r="J63" s="109">
        <f t="shared" si="5"/>
        <v>1.7289727200523013E-2</v>
      </c>
      <c r="K63" s="125" t="s">
        <v>196</v>
      </c>
      <c r="L63" s="123">
        <v>2</v>
      </c>
      <c r="M63" s="118"/>
      <c r="N63" s="127">
        <v>200</v>
      </c>
      <c r="O63" s="108"/>
      <c r="P63" s="120">
        <f t="shared" si="6"/>
        <v>400</v>
      </c>
      <c r="Q63" s="121">
        <f t="shared" si="7"/>
        <v>400</v>
      </c>
      <c r="R63" s="109">
        <f t="shared" si="8"/>
        <v>8.6448636002615063E-3</v>
      </c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  <c r="AF63" s="91"/>
      <c r="AG63" s="91"/>
      <c r="AH63" s="91"/>
      <c r="AI63" s="91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AY63" s="91"/>
      <c r="AZ63" s="91"/>
      <c r="BA63" s="91"/>
      <c r="BB63" s="91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</row>
    <row r="64" spans="1:256" s="92" customFormat="1">
      <c r="A64" s="91"/>
      <c r="B64" s="288"/>
      <c r="C64" s="289" t="s">
        <v>139</v>
      </c>
      <c r="D64" s="290"/>
      <c r="E64" s="290"/>
      <c r="F64" s="290"/>
      <c r="G64" s="290"/>
      <c r="H64" s="290"/>
      <c r="I64" s="290"/>
      <c r="J64" s="290"/>
      <c r="K64" s="290"/>
      <c r="L64" s="290"/>
      <c r="M64" s="290"/>
      <c r="N64" s="290"/>
      <c r="O64" s="291"/>
      <c r="P64" s="128">
        <f>SUM(H58:H63,P58:P63)</f>
        <v>8160</v>
      </c>
      <c r="Q64" s="129">
        <f>SUM(I58:I63,Q58:Q63)</f>
        <v>8160</v>
      </c>
      <c r="R64" s="109">
        <f t="shared" si="8"/>
        <v>0.17635521744533475</v>
      </c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H64" s="91"/>
      <c r="AI64" s="91"/>
      <c r="AJ64" s="91"/>
      <c r="AK64" s="91"/>
      <c r="AL64" s="91"/>
      <c r="AM64" s="91"/>
      <c r="AN64" s="91"/>
      <c r="AO64" s="91"/>
      <c r="AP64" s="91"/>
      <c r="AQ64" s="91"/>
      <c r="AR64" s="91"/>
      <c r="AS64" s="91"/>
      <c r="AT64" s="91"/>
      <c r="AU64" s="91"/>
      <c r="AV64" s="91"/>
      <c r="AW64" s="91"/>
      <c r="AX64" s="91"/>
      <c r="AY64" s="91"/>
      <c r="AZ64" s="91"/>
      <c r="BA64" s="91"/>
      <c r="BB64" s="91"/>
      <c r="BC64" s="91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</row>
    <row r="65" spans="1:256" s="92" customFormat="1">
      <c r="A65" s="91"/>
      <c r="B65" s="272" t="s">
        <v>197</v>
      </c>
      <c r="C65" s="112" t="s">
        <v>182</v>
      </c>
      <c r="D65" s="104" t="s">
        <v>130</v>
      </c>
      <c r="E65" s="104" t="s">
        <v>131</v>
      </c>
      <c r="F65" s="104" t="s">
        <v>183</v>
      </c>
      <c r="G65" s="104" t="s">
        <v>131</v>
      </c>
      <c r="H65" s="104" t="s">
        <v>133</v>
      </c>
      <c r="I65" s="104" t="s">
        <v>134</v>
      </c>
      <c r="J65" s="104" t="s">
        <v>135</v>
      </c>
      <c r="K65" s="104" t="s">
        <v>182</v>
      </c>
      <c r="L65" s="104" t="s">
        <v>130</v>
      </c>
      <c r="M65" s="104" t="s">
        <v>131</v>
      </c>
      <c r="N65" s="104" t="s">
        <v>183</v>
      </c>
      <c r="O65" s="104" t="s">
        <v>131</v>
      </c>
      <c r="P65" s="104" t="s">
        <v>133</v>
      </c>
      <c r="Q65" s="130" t="s">
        <v>184</v>
      </c>
      <c r="R65" s="105" t="s">
        <v>135</v>
      </c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G65" s="91"/>
      <c r="AH65" s="91"/>
      <c r="AI65" s="91"/>
      <c r="AJ65" s="91"/>
      <c r="AK65" s="91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AY65" s="91"/>
      <c r="AZ65" s="91"/>
      <c r="BA65" s="91"/>
      <c r="BB65" s="91"/>
      <c r="BC65" s="91"/>
      <c r="BD65" s="91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</row>
    <row r="66" spans="1:256" s="92" customFormat="1">
      <c r="A66" s="91"/>
      <c r="B66" s="272"/>
      <c r="C66" s="116" t="s">
        <v>185</v>
      </c>
      <c r="D66" s="123"/>
      <c r="E66" s="118"/>
      <c r="F66" s="127"/>
      <c r="G66" s="108"/>
      <c r="H66" s="120">
        <f t="shared" ref="H66:H71" si="9">D66*F66</f>
        <v>0</v>
      </c>
      <c r="I66" s="121">
        <f t="shared" ref="I66:I71" si="10">IF(AND(ISNUMBER(E66),ISNUMBER(G66)),E66*G66,IF(ISNUMBER(E66),E66*F66,IF(ISNUMBER(G66),D66*G66,H66)))</f>
        <v>0</v>
      </c>
      <c r="J66" s="109">
        <f t="shared" ref="J66:J71" si="11">IF($L$76=0,0,H66/$L$76)</f>
        <v>0</v>
      </c>
      <c r="K66" s="125" t="s">
        <v>198</v>
      </c>
      <c r="L66" s="131"/>
      <c r="M66" s="118"/>
      <c r="N66" s="107"/>
      <c r="O66" s="108"/>
      <c r="P66" s="120">
        <f t="shared" ref="P66:P71" si="12">L66*N66</f>
        <v>0</v>
      </c>
      <c r="Q66" s="121">
        <f t="shared" ref="Q66:Q71" si="13">IF(AND(ISNUMBER(M66),ISNUMBER(O66)),M66*O66,IF(ISNUMBER(M66),M66*N66,IF(ISNUMBER(O66),L66*O66,P66)))</f>
        <v>0</v>
      </c>
      <c r="R66" s="109">
        <f t="shared" ref="R66:R72" si="14">IF($L$76=0,0,P66/$L$76)</f>
        <v>0</v>
      </c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G66" s="91"/>
      <c r="AH66" s="91"/>
      <c r="AI66" s="91"/>
      <c r="AJ66" s="91"/>
      <c r="AK66" s="91"/>
      <c r="AL66" s="91"/>
      <c r="AM66" s="91"/>
      <c r="AN66" s="91"/>
      <c r="AO66" s="91"/>
      <c r="AP66" s="91"/>
      <c r="AQ66" s="91"/>
      <c r="AR66" s="91"/>
      <c r="AS66" s="91"/>
      <c r="AT66" s="91"/>
      <c r="AU66" s="91"/>
      <c r="AV66" s="91"/>
      <c r="AW66" s="91"/>
      <c r="AX66" s="91"/>
      <c r="AY66" s="91"/>
      <c r="AZ66" s="91"/>
      <c r="BA66" s="91"/>
      <c r="BB66" s="91"/>
      <c r="BC66" s="91"/>
      <c r="BD66" s="91"/>
      <c r="BE66" s="91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</row>
    <row r="67" spans="1:256" s="92" customFormat="1">
      <c r="A67" s="91"/>
      <c r="B67" s="272"/>
      <c r="C67" s="116" t="s">
        <v>187</v>
      </c>
      <c r="D67" s="123"/>
      <c r="E67" s="118"/>
      <c r="F67" s="127"/>
      <c r="G67" s="108"/>
      <c r="H67" s="120">
        <f t="shared" si="9"/>
        <v>0</v>
      </c>
      <c r="I67" s="121">
        <f t="shared" si="10"/>
        <v>0</v>
      </c>
      <c r="J67" s="109">
        <f t="shared" si="11"/>
        <v>0</v>
      </c>
      <c r="K67" s="125" t="s">
        <v>199</v>
      </c>
      <c r="L67" s="131"/>
      <c r="M67" s="118"/>
      <c r="N67" s="107"/>
      <c r="O67" s="108"/>
      <c r="P67" s="120">
        <f t="shared" si="12"/>
        <v>0</v>
      </c>
      <c r="Q67" s="121">
        <f t="shared" si="13"/>
        <v>0</v>
      </c>
      <c r="R67" s="109">
        <f t="shared" si="14"/>
        <v>0</v>
      </c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G67" s="91"/>
      <c r="AH67" s="91"/>
      <c r="AI67" s="91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AY67" s="91"/>
      <c r="AZ67" s="91"/>
      <c r="BA67" s="91"/>
      <c r="BB67" s="91"/>
      <c r="BC67" s="91"/>
      <c r="BD67" s="91"/>
      <c r="BE67" s="91"/>
      <c r="BF67" s="91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</row>
    <row r="68" spans="1:256" s="92" customFormat="1">
      <c r="A68" s="91"/>
      <c r="B68" s="272"/>
      <c r="C68" s="116" t="s">
        <v>200</v>
      </c>
      <c r="D68" s="123"/>
      <c r="E68" s="118"/>
      <c r="F68" s="127"/>
      <c r="G68" s="108"/>
      <c r="H68" s="120">
        <f t="shared" si="9"/>
        <v>0</v>
      </c>
      <c r="I68" s="121">
        <f t="shared" si="10"/>
        <v>0</v>
      </c>
      <c r="J68" s="109">
        <f t="shared" si="11"/>
        <v>0</v>
      </c>
      <c r="K68" s="125" t="s">
        <v>190</v>
      </c>
      <c r="L68" s="131"/>
      <c r="M68" s="118"/>
      <c r="N68" s="107"/>
      <c r="O68" s="108"/>
      <c r="P68" s="120">
        <f t="shared" si="12"/>
        <v>0</v>
      </c>
      <c r="Q68" s="121">
        <f t="shared" si="13"/>
        <v>0</v>
      </c>
      <c r="R68" s="109">
        <f t="shared" si="14"/>
        <v>0</v>
      </c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  <c r="AF68" s="91"/>
      <c r="AG68" s="91"/>
      <c r="AH68" s="91"/>
      <c r="AI68" s="91"/>
      <c r="AJ68" s="91"/>
      <c r="AK68" s="91"/>
      <c r="AL68" s="91"/>
      <c r="AM68" s="91"/>
      <c r="AN68" s="91"/>
      <c r="AO68" s="91"/>
      <c r="AP68" s="91"/>
      <c r="AQ68" s="91"/>
      <c r="AR68" s="91"/>
      <c r="AS68" s="91"/>
      <c r="AT68" s="91"/>
      <c r="AU68" s="91"/>
      <c r="AV68" s="91"/>
      <c r="AW68" s="91"/>
      <c r="AX68" s="91"/>
      <c r="AY68" s="91"/>
      <c r="AZ68" s="91"/>
      <c r="BA68" s="91"/>
      <c r="BB68" s="91"/>
      <c r="BC68" s="91"/>
      <c r="BD68" s="91"/>
      <c r="BE68" s="91"/>
      <c r="BF68" s="91"/>
      <c r="BG68" s="91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</row>
    <row r="69" spans="1:256" s="92" customFormat="1">
      <c r="A69" s="91"/>
      <c r="B69" s="272"/>
      <c r="C69" s="116" t="s">
        <v>191</v>
      </c>
      <c r="D69" s="123"/>
      <c r="E69" s="118"/>
      <c r="F69" s="127"/>
      <c r="G69" s="108"/>
      <c r="H69" s="120">
        <f t="shared" si="9"/>
        <v>0</v>
      </c>
      <c r="I69" s="121">
        <f t="shared" si="10"/>
        <v>0</v>
      </c>
      <c r="J69" s="109">
        <f t="shared" si="11"/>
        <v>0</v>
      </c>
      <c r="K69" s="125" t="s">
        <v>201</v>
      </c>
      <c r="L69" s="131"/>
      <c r="M69" s="118"/>
      <c r="N69" s="107"/>
      <c r="O69" s="108"/>
      <c r="P69" s="120">
        <f t="shared" si="12"/>
        <v>0</v>
      </c>
      <c r="Q69" s="121">
        <f t="shared" si="13"/>
        <v>0</v>
      </c>
      <c r="R69" s="109">
        <f t="shared" si="14"/>
        <v>0</v>
      </c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91"/>
      <c r="AH69" s="91"/>
      <c r="AI69" s="91"/>
      <c r="AJ69" s="91"/>
      <c r="AK69" s="91"/>
      <c r="AL69" s="91"/>
      <c r="AM69" s="91"/>
      <c r="AN69" s="91"/>
      <c r="AO69" s="91"/>
      <c r="AP69" s="91"/>
      <c r="AQ69" s="91"/>
      <c r="AR69" s="91"/>
      <c r="AS69" s="91"/>
      <c r="AT69" s="91"/>
      <c r="AU69" s="91"/>
      <c r="AV69" s="91"/>
      <c r="AW69" s="91"/>
      <c r="AX69" s="91"/>
      <c r="AY69" s="91"/>
      <c r="AZ69" s="91"/>
      <c r="BA69" s="91"/>
      <c r="BB69" s="91"/>
      <c r="BC69" s="91"/>
      <c r="BD69" s="91"/>
      <c r="BE69" s="91"/>
      <c r="BF69" s="91"/>
      <c r="BG69" s="91"/>
      <c r="BH69" s="91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</row>
    <row r="70" spans="1:256" s="92" customFormat="1">
      <c r="A70" s="91"/>
      <c r="B70" s="272"/>
      <c r="C70" s="116" t="s">
        <v>193</v>
      </c>
      <c r="D70" s="123"/>
      <c r="E70" s="118"/>
      <c r="F70" s="127"/>
      <c r="G70" s="108"/>
      <c r="H70" s="120">
        <f t="shared" si="9"/>
        <v>0</v>
      </c>
      <c r="I70" s="121">
        <f t="shared" si="10"/>
        <v>0</v>
      </c>
      <c r="J70" s="109">
        <f t="shared" si="11"/>
        <v>0</v>
      </c>
      <c r="K70" s="125" t="s">
        <v>202</v>
      </c>
      <c r="L70" s="131"/>
      <c r="M70" s="118"/>
      <c r="N70" s="107"/>
      <c r="O70" s="108"/>
      <c r="P70" s="120">
        <f t="shared" si="12"/>
        <v>0</v>
      </c>
      <c r="Q70" s="121">
        <f t="shared" si="13"/>
        <v>0</v>
      </c>
      <c r="R70" s="109">
        <f t="shared" si="14"/>
        <v>0</v>
      </c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  <c r="AF70" s="91"/>
      <c r="AG70" s="91"/>
      <c r="AH70" s="91"/>
      <c r="AI70" s="91"/>
      <c r="AJ70" s="91"/>
      <c r="AK70" s="91"/>
      <c r="AL70" s="91"/>
      <c r="AM70" s="91"/>
      <c r="AN70" s="91"/>
      <c r="AO70" s="91"/>
      <c r="AP70" s="91"/>
      <c r="AQ70" s="91"/>
      <c r="AR70" s="91"/>
      <c r="AS70" s="91"/>
      <c r="AT70" s="91"/>
      <c r="AU70" s="91"/>
      <c r="AV70" s="91"/>
      <c r="AW70" s="91"/>
      <c r="AX70" s="91"/>
      <c r="AY70" s="91"/>
      <c r="AZ70" s="91"/>
      <c r="BA70" s="91"/>
      <c r="BB70" s="91"/>
      <c r="BC70" s="91"/>
      <c r="BD70" s="91"/>
      <c r="BE70" s="91"/>
      <c r="BF70" s="91"/>
      <c r="BG70" s="91"/>
      <c r="BH70" s="91"/>
      <c r="BI70" s="91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</row>
    <row r="71" spans="1:256" s="92" customFormat="1">
      <c r="A71" s="91"/>
      <c r="B71" s="272"/>
      <c r="C71" s="116" t="s">
        <v>195</v>
      </c>
      <c r="D71" s="123"/>
      <c r="E71" s="118"/>
      <c r="F71" s="127"/>
      <c r="G71" s="108"/>
      <c r="H71" s="120">
        <f t="shared" si="9"/>
        <v>0</v>
      </c>
      <c r="I71" s="121">
        <f t="shared" si="10"/>
        <v>0</v>
      </c>
      <c r="J71" s="109">
        <f t="shared" si="11"/>
        <v>0</v>
      </c>
      <c r="K71" s="132"/>
      <c r="L71" s="131"/>
      <c r="M71" s="131"/>
      <c r="N71" s="107"/>
      <c r="O71" s="133"/>
      <c r="P71" s="120">
        <f t="shared" si="12"/>
        <v>0</v>
      </c>
      <c r="Q71" s="121">
        <f t="shared" si="13"/>
        <v>0</v>
      </c>
      <c r="R71" s="109">
        <f t="shared" si="14"/>
        <v>0</v>
      </c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91"/>
      <c r="AR71" s="91"/>
      <c r="AS71" s="91"/>
      <c r="AT71" s="91"/>
      <c r="AU71" s="91"/>
      <c r="AV71" s="91"/>
      <c r="AW71" s="91"/>
      <c r="AX71" s="91"/>
      <c r="AY71" s="91"/>
      <c r="AZ71" s="91"/>
      <c r="BA71" s="91"/>
      <c r="BB71" s="91"/>
      <c r="BC71" s="91"/>
      <c r="BD71" s="91"/>
      <c r="BE71" s="91"/>
      <c r="BF71" s="91"/>
      <c r="BG71" s="91"/>
      <c r="BH71" s="91"/>
      <c r="BI71" s="91"/>
      <c r="BJ71" s="91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</row>
    <row r="72" spans="1:256" s="92" customFormat="1">
      <c r="A72" s="91"/>
      <c r="B72" s="272"/>
      <c r="C72" s="273" t="s">
        <v>139</v>
      </c>
      <c r="D72" s="273"/>
      <c r="E72" s="273"/>
      <c r="F72" s="273"/>
      <c r="G72" s="273"/>
      <c r="H72" s="273"/>
      <c r="I72" s="273"/>
      <c r="J72" s="273"/>
      <c r="K72" s="273"/>
      <c r="L72" s="273"/>
      <c r="M72" s="273"/>
      <c r="N72" s="273"/>
      <c r="O72" s="134"/>
      <c r="P72" s="128">
        <f>SUM(H66:H71,P66:P71)</f>
        <v>0</v>
      </c>
      <c r="Q72" s="129">
        <f>SUM(I66:I71,Q66:Q71)</f>
        <v>0</v>
      </c>
      <c r="R72" s="109">
        <f t="shared" si="14"/>
        <v>0</v>
      </c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  <c r="AF72" s="91"/>
      <c r="AG72" s="91"/>
      <c r="AH72" s="91"/>
      <c r="AI72" s="91"/>
      <c r="AJ72" s="91"/>
      <c r="AK72" s="91"/>
      <c r="AL72" s="91"/>
      <c r="AM72" s="91"/>
      <c r="AN72" s="91"/>
      <c r="AO72" s="91"/>
      <c r="AP72" s="91"/>
      <c r="AQ72" s="91"/>
      <c r="AR72" s="91"/>
      <c r="AS72" s="91"/>
      <c r="AT72" s="91"/>
      <c r="AU72" s="91"/>
      <c r="AV72" s="91"/>
      <c r="AW72" s="91"/>
      <c r="AX72" s="91"/>
      <c r="AY72" s="91"/>
      <c r="AZ72" s="91"/>
      <c r="BA72" s="91"/>
      <c r="BB72" s="91"/>
      <c r="BC72" s="91"/>
      <c r="BD72" s="91"/>
      <c r="BE72" s="91"/>
      <c r="BF72" s="91"/>
      <c r="BG72" s="91"/>
      <c r="BH72" s="91"/>
      <c r="BI72" s="91"/>
      <c r="BJ72" s="91"/>
      <c r="BK72" s="91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</row>
    <row r="73" spans="1:256" s="92" customFormat="1">
      <c r="A73" s="91"/>
      <c r="B73" s="274"/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6"/>
      <c r="R73" s="277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  <c r="AF73" s="91"/>
      <c r="AG73" s="91"/>
      <c r="AH73" s="91"/>
      <c r="AI73" s="91"/>
      <c r="AJ73" s="91"/>
      <c r="AK73" s="91"/>
      <c r="AL73" s="91"/>
      <c r="AM73" s="91"/>
      <c r="AN73" s="91"/>
      <c r="AO73" s="91"/>
      <c r="AP73" s="91"/>
      <c r="AQ73" s="91"/>
      <c r="AR73" s="91"/>
      <c r="AS73" s="91"/>
      <c r="AT73" s="91"/>
      <c r="AU73" s="91"/>
      <c r="AV73" s="91"/>
      <c r="AW73" s="91"/>
      <c r="AX73" s="91"/>
      <c r="AY73" s="91"/>
      <c r="AZ73" s="91"/>
      <c r="BA73" s="91"/>
      <c r="BB73" s="91"/>
      <c r="BC73" s="91"/>
      <c r="BD73" s="91"/>
      <c r="BE73" s="91"/>
      <c r="BF73" s="91"/>
      <c r="BG73" s="91"/>
      <c r="BH73" s="91"/>
      <c r="BI73" s="91"/>
      <c r="BJ73" s="91"/>
      <c r="BK73" s="91"/>
      <c r="BL73" s="91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</row>
    <row r="74" spans="1:256" s="92" customFormat="1">
      <c r="A74" s="91"/>
      <c r="B74" s="135"/>
      <c r="C74" s="265" t="s">
        <v>203</v>
      </c>
      <c r="D74" s="278"/>
      <c r="E74" s="262"/>
      <c r="F74" s="263">
        <f>(P64+N55+L30)*0.05</f>
        <v>2011.75</v>
      </c>
      <c r="G74" s="263"/>
      <c r="H74" s="264"/>
      <c r="I74" s="136"/>
      <c r="J74" s="137"/>
      <c r="K74" s="265" t="s">
        <v>131</v>
      </c>
      <c r="L74" s="266"/>
      <c r="M74" s="279"/>
      <c r="N74" s="279"/>
      <c r="O74" s="280"/>
      <c r="P74" s="137"/>
      <c r="Q74" s="137"/>
      <c r="R74" s="138">
        <f>IF($L$76=0,0,F74/$L$76)</f>
        <v>4.3478260869565216E-2</v>
      </c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  <c r="AF74" s="91"/>
      <c r="AG74" s="91"/>
      <c r="AH74" s="91"/>
      <c r="AI74" s="91"/>
      <c r="AJ74" s="91"/>
      <c r="AK74" s="91"/>
      <c r="AL74" s="91"/>
      <c r="AM74" s="91"/>
      <c r="AN74" s="91"/>
      <c r="AO74" s="91"/>
      <c r="AP74" s="91"/>
      <c r="AQ74" s="91"/>
      <c r="AR74" s="91"/>
      <c r="AS74" s="91"/>
      <c r="AT74" s="91"/>
      <c r="AU74" s="91"/>
      <c r="AV74" s="91"/>
      <c r="AW74" s="91"/>
      <c r="AX74" s="91"/>
      <c r="AY74" s="91"/>
      <c r="AZ74" s="91"/>
      <c r="BA74" s="91"/>
      <c r="BB74" s="91"/>
      <c r="BC74" s="91"/>
      <c r="BD74" s="91"/>
      <c r="BE74" s="91"/>
      <c r="BF74" s="91"/>
      <c r="BG74" s="91"/>
      <c r="BH74" s="91"/>
      <c r="BI74" s="91"/>
      <c r="BJ74" s="91"/>
      <c r="BK74" s="91"/>
      <c r="BL74" s="91"/>
      <c r="BM74" s="91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</row>
    <row r="75" spans="1:256" s="92" customFormat="1">
      <c r="A75" s="91"/>
      <c r="B75" s="135"/>
      <c r="C75" s="260" t="s">
        <v>204</v>
      </c>
      <c r="D75" s="261"/>
      <c r="E75" s="262"/>
      <c r="F75" s="263">
        <f>(P64+N55+L30)*0.1</f>
        <v>4023.5</v>
      </c>
      <c r="G75" s="263"/>
      <c r="H75" s="264"/>
      <c r="I75" s="137"/>
      <c r="J75" s="137"/>
      <c r="K75" s="265" t="s">
        <v>131</v>
      </c>
      <c r="L75" s="266"/>
      <c r="M75" s="267"/>
      <c r="N75" s="267"/>
      <c r="O75" s="267"/>
      <c r="P75" s="137"/>
      <c r="Q75" s="137"/>
      <c r="R75" s="139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</row>
    <row r="76" spans="1:256" s="92" customFormat="1" ht="15">
      <c r="A76" s="91"/>
      <c r="B76" s="140"/>
      <c r="C76" s="91"/>
      <c r="D76" s="91"/>
      <c r="E76" s="91"/>
      <c r="F76" s="91"/>
      <c r="G76" s="91"/>
      <c r="H76" s="91"/>
      <c r="I76" s="268" t="s">
        <v>205</v>
      </c>
      <c r="J76" s="269"/>
      <c r="K76" s="270"/>
      <c r="L76" s="271">
        <f>SUM(L30,N55,P64,P72,F74,F75)</f>
        <v>46270.25</v>
      </c>
      <c r="M76" s="271"/>
      <c r="N76" s="271"/>
      <c r="O76" s="141" t="s">
        <v>206</v>
      </c>
      <c r="P76" s="248"/>
      <c r="Q76" s="249"/>
      <c r="R76" s="249"/>
      <c r="S76" s="137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  <c r="AF76" s="91"/>
      <c r="AG76" s="91"/>
      <c r="AH76" s="91"/>
      <c r="AI76" s="91"/>
      <c r="AJ76" s="91"/>
      <c r="AK76" s="91"/>
      <c r="AL76" s="91"/>
      <c r="AM76" s="91"/>
      <c r="AN76" s="91"/>
      <c r="AO76" s="91"/>
      <c r="AP76" s="91"/>
      <c r="AQ76" s="91"/>
      <c r="AR76" s="91"/>
      <c r="AS76" s="91"/>
      <c r="AT76" s="91"/>
      <c r="AU76" s="91"/>
      <c r="AV76" s="91"/>
      <c r="AW76" s="91"/>
      <c r="AX76" s="91"/>
      <c r="AY76" s="91"/>
      <c r="AZ76" s="91"/>
      <c r="BA76" s="91"/>
      <c r="BB76" s="91"/>
      <c r="BC76" s="91"/>
      <c r="BD76" s="91"/>
      <c r="BE76" s="91"/>
      <c r="BF76" s="91"/>
      <c r="BG76" s="91"/>
      <c r="BH76" s="91"/>
      <c r="BI76" s="91"/>
      <c r="BJ76" s="91"/>
      <c r="BK76" s="91"/>
      <c r="BL76" s="91"/>
      <c r="BM76" s="91"/>
      <c r="BN76" s="91"/>
      <c r="BO76" s="91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</row>
    <row r="77" spans="1:256" s="92" customFormat="1">
      <c r="A77" s="91"/>
      <c r="B77" s="135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9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</row>
    <row r="78" spans="1:256" s="92" customFormat="1">
      <c r="A78" s="91"/>
      <c r="B78" s="135"/>
      <c r="C78" s="137"/>
      <c r="D78" s="137"/>
      <c r="E78" s="137"/>
      <c r="F78" s="137"/>
      <c r="G78" s="137"/>
      <c r="H78" s="137"/>
      <c r="I78" s="137"/>
      <c r="J78" s="137"/>
      <c r="K78" s="137"/>
      <c r="L78" s="142"/>
      <c r="M78" s="137"/>
      <c r="N78" s="137"/>
      <c r="O78" s="137"/>
      <c r="P78" s="137"/>
      <c r="Q78" s="137"/>
      <c r="R78" s="139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  <c r="AF78" s="91"/>
      <c r="AG78" s="91"/>
      <c r="AH78" s="91"/>
      <c r="AI78" s="91"/>
      <c r="AJ78" s="91"/>
      <c r="AK78" s="91"/>
      <c r="AL78" s="91"/>
      <c r="AM78" s="91"/>
      <c r="AN78" s="91"/>
      <c r="AO78" s="91"/>
      <c r="AP78" s="91"/>
      <c r="AQ78" s="91"/>
      <c r="AR78" s="91"/>
      <c r="AS78" s="91"/>
      <c r="AT78" s="91"/>
      <c r="AU78" s="91"/>
      <c r="AV78" s="91"/>
      <c r="AW78" s="91"/>
      <c r="AX78" s="91"/>
      <c r="AY78" s="91"/>
      <c r="AZ78" s="91"/>
      <c r="BA78" s="91"/>
      <c r="BB78" s="91"/>
      <c r="BC78" s="91"/>
      <c r="BD78" s="91"/>
      <c r="BE78" s="91"/>
      <c r="BF78" s="91"/>
      <c r="BG78" s="91"/>
      <c r="BH78" s="91"/>
      <c r="BI78" s="91"/>
      <c r="BJ78" s="91"/>
      <c r="BK78" s="91"/>
      <c r="BL78" s="91"/>
      <c r="BM78" s="91"/>
      <c r="BN78" s="91"/>
      <c r="BO78" s="91"/>
      <c r="BP78" s="91"/>
      <c r="BQ78" s="91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</row>
    <row r="79" spans="1:256" s="92" customFormat="1">
      <c r="A79" s="91"/>
      <c r="B79" s="250" t="s">
        <v>207</v>
      </c>
      <c r="C79" s="251"/>
      <c r="D79" s="143" t="s">
        <v>208</v>
      </c>
      <c r="E79" s="144"/>
      <c r="F79" s="145"/>
      <c r="G79" s="145"/>
      <c r="H79" s="145"/>
      <c r="I79" s="145"/>
      <c r="J79" s="145"/>
      <c r="K79" s="145"/>
      <c r="L79" s="146" t="s">
        <v>209</v>
      </c>
      <c r="M79" s="145"/>
      <c r="N79" s="145"/>
      <c r="O79" s="145"/>
      <c r="P79" s="147"/>
      <c r="Q79" s="147"/>
      <c r="R79" s="148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  <c r="AF79" s="91"/>
      <c r="AG79" s="91"/>
      <c r="AH79" s="91"/>
      <c r="AI79" s="91"/>
      <c r="AJ79" s="91"/>
      <c r="AK79" s="91"/>
      <c r="AL79" s="91"/>
      <c r="AM79" s="91"/>
      <c r="AN79" s="91"/>
      <c r="AO79" s="91"/>
      <c r="AP79" s="91"/>
      <c r="AQ79" s="91"/>
      <c r="AR79" s="91"/>
      <c r="AS79" s="91"/>
      <c r="AT79" s="91"/>
      <c r="AU79" s="91"/>
      <c r="AV79" s="91"/>
      <c r="AW79" s="91"/>
      <c r="AX79" s="91"/>
      <c r="AY79" s="91"/>
      <c r="AZ79" s="91"/>
      <c r="BA79" s="91"/>
      <c r="BB79" s="91"/>
      <c r="BC79" s="91"/>
      <c r="BD79" s="91"/>
      <c r="BE79" s="91"/>
      <c r="BF79" s="91"/>
      <c r="BG79" s="91"/>
      <c r="BH79" s="91"/>
      <c r="BI79" s="91"/>
      <c r="BJ79" s="91"/>
      <c r="BK79" s="91"/>
      <c r="BL79" s="91"/>
      <c r="BM79" s="91"/>
      <c r="BN79" s="91"/>
      <c r="BO79" s="91"/>
      <c r="BP79" s="91"/>
      <c r="BQ79" s="91"/>
      <c r="BR79" s="91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</row>
    <row r="80" spans="1:256" s="92" customFormat="1" ht="15" thickBot="1">
      <c r="A80" s="91"/>
      <c r="B80" s="252"/>
      <c r="C80" s="253"/>
      <c r="D80" s="149" t="s">
        <v>210</v>
      </c>
      <c r="E80" s="150"/>
      <c r="F80" s="151"/>
      <c r="G80" s="151"/>
      <c r="H80" s="151"/>
      <c r="I80" s="151"/>
      <c r="J80" s="151"/>
      <c r="K80" s="151"/>
      <c r="L80" s="151"/>
      <c r="M80" s="151"/>
      <c r="N80" s="151"/>
      <c r="O80" s="151"/>
      <c r="P80" s="152"/>
      <c r="Q80" s="152"/>
      <c r="R80" s="153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  <c r="AF80" s="91"/>
      <c r="AG80" s="91"/>
      <c r="AH80" s="91"/>
      <c r="AI80" s="91"/>
      <c r="AJ80" s="91"/>
      <c r="AK80" s="91"/>
      <c r="AL80" s="91"/>
      <c r="AM80" s="91"/>
      <c r="AN80" s="91"/>
      <c r="AO80" s="91"/>
      <c r="AP80" s="91"/>
      <c r="AQ80" s="91"/>
      <c r="AR80" s="91"/>
      <c r="AS80" s="91"/>
      <c r="AT80" s="91"/>
      <c r="AU80" s="91"/>
      <c r="AV80" s="91"/>
      <c r="AW80" s="91"/>
      <c r="AX80" s="91"/>
      <c r="AY80" s="91"/>
      <c r="AZ80" s="91"/>
      <c r="BA80" s="91"/>
      <c r="BB80" s="91"/>
      <c r="BC80" s="91"/>
      <c r="BD80" s="91"/>
      <c r="BE80" s="91"/>
      <c r="BF80" s="91"/>
      <c r="BG80" s="91"/>
      <c r="BH80" s="91"/>
      <c r="BI80" s="91"/>
      <c r="BJ80" s="91"/>
      <c r="BK80" s="91"/>
      <c r="BL80" s="91"/>
      <c r="BM80" s="91"/>
      <c r="BN80" s="91"/>
      <c r="BO80" s="91"/>
      <c r="BP80" s="91"/>
      <c r="BQ80" s="91"/>
      <c r="BR80" s="91"/>
      <c r="BS80" s="91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</row>
  </sheetData>
  <mergeCells count="232">
    <mergeCell ref="B1:R1"/>
    <mergeCell ref="B3:D3"/>
    <mergeCell ref="E3:R3"/>
    <mergeCell ref="B4:B24"/>
    <mergeCell ref="C4:D4"/>
    <mergeCell ref="E4:J4"/>
    <mergeCell ref="L4:R4"/>
    <mergeCell ref="C5:D5"/>
    <mergeCell ref="E5:J5"/>
    <mergeCell ref="L5:R5"/>
    <mergeCell ref="C6:D6"/>
    <mergeCell ref="E6:J6"/>
    <mergeCell ref="K6:R24"/>
    <mergeCell ref="C7:D7"/>
    <mergeCell ref="E7:J7"/>
    <mergeCell ref="C8:D8"/>
    <mergeCell ref="E8:J8"/>
    <mergeCell ref="C9:D9"/>
    <mergeCell ref="E9:J9"/>
    <mergeCell ref="C10:D10"/>
    <mergeCell ref="E10:J10"/>
    <mergeCell ref="C11:D15"/>
    <mergeCell ref="E11:F11"/>
    <mergeCell ref="G11:H11"/>
    <mergeCell ref="I11:J11"/>
    <mergeCell ref="E12:F12"/>
    <mergeCell ref="G12:H12"/>
    <mergeCell ref="I12:J12"/>
    <mergeCell ref="E13:F13"/>
    <mergeCell ref="G13:H13"/>
    <mergeCell ref="C16:D16"/>
    <mergeCell ref="E16:J16"/>
    <mergeCell ref="C17:D17"/>
    <mergeCell ref="C18:D18"/>
    <mergeCell ref="I13:J13"/>
    <mergeCell ref="E14:F14"/>
    <mergeCell ref="G14:H14"/>
    <mergeCell ref="I14:J14"/>
    <mergeCell ref="E15:F15"/>
    <mergeCell ref="G15:H15"/>
    <mergeCell ref="I15:J15"/>
    <mergeCell ref="I22:J22"/>
    <mergeCell ref="C23:D23"/>
    <mergeCell ref="E23:J23"/>
    <mergeCell ref="C24:D24"/>
    <mergeCell ref="E24:J24"/>
    <mergeCell ref="B25:R25"/>
    <mergeCell ref="C19:D19"/>
    <mergeCell ref="C21:D22"/>
    <mergeCell ref="E21:F21"/>
    <mergeCell ref="G21:H21"/>
    <mergeCell ref="I21:J21"/>
    <mergeCell ref="E22:F22"/>
    <mergeCell ref="G22:H22"/>
    <mergeCell ref="C20:D20"/>
    <mergeCell ref="E20:F20"/>
    <mergeCell ref="N26:O26"/>
    <mergeCell ref="P26:R26"/>
    <mergeCell ref="C27:D27"/>
    <mergeCell ref="E27:F27"/>
    <mergeCell ref="G27:H27"/>
    <mergeCell ref="J27:K27"/>
    <mergeCell ref="L27:M27"/>
    <mergeCell ref="N27:O27"/>
    <mergeCell ref="P27:R27"/>
    <mergeCell ref="C26:D26"/>
    <mergeCell ref="E26:F26"/>
    <mergeCell ref="G26:H26"/>
    <mergeCell ref="J26:K26"/>
    <mergeCell ref="L26:M26"/>
    <mergeCell ref="L28:M28"/>
    <mergeCell ref="N28:O28"/>
    <mergeCell ref="P28:R28"/>
    <mergeCell ref="C29:D29"/>
    <mergeCell ref="E29:F29"/>
    <mergeCell ref="G29:H29"/>
    <mergeCell ref="J29:K29"/>
    <mergeCell ref="L29:M29"/>
    <mergeCell ref="N29:O29"/>
    <mergeCell ref="P29:R29"/>
    <mergeCell ref="C28:D28"/>
    <mergeCell ref="E28:F28"/>
    <mergeCell ref="G28:H28"/>
    <mergeCell ref="J28:K28"/>
    <mergeCell ref="C30:K30"/>
    <mergeCell ref="L30:M30"/>
    <mergeCell ref="N30:O30"/>
    <mergeCell ref="P30:R30"/>
    <mergeCell ref="B31:R31"/>
    <mergeCell ref="B32:B55"/>
    <mergeCell ref="D32:E32"/>
    <mergeCell ref="F32:G32"/>
    <mergeCell ref="I32:J32"/>
    <mergeCell ref="N32:O32"/>
    <mergeCell ref="B26:B30"/>
    <mergeCell ref="N34:O34"/>
    <mergeCell ref="P34:Q34"/>
    <mergeCell ref="D35:E35"/>
    <mergeCell ref="F35:G35"/>
    <mergeCell ref="I35:J35"/>
    <mergeCell ref="N35:O35"/>
    <mergeCell ref="P35:Q35"/>
    <mergeCell ref="P32:Q32"/>
    <mergeCell ref="C33:C39"/>
    <mergeCell ref="D33:E33"/>
    <mergeCell ref="F33:G33"/>
    <mergeCell ref="I33:J33"/>
    <mergeCell ref="N33:O33"/>
    <mergeCell ref="P33:Q33"/>
    <mergeCell ref="D34:E34"/>
    <mergeCell ref="F34:G34"/>
    <mergeCell ref="I34:J34"/>
    <mergeCell ref="D36:E36"/>
    <mergeCell ref="F36:G36"/>
    <mergeCell ref="I36:J36"/>
    <mergeCell ref="N36:O36"/>
    <mergeCell ref="P36:Q36"/>
    <mergeCell ref="D37:E37"/>
    <mergeCell ref="F37:G37"/>
    <mergeCell ref="I37:J37"/>
    <mergeCell ref="N37:O37"/>
    <mergeCell ref="P37:Q37"/>
    <mergeCell ref="D38:E38"/>
    <mergeCell ref="F38:G38"/>
    <mergeCell ref="I38:J38"/>
    <mergeCell ref="N38:O38"/>
    <mergeCell ref="P38:Q38"/>
    <mergeCell ref="D39:E39"/>
    <mergeCell ref="F39:G39"/>
    <mergeCell ref="I39:J39"/>
    <mergeCell ref="N39:O39"/>
    <mergeCell ref="P39:Q39"/>
    <mergeCell ref="P41:Q41"/>
    <mergeCell ref="D42:E42"/>
    <mergeCell ref="F42:G42"/>
    <mergeCell ref="I42:J42"/>
    <mergeCell ref="N42:O42"/>
    <mergeCell ref="P42:Q42"/>
    <mergeCell ref="D44:E44"/>
    <mergeCell ref="F44:G44"/>
    <mergeCell ref="I44:J44"/>
    <mergeCell ref="N44:O44"/>
    <mergeCell ref="P44:Q44"/>
    <mergeCell ref="D45:E45"/>
    <mergeCell ref="F45:G45"/>
    <mergeCell ref="I45:J45"/>
    <mergeCell ref="N45:O45"/>
    <mergeCell ref="P45:Q45"/>
    <mergeCell ref="D46:E46"/>
    <mergeCell ref="F46:G46"/>
    <mergeCell ref="I46:J46"/>
    <mergeCell ref="N46:O46"/>
    <mergeCell ref="P46:Q46"/>
    <mergeCell ref="D47:E47"/>
    <mergeCell ref="F47:G47"/>
    <mergeCell ref="I47:J47"/>
    <mergeCell ref="N47:O47"/>
    <mergeCell ref="P47:Q47"/>
    <mergeCell ref="D48:E48"/>
    <mergeCell ref="F48:G48"/>
    <mergeCell ref="I48:J48"/>
    <mergeCell ref="N48:O48"/>
    <mergeCell ref="P48:Q48"/>
    <mergeCell ref="C51:H51"/>
    <mergeCell ref="I51:J51"/>
    <mergeCell ref="N51:O51"/>
    <mergeCell ref="P51:Q51"/>
    <mergeCell ref="C40:C49"/>
    <mergeCell ref="D40:E40"/>
    <mergeCell ref="F40:G40"/>
    <mergeCell ref="I40:J40"/>
    <mergeCell ref="N40:O40"/>
    <mergeCell ref="P40:Q40"/>
    <mergeCell ref="D41:E41"/>
    <mergeCell ref="F41:G41"/>
    <mergeCell ref="I41:J41"/>
    <mergeCell ref="N41:O41"/>
    <mergeCell ref="D43:E43"/>
    <mergeCell ref="F43:G43"/>
    <mergeCell ref="I43:J43"/>
    <mergeCell ref="N43:O43"/>
    <mergeCell ref="P43:Q43"/>
    <mergeCell ref="C52:H52"/>
    <mergeCell ref="I52:J52"/>
    <mergeCell ref="N52:O52"/>
    <mergeCell ref="P52:Q52"/>
    <mergeCell ref="D49:E49"/>
    <mergeCell ref="F49:G49"/>
    <mergeCell ref="I49:J49"/>
    <mergeCell ref="N49:O49"/>
    <mergeCell ref="P49:Q49"/>
    <mergeCell ref="C50:H50"/>
    <mergeCell ref="I50:J50"/>
    <mergeCell ref="N50:O50"/>
    <mergeCell ref="P50:Q50"/>
    <mergeCell ref="N55:O55"/>
    <mergeCell ref="P55:Q55"/>
    <mergeCell ref="B56:R56"/>
    <mergeCell ref="B57:B64"/>
    <mergeCell ref="C64:O64"/>
    <mergeCell ref="C53:H53"/>
    <mergeCell ref="I53:J53"/>
    <mergeCell ref="N53:O53"/>
    <mergeCell ref="P53:Q53"/>
    <mergeCell ref="C54:H54"/>
    <mergeCell ref="I54:J54"/>
    <mergeCell ref="N54:O54"/>
    <mergeCell ref="P54:Q54"/>
    <mergeCell ref="P76:R76"/>
    <mergeCell ref="B79:C80"/>
    <mergeCell ref="E17:F17"/>
    <mergeCell ref="E18:F18"/>
    <mergeCell ref="E19:F19"/>
    <mergeCell ref="I17:J17"/>
    <mergeCell ref="G17:H17"/>
    <mergeCell ref="G18:H18"/>
    <mergeCell ref="G19:H19"/>
    <mergeCell ref="G20:H20"/>
    <mergeCell ref="C75:E75"/>
    <mergeCell ref="F75:H75"/>
    <mergeCell ref="K75:L75"/>
    <mergeCell ref="M75:O75"/>
    <mergeCell ref="I76:K76"/>
    <mergeCell ref="L76:N76"/>
    <mergeCell ref="B65:B72"/>
    <mergeCell ref="C72:N72"/>
    <mergeCell ref="B73:R73"/>
    <mergeCell ref="C74:E74"/>
    <mergeCell ref="F74:H74"/>
    <mergeCell ref="K74:L74"/>
    <mergeCell ref="M74:O74"/>
    <mergeCell ref="C55:L55"/>
  </mergeCells>
  <phoneticPr fontId="14" type="noConversion"/>
  <pageMargins left="0" right="0" top="0" bottom="0" header="0.31496062992125984" footer="0.31496062992125984"/>
  <pageSetup paperSize="9" scale="5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6"/>
  <sheetViews>
    <sheetView view="pageBreakPreview" topLeftCell="A10" zoomScaleNormal="100" zoomScaleSheetLayoutView="100" workbookViewId="0">
      <selection activeCell="G8" sqref="G8"/>
    </sheetView>
  </sheetViews>
  <sheetFormatPr defaultRowHeight="13.5"/>
  <cols>
    <col min="1" max="1" width="6.25" customWidth="1"/>
    <col min="2" max="2" width="7.625" customWidth="1"/>
    <col min="4" max="4" width="12.375" customWidth="1"/>
    <col min="5" max="5" width="10" customWidth="1"/>
    <col min="6" max="6" width="14" customWidth="1"/>
    <col min="8" max="8" width="8.625" customWidth="1"/>
    <col min="15" max="15" width="20.875" customWidth="1"/>
  </cols>
  <sheetData>
    <row r="1" spans="1:15" ht="22.5">
      <c r="A1" s="188" t="s">
        <v>21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</row>
    <row r="2" spans="1:15" ht="14.25">
      <c r="A2" s="5"/>
      <c r="B2" s="5"/>
      <c r="C2" s="5"/>
      <c r="D2" s="5"/>
      <c r="E2" s="6"/>
      <c r="F2" s="5"/>
      <c r="G2" s="5"/>
      <c r="H2" s="5"/>
      <c r="I2" s="5"/>
      <c r="J2" s="5"/>
      <c r="K2" s="5"/>
      <c r="L2" s="189"/>
      <c r="M2" s="189"/>
      <c r="N2" s="189"/>
      <c r="O2" s="189"/>
    </row>
    <row r="3" spans="1:15" ht="18.75" customHeight="1">
      <c r="A3" s="369" t="s">
        <v>35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23" t="s">
        <v>0</v>
      </c>
      <c r="M3" s="24"/>
      <c r="N3" s="24" t="s">
        <v>1</v>
      </c>
      <c r="O3" s="24" t="s">
        <v>2</v>
      </c>
    </row>
    <row r="4" spans="1:15" ht="14.25">
      <c r="A4" s="8"/>
      <c r="B4" s="47"/>
      <c r="C4" s="47"/>
      <c r="D4" s="8"/>
      <c r="E4" s="6"/>
      <c r="F4" s="9"/>
      <c r="G4" s="10"/>
      <c r="H4" s="10"/>
      <c r="I4" s="10"/>
      <c r="J4" s="10"/>
      <c r="K4" s="10"/>
      <c r="L4" s="10"/>
      <c r="M4" s="10"/>
      <c r="N4" s="10"/>
      <c r="O4" s="28"/>
    </row>
    <row r="5" spans="1:15" ht="21" customHeight="1">
      <c r="A5" s="364" t="s">
        <v>3</v>
      </c>
      <c r="B5" s="370" t="s">
        <v>4</v>
      </c>
      <c r="C5" s="370" t="s">
        <v>5</v>
      </c>
      <c r="D5" s="372" t="s">
        <v>6</v>
      </c>
      <c r="E5" s="370" t="s">
        <v>7</v>
      </c>
      <c r="F5" s="364" t="s">
        <v>8</v>
      </c>
      <c r="G5" s="370" t="s">
        <v>18</v>
      </c>
      <c r="H5" s="375" t="s">
        <v>36</v>
      </c>
      <c r="I5" s="376"/>
      <c r="J5" s="375" t="s">
        <v>37</v>
      </c>
      <c r="K5" s="376"/>
      <c r="L5" s="361" t="s">
        <v>39</v>
      </c>
      <c r="M5" s="362"/>
      <c r="N5" s="363"/>
      <c r="O5" s="364" t="s">
        <v>10</v>
      </c>
    </row>
    <row r="6" spans="1:15" ht="21" customHeight="1">
      <c r="A6" s="365"/>
      <c r="B6" s="371"/>
      <c r="C6" s="371"/>
      <c r="D6" s="373"/>
      <c r="E6" s="371"/>
      <c r="F6" s="365"/>
      <c r="G6" s="371"/>
      <c r="H6" s="35" t="s">
        <v>45</v>
      </c>
      <c r="I6" s="35" t="s">
        <v>46</v>
      </c>
      <c r="J6" s="35" t="s">
        <v>45</v>
      </c>
      <c r="K6" s="35" t="s">
        <v>46</v>
      </c>
      <c r="L6" s="48" t="s">
        <v>11</v>
      </c>
      <c r="M6" s="36" t="s">
        <v>12</v>
      </c>
      <c r="N6" s="37" t="s">
        <v>13</v>
      </c>
      <c r="O6" s="365"/>
    </row>
    <row r="7" spans="1:15" ht="48.75" customHeight="1">
      <c r="A7" s="38">
        <v>1</v>
      </c>
      <c r="B7" s="39" t="s">
        <v>33</v>
      </c>
      <c r="C7" s="39" t="s">
        <v>20</v>
      </c>
      <c r="D7" s="40" t="s">
        <v>41</v>
      </c>
      <c r="E7" s="34" t="s">
        <v>34</v>
      </c>
      <c r="F7" s="40"/>
      <c r="G7" s="49" t="s">
        <v>32</v>
      </c>
      <c r="H7" s="55">
        <v>150</v>
      </c>
      <c r="I7" s="54">
        <v>128</v>
      </c>
      <c r="J7" s="51">
        <v>123.23</v>
      </c>
      <c r="K7" s="54">
        <v>121</v>
      </c>
      <c r="L7" s="36"/>
      <c r="M7" s="39"/>
      <c r="N7" s="39"/>
      <c r="O7" s="366" t="s">
        <v>52</v>
      </c>
    </row>
    <row r="8" spans="1:15" ht="32.25" customHeight="1">
      <c r="A8" s="38"/>
      <c r="B8" s="38"/>
      <c r="C8" s="38"/>
      <c r="D8" s="42" t="s">
        <v>14</v>
      </c>
      <c r="E8" s="43"/>
      <c r="F8" s="38"/>
      <c r="G8" s="35"/>
      <c r="H8" s="358" t="s">
        <v>56</v>
      </c>
      <c r="I8" s="360"/>
      <c r="J8" s="358" t="s">
        <v>47</v>
      </c>
      <c r="K8" s="360"/>
      <c r="L8" s="36"/>
      <c r="M8" s="44"/>
      <c r="N8" s="45"/>
      <c r="O8" s="367"/>
    </row>
    <row r="9" spans="1:15" ht="32.25" customHeight="1">
      <c r="A9" s="38"/>
      <c r="B9" s="38"/>
      <c r="C9" s="38"/>
      <c r="D9" s="42" t="s">
        <v>15</v>
      </c>
      <c r="E9" s="43"/>
      <c r="F9" s="46"/>
      <c r="G9" s="35"/>
      <c r="H9" s="358" t="s">
        <v>19</v>
      </c>
      <c r="I9" s="360"/>
      <c r="J9" s="358" t="s">
        <v>40</v>
      </c>
      <c r="K9" s="360"/>
      <c r="L9" s="36"/>
      <c r="M9" s="44"/>
      <c r="N9" s="45"/>
      <c r="O9" s="368"/>
    </row>
    <row r="10" spans="1:15" ht="36.75" customHeight="1">
      <c r="A10" s="355" t="s">
        <v>77</v>
      </c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</row>
    <row r="11" spans="1:15" ht="22.5" customHeight="1">
      <c r="A11" s="357" t="s">
        <v>16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7"/>
      <c r="N11" s="357"/>
      <c r="O11" s="357"/>
    </row>
    <row r="12" spans="1:15">
      <c r="A12" s="357"/>
      <c r="B12" s="357"/>
      <c r="C12" s="357"/>
      <c r="D12" s="357"/>
      <c r="E12" s="357"/>
      <c r="F12" s="357"/>
      <c r="G12" s="357"/>
      <c r="H12" s="357"/>
      <c r="I12" s="357"/>
      <c r="J12" s="357"/>
      <c r="K12" s="357"/>
      <c r="L12" s="357"/>
      <c r="M12" s="357"/>
      <c r="N12" s="357"/>
      <c r="O12" s="357"/>
    </row>
    <row r="15" spans="1:15" ht="22.5">
      <c r="A15" s="188" t="s">
        <v>21</v>
      </c>
      <c r="B15" s="188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</row>
    <row r="16" spans="1:15" ht="14.25">
      <c r="A16" s="5"/>
      <c r="B16" s="5"/>
      <c r="C16" s="5"/>
      <c r="D16" s="5"/>
      <c r="E16" s="6"/>
      <c r="F16" s="5"/>
      <c r="G16" s="5"/>
      <c r="H16" s="5"/>
      <c r="I16" s="5"/>
      <c r="J16" s="5"/>
      <c r="K16" s="5"/>
      <c r="L16" s="189"/>
      <c r="M16" s="189"/>
      <c r="N16" s="189"/>
      <c r="O16" s="189"/>
    </row>
    <row r="17" spans="1:15" ht="14.25">
      <c r="A17" s="369" t="s">
        <v>35</v>
      </c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23" t="s">
        <v>0</v>
      </c>
      <c r="M17" s="24"/>
      <c r="N17" s="24" t="s">
        <v>1</v>
      </c>
      <c r="O17" s="24" t="s">
        <v>2</v>
      </c>
    </row>
    <row r="18" spans="1:15" ht="14.25">
      <c r="A18" s="8"/>
      <c r="B18" s="47"/>
      <c r="C18" s="47"/>
      <c r="D18" s="8"/>
      <c r="E18" s="6"/>
      <c r="F18" s="9"/>
      <c r="G18" s="10"/>
      <c r="H18" s="10"/>
      <c r="I18" s="10"/>
      <c r="J18" s="10"/>
      <c r="K18" s="10"/>
      <c r="L18" s="10"/>
      <c r="M18" s="10"/>
      <c r="N18" s="10"/>
      <c r="O18" s="28"/>
    </row>
    <row r="19" spans="1:15" ht="24" customHeight="1">
      <c r="A19" s="364" t="s">
        <v>3</v>
      </c>
      <c r="B19" s="370" t="s">
        <v>4</v>
      </c>
      <c r="C19" s="370" t="s">
        <v>5</v>
      </c>
      <c r="D19" s="372" t="s">
        <v>6</v>
      </c>
      <c r="E19" s="370" t="s">
        <v>7</v>
      </c>
      <c r="F19" s="364" t="s">
        <v>8</v>
      </c>
      <c r="G19" s="370" t="s">
        <v>18</v>
      </c>
      <c r="H19" s="374" t="s">
        <v>38</v>
      </c>
      <c r="I19" s="374"/>
      <c r="J19" s="358" t="s">
        <v>48</v>
      </c>
      <c r="K19" s="360"/>
      <c r="L19" s="361" t="s">
        <v>17</v>
      </c>
      <c r="M19" s="362"/>
      <c r="N19" s="363"/>
      <c r="O19" s="364" t="s">
        <v>10</v>
      </c>
    </row>
    <row r="20" spans="1:15" ht="27" customHeight="1">
      <c r="A20" s="365"/>
      <c r="B20" s="371"/>
      <c r="C20" s="371"/>
      <c r="D20" s="373"/>
      <c r="E20" s="371"/>
      <c r="F20" s="365"/>
      <c r="G20" s="371"/>
      <c r="H20" s="35" t="s">
        <v>45</v>
      </c>
      <c r="I20" s="35" t="s">
        <v>53</v>
      </c>
      <c r="J20" s="35" t="s">
        <v>49</v>
      </c>
      <c r="K20" s="35" t="s">
        <v>50</v>
      </c>
      <c r="L20" s="48" t="s">
        <v>11</v>
      </c>
      <c r="M20" s="36" t="s">
        <v>12</v>
      </c>
      <c r="N20" s="37" t="s">
        <v>13</v>
      </c>
      <c r="O20" s="365"/>
    </row>
    <row r="21" spans="1:15" ht="91.5" customHeight="1">
      <c r="A21" s="38">
        <v>1</v>
      </c>
      <c r="B21" s="39" t="s">
        <v>33</v>
      </c>
      <c r="C21" s="39" t="s">
        <v>20</v>
      </c>
      <c r="D21" s="40" t="s">
        <v>42</v>
      </c>
      <c r="E21" s="34" t="s">
        <v>43</v>
      </c>
      <c r="G21" s="49" t="s">
        <v>76</v>
      </c>
      <c r="H21" s="58">
        <v>52.88</v>
      </c>
      <c r="I21" s="58">
        <v>51</v>
      </c>
      <c r="J21" s="35" t="s">
        <v>51</v>
      </c>
      <c r="K21" s="56">
        <v>46.91</v>
      </c>
      <c r="L21" s="57"/>
      <c r="M21" s="39"/>
      <c r="N21" s="39"/>
      <c r="O21" s="366" t="s">
        <v>58</v>
      </c>
    </row>
    <row r="22" spans="1:15" ht="31.5" customHeight="1">
      <c r="A22" s="38"/>
      <c r="B22" s="38"/>
      <c r="C22" s="38"/>
      <c r="D22" s="42" t="s">
        <v>14</v>
      </c>
      <c r="E22" s="43"/>
      <c r="F22" s="38"/>
      <c r="G22" s="35"/>
      <c r="H22" s="358" t="s">
        <v>57</v>
      </c>
      <c r="I22" s="359"/>
      <c r="J22" s="359"/>
      <c r="K22" s="360"/>
      <c r="L22" s="53"/>
      <c r="M22" s="44"/>
      <c r="N22" s="45"/>
      <c r="O22" s="367"/>
    </row>
    <row r="23" spans="1:15" ht="40.5" customHeight="1">
      <c r="A23" s="38"/>
      <c r="B23" s="38"/>
      <c r="C23" s="38"/>
      <c r="D23" s="42" t="s">
        <v>15</v>
      </c>
      <c r="E23" s="43"/>
      <c r="F23" s="46"/>
      <c r="G23" s="35"/>
      <c r="H23" s="358" t="s">
        <v>44</v>
      </c>
      <c r="I23" s="359"/>
      <c r="J23" s="359"/>
      <c r="K23" s="360"/>
      <c r="L23" s="36"/>
      <c r="M23" s="44"/>
      <c r="N23" s="45"/>
      <c r="O23" s="368"/>
    </row>
    <row r="24" spans="1:15" ht="33" customHeight="1">
      <c r="A24" s="355" t="s">
        <v>75</v>
      </c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</row>
    <row r="25" spans="1:15" ht="18" customHeight="1">
      <c r="A25" s="357" t="s">
        <v>16</v>
      </c>
      <c r="B25" s="357"/>
      <c r="C25" s="357"/>
      <c r="D25" s="357"/>
      <c r="E25" s="357"/>
      <c r="F25" s="357"/>
      <c r="G25" s="357"/>
      <c r="H25" s="357"/>
      <c r="I25" s="357"/>
      <c r="J25" s="357"/>
      <c r="K25" s="357"/>
      <c r="L25" s="357"/>
      <c r="M25" s="357"/>
      <c r="N25" s="357"/>
      <c r="O25" s="357"/>
    </row>
    <row r="26" spans="1:15" ht="27" customHeight="1">
      <c r="A26" s="357"/>
      <c r="B26" s="357"/>
      <c r="C26" s="357"/>
      <c r="D26" s="357"/>
      <c r="E26" s="357"/>
      <c r="F26" s="357"/>
      <c r="G26" s="357"/>
      <c r="H26" s="357"/>
      <c r="I26" s="357"/>
      <c r="J26" s="357"/>
      <c r="K26" s="357"/>
      <c r="L26" s="357"/>
      <c r="M26" s="357"/>
      <c r="N26" s="357"/>
      <c r="O26" s="357"/>
    </row>
  </sheetData>
  <mergeCells count="40">
    <mergeCell ref="A1:O1"/>
    <mergeCell ref="L2:O2"/>
    <mergeCell ref="A3:K3"/>
    <mergeCell ref="A5:A6"/>
    <mergeCell ref="B5:B6"/>
    <mergeCell ref="C5:C6"/>
    <mergeCell ref="D5:D6"/>
    <mergeCell ref="E5:E6"/>
    <mergeCell ref="F5:F6"/>
    <mergeCell ref="G5:G6"/>
    <mergeCell ref="L16:O16"/>
    <mergeCell ref="H5:I5"/>
    <mergeCell ref="J5:K5"/>
    <mergeCell ref="L5:N5"/>
    <mergeCell ref="O5:O6"/>
    <mergeCell ref="H8:I8"/>
    <mergeCell ref="J8:K8"/>
    <mergeCell ref="H9:I9"/>
    <mergeCell ref="J9:K9"/>
    <mergeCell ref="A10:O10"/>
    <mergeCell ref="A11:O12"/>
    <mergeCell ref="A15:O15"/>
    <mergeCell ref="O7:O9"/>
    <mergeCell ref="A17:K17"/>
    <mergeCell ref="A19:A20"/>
    <mergeCell ref="B19:B20"/>
    <mergeCell ref="C19:C20"/>
    <mergeCell ref="D19:D20"/>
    <mergeCell ref="E19:E20"/>
    <mergeCell ref="F19:F20"/>
    <mergeCell ref="G19:G20"/>
    <mergeCell ref="H19:I19"/>
    <mergeCell ref="J19:K19"/>
    <mergeCell ref="A24:O24"/>
    <mergeCell ref="A25:O26"/>
    <mergeCell ref="H23:K23"/>
    <mergeCell ref="H22:K22"/>
    <mergeCell ref="L19:N19"/>
    <mergeCell ref="O19:O20"/>
    <mergeCell ref="O21:O23"/>
  </mergeCells>
  <phoneticPr fontId="16" type="noConversion"/>
  <printOptions horizontalCentered="1"/>
  <pageMargins left="0" right="0" top="0.15748031496062992" bottom="0.15748031496062992" header="0.31496062992125984" footer="0.31496062992125984"/>
  <pageSetup paperSize="9" scale="83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Pict="0">
                <anchor moveWithCells="1" sizeWithCells="1">
                  <from>
                    <xdr:col>11</xdr:col>
                    <xdr:colOff>95250</xdr:colOff>
                    <xdr:row>2</xdr:row>
                    <xdr:rowOff>19050</xdr:rowOff>
                  </from>
                  <to>
                    <xdr:col>12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Pict="0">
                <anchor moveWithCells="1" sizeWithCells="1">
                  <from>
                    <xdr:col>12</xdr:col>
                    <xdr:colOff>466725</xdr:colOff>
                    <xdr:row>2</xdr:row>
                    <xdr:rowOff>9525</xdr:rowOff>
                  </from>
                  <to>
                    <xdr:col>13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Pict="0">
                <anchor moveWithCells="1" sizeWithCells="1">
                  <from>
                    <xdr:col>11</xdr:col>
                    <xdr:colOff>95250</xdr:colOff>
                    <xdr:row>16</xdr:row>
                    <xdr:rowOff>19050</xdr:rowOff>
                  </from>
                  <to>
                    <xdr:col>12</xdr:col>
                    <xdr:colOff>76200</xdr:colOff>
                    <xdr:row>17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Pict="0">
                <anchor moveWithCells="1" sizeWithCells="1">
                  <from>
                    <xdr:col>12</xdr:col>
                    <xdr:colOff>466725</xdr:colOff>
                    <xdr:row>16</xdr:row>
                    <xdr:rowOff>9525</xdr:rowOff>
                  </from>
                  <to>
                    <xdr:col>13</xdr:col>
                    <xdr:colOff>361950</xdr:colOff>
                    <xdr:row>17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"/>
  <sheetViews>
    <sheetView zoomScale="115" zoomScaleNormal="115" workbookViewId="0">
      <selection activeCell="P10" sqref="P10"/>
    </sheetView>
  </sheetViews>
  <sheetFormatPr defaultRowHeight="13.5"/>
  <cols>
    <col min="1" max="1" width="5.625" customWidth="1"/>
    <col min="2" max="2" width="7.875" customWidth="1"/>
    <col min="3" max="3" width="9.875" customWidth="1"/>
    <col min="4" max="4" width="20" customWidth="1"/>
    <col min="5" max="5" width="11.625" customWidth="1"/>
    <col min="8" max="8" width="11.5" customWidth="1"/>
    <col min="9" max="9" width="10.25" customWidth="1"/>
    <col min="10" max="10" width="10.375" customWidth="1"/>
    <col min="14" max="14" width="10.25" customWidth="1"/>
  </cols>
  <sheetData>
    <row r="1" spans="1:14" ht="22.5">
      <c r="A1" s="188" t="s">
        <v>21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</row>
    <row r="2" spans="1:14" ht="14.25">
      <c r="A2" s="5"/>
      <c r="B2" s="5"/>
      <c r="C2" s="5"/>
      <c r="D2" s="5"/>
      <c r="E2" s="6"/>
      <c r="F2" s="5"/>
      <c r="G2" s="5"/>
      <c r="H2" s="5"/>
      <c r="I2" s="5"/>
      <c r="J2" s="5"/>
      <c r="K2" s="189"/>
      <c r="L2" s="189"/>
      <c r="M2" s="189"/>
      <c r="N2" s="189"/>
    </row>
    <row r="3" spans="1:14" ht="14.25" customHeight="1">
      <c r="A3" s="190" t="s">
        <v>87</v>
      </c>
      <c r="B3" s="190"/>
      <c r="C3" s="190"/>
      <c r="D3" s="190"/>
      <c r="E3" s="190"/>
      <c r="F3" s="190"/>
      <c r="G3" s="190"/>
      <c r="H3" s="190"/>
      <c r="I3" s="190"/>
      <c r="J3" s="60"/>
      <c r="K3" s="23" t="s">
        <v>0</v>
      </c>
      <c r="L3" s="24"/>
      <c r="M3" s="24" t="s">
        <v>1</v>
      </c>
      <c r="N3" s="24" t="s">
        <v>2</v>
      </c>
    </row>
    <row r="4" spans="1:14" ht="14.25">
      <c r="A4" s="8"/>
      <c r="B4" s="60"/>
      <c r="C4" s="60"/>
      <c r="D4" s="8"/>
      <c r="E4" s="6"/>
      <c r="F4" s="9"/>
      <c r="G4" s="10"/>
      <c r="H4" s="10"/>
      <c r="I4" s="10"/>
      <c r="J4" s="10"/>
      <c r="K4" s="10"/>
      <c r="L4" s="10"/>
      <c r="M4" s="10"/>
      <c r="N4" s="28"/>
    </row>
    <row r="5" spans="1:14" ht="25.5" customHeight="1">
      <c r="A5" s="364" t="s">
        <v>3</v>
      </c>
      <c r="B5" s="370" t="s">
        <v>4</v>
      </c>
      <c r="C5" s="370" t="s">
        <v>5</v>
      </c>
      <c r="D5" s="372" t="s">
        <v>6</v>
      </c>
      <c r="E5" s="370" t="s">
        <v>7</v>
      </c>
      <c r="F5" s="364" t="s">
        <v>8</v>
      </c>
      <c r="G5" s="370" t="s">
        <v>18</v>
      </c>
      <c r="H5" s="370" t="s">
        <v>59</v>
      </c>
      <c r="I5" s="370" t="s">
        <v>60</v>
      </c>
      <c r="J5" s="370" t="s">
        <v>61</v>
      </c>
      <c r="K5" s="361" t="s">
        <v>74</v>
      </c>
      <c r="L5" s="362"/>
      <c r="M5" s="363"/>
      <c r="N5" s="364" t="s">
        <v>10</v>
      </c>
    </row>
    <row r="6" spans="1:14" ht="21" customHeight="1">
      <c r="A6" s="365"/>
      <c r="B6" s="371"/>
      <c r="C6" s="371"/>
      <c r="D6" s="373"/>
      <c r="E6" s="371"/>
      <c r="F6" s="365"/>
      <c r="G6" s="371"/>
      <c r="H6" s="371"/>
      <c r="I6" s="371"/>
      <c r="J6" s="371"/>
      <c r="K6" s="62" t="s">
        <v>11</v>
      </c>
      <c r="L6" s="36" t="s">
        <v>12</v>
      </c>
      <c r="M6" s="37" t="s">
        <v>13</v>
      </c>
      <c r="N6" s="365"/>
    </row>
    <row r="7" spans="1:14" ht="51" customHeight="1">
      <c r="A7" s="38">
        <v>1</v>
      </c>
      <c r="B7" s="39" t="s">
        <v>63</v>
      </c>
      <c r="C7" s="39" t="s">
        <v>64</v>
      </c>
      <c r="D7" s="40" t="s">
        <v>66</v>
      </c>
      <c r="E7" s="34" t="s">
        <v>67</v>
      </c>
      <c r="F7" s="40"/>
      <c r="G7" s="63" t="s">
        <v>62</v>
      </c>
      <c r="H7" s="55">
        <v>3.6</v>
      </c>
      <c r="I7" s="69">
        <v>4.7</v>
      </c>
      <c r="J7" s="69">
        <v>3.2</v>
      </c>
      <c r="K7" s="36"/>
      <c r="L7" s="39"/>
      <c r="M7" s="39"/>
      <c r="N7" s="52"/>
    </row>
    <row r="8" spans="1:14" ht="51" customHeight="1">
      <c r="A8" s="377">
        <v>2</v>
      </c>
      <c r="B8" s="377" t="s">
        <v>63</v>
      </c>
      <c r="C8" s="39" t="s">
        <v>64</v>
      </c>
      <c r="D8" s="40" t="s">
        <v>69</v>
      </c>
      <c r="E8" s="34" t="s">
        <v>68</v>
      </c>
      <c r="F8" s="380"/>
      <c r="G8" s="63" t="s">
        <v>62</v>
      </c>
      <c r="H8" s="55">
        <v>2.2999999999999998</v>
      </c>
      <c r="I8" s="69">
        <v>3</v>
      </c>
      <c r="J8" s="65">
        <v>2.2999999999999998</v>
      </c>
      <c r="K8" s="36"/>
      <c r="L8" s="39"/>
      <c r="M8" s="39"/>
      <c r="N8" s="52"/>
    </row>
    <row r="9" spans="1:14" ht="51" customHeight="1">
      <c r="A9" s="378"/>
      <c r="B9" s="378"/>
      <c r="C9" s="39" t="s">
        <v>64</v>
      </c>
      <c r="D9" s="40" t="s">
        <v>70</v>
      </c>
      <c r="E9" s="34" t="s">
        <v>72</v>
      </c>
      <c r="F9" s="381"/>
      <c r="G9" s="63" t="s">
        <v>62</v>
      </c>
      <c r="H9" s="55">
        <v>0.38</v>
      </c>
      <c r="I9" s="69">
        <v>0.2</v>
      </c>
      <c r="J9" s="65">
        <v>0.3</v>
      </c>
      <c r="K9" s="36"/>
      <c r="L9" s="39"/>
      <c r="M9" s="39"/>
      <c r="N9" s="52"/>
    </row>
    <row r="10" spans="1:14" ht="42.75" customHeight="1">
      <c r="A10" s="379"/>
      <c r="B10" s="379"/>
      <c r="C10" s="39" t="s">
        <v>65</v>
      </c>
      <c r="D10" s="40" t="s">
        <v>71</v>
      </c>
      <c r="E10" s="34" t="s">
        <v>73</v>
      </c>
      <c r="F10" s="382"/>
      <c r="G10" s="63" t="s">
        <v>62</v>
      </c>
      <c r="H10" s="58">
        <v>0.2</v>
      </c>
      <c r="I10" s="69">
        <v>0.15</v>
      </c>
      <c r="J10" s="65">
        <v>0.3</v>
      </c>
      <c r="K10" s="36"/>
      <c r="L10" s="39"/>
      <c r="M10" s="39"/>
      <c r="N10" s="52"/>
    </row>
    <row r="11" spans="1:14" ht="42.75" customHeight="1">
      <c r="A11" s="67"/>
      <c r="B11" s="67"/>
      <c r="C11" s="39"/>
      <c r="D11" s="70" t="s">
        <v>78</v>
      </c>
      <c r="E11" s="34"/>
      <c r="F11" s="68"/>
      <c r="G11" s="66"/>
      <c r="H11" s="58">
        <f>SUM(H7:H10)</f>
        <v>6.48</v>
      </c>
      <c r="I11" s="58">
        <f>SUM(I7:I10)</f>
        <v>8.0500000000000007</v>
      </c>
      <c r="J11" s="71">
        <v>6.1</v>
      </c>
      <c r="K11" s="36"/>
      <c r="L11" s="39"/>
      <c r="M11" s="39"/>
      <c r="N11" s="52"/>
    </row>
    <row r="12" spans="1:14" ht="45" customHeight="1">
      <c r="A12" s="38"/>
      <c r="B12" s="38"/>
      <c r="C12" s="38"/>
      <c r="D12" s="42" t="s">
        <v>14</v>
      </c>
      <c r="E12" s="43"/>
      <c r="F12" s="38"/>
      <c r="G12" s="64"/>
      <c r="H12" s="72" t="s">
        <v>81</v>
      </c>
      <c r="I12" s="72" t="s">
        <v>82</v>
      </c>
      <c r="J12" s="72" t="s">
        <v>81</v>
      </c>
      <c r="K12" s="36"/>
      <c r="L12" s="44"/>
      <c r="M12" s="45"/>
      <c r="N12" s="41"/>
    </row>
    <row r="13" spans="1:14" ht="40.5" customHeight="1">
      <c r="A13" s="38"/>
      <c r="B13" s="38"/>
      <c r="C13" s="38"/>
      <c r="D13" s="42" t="s">
        <v>15</v>
      </c>
      <c r="E13" s="43"/>
      <c r="F13" s="46"/>
      <c r="G13" s="64"/>
      <c r="H13" s="64" t="s">
        <v>84</v>
      </c>
      <c r="I13" s="64" t="s">
        <v>85</v>
      </c>
      <c r="J13" s="61" t="s">
        <v>80</v>
      </c>
      <c r="K13" s="36"/>
      <c r="L13" s="44"/>
      <c r="M13" s="45"/>
      <c r="N13" s="41"/>
    </row>
    <row r="14" spans="1:14" ht="40.5" customHeight="1">
      <c r="A14" s="355" t="s">
        <v>83</v>
      </c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</row>
    <row r="15" spans="1:14" ht="33.75" customHeight="1">
      <c r="A15" s="357" t="s">
        <v>86</v>
      </c>
      <c r="B15" s="357"/>
      <c r="C15" s="357"/>
      <c r="D15" s="357"/>
      <c r="E15" s="357"/>
      <c r="F15" s="357"/>
      <c r="G15" s="357"/>
      <c r="H15" s="357"/>
      <c r="I15" s="357"/>
      <c r="J15" s="357"/>
      <c r="K15" s="357"/>
      <c r="L15" s="357"/>
      <c r="M15" s="357"/>
      <c r="N15" s="357"/>
    </row>
    <row r="16" spans="1:14" ht="33.75" customHeight="1">
      <c r="A16" s="357"/>
      <c r="B16" s="357"/>
      <c r="C16" s="357"/>
      <c r="D16" s="357"/>
      <c r="E16" s="357"/>
      <c r="F16" s="357"/>
      <c r="G16" s="357"/>
      <c r="H16" s="357"/>
      <c r="I16" s="357"/>
      <c r="J16" s="357"/>
      <c r="K16" s="357"/>
      <c r="L16" s="357"/>
      <c r="M16" s="357"/>
      <c r="N16" s="357"/>
    </row>
  </sheetData>
  <mergeCells count="20">
    <mergeCell ref="K5:M5"/>
    <mergeCell ref="N5:N6"/>
    <mergeCell ref="A1:N1"/>
    <mergeCell ref="K2:N2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A14:N14"/>
    <mergeCell ref="A15:N16"/>
    <mergeCell ref="A8:A10"/>
    <mergeCell ref="B8:B10"/>
    <mergeCell ref="F8:F10"/>
  </mergeCells>
  <phoneticPr fontId="14" type="noConversion"/>
  <printOptions horizontalCentered="1"/>
  <pageMargins left="0.11811023622047245" right="0.11811023622047245" top="0.19685039370078741" bottom="0.15748031496062992" header="0.31496062992125984" footer="0.31496062992125984"/>
  <pageSetup paperSize="9" orientation="landscape" horizontalDpi="100" verticalDpi="1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Pict="0">
                <anchor moveWithCells="1" sizeWithCells="1">
                  <from>
                    <xdr:col>10</xdr:col>
                    <xdr:colOff>95250</xdr:colOff>
                    <xdr:row>2</xdr:row>
                    <xdr:rowOff>19050</xdr:rowOff>
                  </from>
                  <to>
                    <xdr:col>11</xdr:col>
                    <xdr:colOff>76200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Pict="0">
                <anchor moveWithCells="1" sizeWithCells="1">
                  <from>
                    <xdr:col>11</xdr:col>
                    <xdr:colOff>466725</xdr:colOff>
                    <xdr:row>2</xdr:row>
                    <xdr:rowOff>9525</xdr:rowOff>
                  </from>
                  <to>
                    <xdr:col>12</xdr:col>
                    <xdr:colOff>361950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3</vt:i4>
      </vt:variant>
    </vt:vector>
  </HeadingPairs>
  <TitlesOfParts>
    <vt:vector size="11" baseType="lpstr">
      <vt:lpstr>靠背总成</vt:lpstr>
      <vt:lpstr>工装汇总表</vt:lpstr>
      <vt:lpstr>模具报价单</vt:lpstr>
      <vt:lpstr>夹具报价单</vt:lpstr>
      <vt:lpstr>检具报价单</vt:lpstr>
      <vt:lpstr>模夹检具报价单</vt:lpstr>
      <vt:lpstr> 阻尼器总成  滑轨</vt:lpstr>
      <vt:lpstr>X5000模具</vt:lpstr>
      <vt:lpstr>工装汇总表!Print_Area</vt:lpstr>
      <vt:lpstr>靠背总成!Print_Area</vt:lpstr>
      <vt:lpstr>靠背总成!Print_Titles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孔祥天</dc:creator>
  <cp:lastModifiedBy>Administrator</cp:lastModifiedBy>
  <cp:lastPrinted>2021-10-21T03:13:54Z</cp:lastPrinted>
  <dcterms:created xsi:type="dcterms:W3CDTF">2018-08-13T05:49:00Z</dcterms:created>
  <dcterms:modified xsi:type="dcterms:W3CDTF">2022-09-29T06:57:12Z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