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济南账务\济南特种车\"/>
    </mc:Choice>
  </mc:AlternateContent>
  <bookViews>
    <workbookView xWindow="0" yWindow="0" windowWidth="28800" windowHeight="12540" activeTab="4"/>
  </bookViews>
  <sheets>
    <sheet name="北京光华-特种" sheetId="1" r:id="rId1"/>
    <sheet name="河北光华-特种" sheetId="2" r:id="rId2"/>
    <sheet name="发出-对账表" sheetId="3" r:id="rId3"/>
    <sheet name="北京未达项" sheetId="5" r:id="rId4"/>
    <sheet name="河北未达项" sheetId="4" r:id="rId5"/>
  </sheets>
  <definedNames>
    <definedName name="_xlnm._FilterDatabase" localSheetId="0" hidden="1">'北京光华-特种'!$A$7:$L$50</definedName>
    <definedName name="_xlnm._FilterDatabase" localSheetId="1" hidden="1">'河北光华-特种'!$A$6:$J$65</definedName>
    <definedName name="_xlnm._FilterDatabase" localSheetId="4" hidden="1">河北未达项!$B$2:$E$47</definedName>
    <definedName name="_xlnm.Print_Area" localSheetId="0">'北京光华-特种'!$A$1:$H$50</definedName>
    <definedName name="_xlnm.Print_Area" localSheetId="2">'发出-对账表'!$A$1:$H$58</definedName>
    <definedName name="_xlnm.Print_Area" localSheetId="1">'河北光华-特种'!$A$1:$J$66</definedName>
  </definedNames>
  <calcPr calcId="162913"/>
</workbook>
</file>

<file path=xl/calcChain.xml><?xml version="1.0" encoding="utf-8"?>
<calcChain xmlns="http://schemas.openxmlformats.org/spreadsheetml/2006/main">
  <c r="D47" i="4" l="1"/>
  <c r="D29" i="5"/>
  <c r="G52" i="3" l="1"/>
  <c r="D51" i="3"/>
  <c r="C51" i="3"/>
  <c r="D52" i="3" s="1"/>
  <c r="C66" i="2"/>
  <c r="G59" i="2"/>
  <c r="D58" i="2"/>
  <c r="C58" i="2"/>
  <c r="D59" i="2" s="1"/>
  <c r="I59" i="2" s="1"/>
  <c r="J5" i="2"/>
  <c r="J6" i="2" s="1"/>
  <c r="G44" i="1"/>
  <c r="D43" i="1"/>
  <c r="C43" i="1"/>
  <c r="D44" i="1" s="1"/>
  <c r="J40" i="1"/>
  <c r="J41" i="1" s="1"/>
  <c r="J5" i="1"/>
</calcChain>
</file>

<file path=xl/sharedStrings.xml><?xml version="1.0" encoding="utf-8"?>
<sst xmlns="http://schemas.openxmlformats.org/spreadsheetml/2006/main" count="462" uniqueCount="114">
  <si>
    <t>对账调节表</t>
  </si>
  <si>
    <t>单位：元</t>
  </si>
  <si>
    <r>
      <rPr>
        <sz val="10"/>
        <color theme="1"/>
        <rFont val="宋体"/>
        <charset val="134"/>
      </rPr>
      <t>债权单位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 xml:space="preserve"> 北京光华荣昌汽车部件有限公司</t>
    </r>
  </si>
  <si>
    <r>
      <rPr>
        <sz val="10"/>
        <color theme="1"/>
        <rFont val="宋体"/>
        <charset val="134"/>
      </rPr>
      <t>债务单位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>重汽集团济南特种车公司</t>
    </r>
  </si>
  <si>
    <r>
      <rPr>
        <sz val="10"/>
        <color theme="1"/>
        <rFont val="宋体"/>
        <charset val="134"/>
      </rPr>
      <t>2022年8月22日     应收账款账面余额</t>
    </r>
    <r>
      <rPr>
        <b/>
        <sz val="10"/>
        <color theme="1"/>
        <rFont val="宋体"/>
        <charset val="134"/>
      </rPr>
      <t>:</t>
    </r>
    <r>
      <rPr>
        <sz val="9"/>
        <color rgb="FF000000"/>
        <rFont val="宋体"/>
        <charset val="134"/>
      </rPr>
      <t xml:space="preserve"> </t>
    </r>
  </si>
  <si>
    <r>
      <rPr>
        <sz val="10"/>
        <color theme="1"/>
        <rFont val="宋体"/>
        <charset val="134"/>
      </rPr>
      <t>2022年8月22日     应付账款账面余额</t>
    </r>
    <r>
      <rPr>
        <b/>
        <sz val="10"/>
        <color theme="1"/>
        <rFont val="宋体"/>
        <charset val="134"/>
      </rPr>
      <t>:</t>
    </r>
  </si>
  <si>
    <t>未达账</t>
  </si>
  <si>
    <t>时间</t>
  </si>
  <si>
    <t>摘要</t>
  </si>
  <si>
    <t>贷方</t>
  </si>
  <si>
    <t>借方</t>
  </si>
  <si>
    <t>收各供应商售后质量追偿款2017.09-201710</t>
  </si>
  <si>
    <t>调整前期未达费用（我方记反方向）</t>
  </si>
  <si>
    <t>收各供应商售后质量追偿款2017.11</t>
  </si>
  <si>
    <t>转北京光华购配件（返销）款</t>
  </si>
  <si>
    <t>收各供应商质量追偿款201802</t>
  </si>
  <si>
    <t>转北京光华4月份质量考核扣款</t>
  </si>
  <si>
    <t>收各供应商质量追偿款（201803）</t>
  </si>
  <si>
    <r>
      <rPr>
        <sz val="10"/>
        <color rgb="FF000000"/>
        <rFont val="Arial"/>
        <family val="2"/>
      </rPr>
      <t>18.01</t>
    </r>
    <r>
      <rPr>
        <sz val="10"/>
        <color rgb="FF000000"/>
        <rFont val="宋体"/>
        <charset val="134"/>
      </rPr>
      <t>仓储费</t>
    </r>
    <r>
      <rPr>
        <sz val="10"/>
        <color rgb="FF000000"/>
        <rFont val="Arial"/>
        <family val="2"/>
      </rPr>
      <t>02749209</t>
    </r>
    <r>
      <rPr>
        <sz val="10"/>
        <color rgb="FF000000"/>
        <rFont val="宋体"/>
        <charset val="134"/>
      </rPr>
      <t>（应调至卡车）</t>
    </r>
  </si>
  <si>
    <r>
      <rPr>
        <sz val="10"/>
        <color rgb="FF000000"/>
        <rFont val="宋体"/>
        <charset val="134"/>
      </rPr>
      <t>仓储费</t>
    </r>
    <r>
      <rPr>
        <sz val="10"/>
        <color rgb="FF000000"/>
        <rFont val="Arial"/>
        <family val="2"/>
      </rPr>
      <t>05120251</t>
    </r>
    <r>
      <rPr>
        <sz val="10"/>
        <color rgb="FF000000"/>
        <rFont val="宋体"/>
        <charset val="134"/>
      </rPr>
      <t>（应调至卡车）</t>
    </r>
  </si>
  <si>
    <r>
      <rPr>
        <sz val="10"/>
        <color rgb="FF000000"/>
        <rFont val="Arial"/>
        <family val="2"/>
      </rPr>
      <t>2</t>
    </r>
    <r>
      <rPr>
        <sz val="10"/>
        <color rgb="FF000000"/>
        <rFont val="宋体"/>
        <charset val="134"/>
      </rPr>
      <t>月仓储费</t>
    </r>
    <r>
      <rPr>
        <sz val="10"/>
        <color rgb="FF000000"/>
        <rFont val="Arial"/>
        <family val="2"/>
      </rPr>
      <t>05173802</t>
    </r>
    <r>
      <rPr>
        <sz val="10"/>
        <color rgb="FF000000"/>
        <rFont val="宋体"/>
        <charset val="134"/>
      </rPr>
      <t>（应调至卡车）</t>
    </r>
  </si>
  <si>
    <t>追偿供应商质量索赔（进出口201711,2018 1-4月）</t>
  </si>
  <si>
    <t>收供应商4月质量追偿款</t>
  </si>
  <si>
    <t>供应商5月质量追偿</t>
  </si>
  <si>
    <t>返销北京光华配件</t>
  </si>
  <si>
    <t>转北京光华购配件款</t>
  </si>
  <si>
    <t>收供应商质量追偿款-201806</t>
  </si>
  <si>
    <t>收供应商质量追偿款201807</t>
  </si>
  <si>
    <t>收供应商质量追偿款201808</t>
  </si>
  <si>
    <t>收供应商质量追偿款201809</t>
  </si>
  <si>
    <t>收供应商质量追偿款201810</t>
  </si>
  <si>
    <t>收供应商零件管理费差异追偿款2018</t>
  </si>
  <si>
    <t>收供应商质量追偿款--视同（2018年11月）</t>
  </si>
  <si>
    <t>收供应商质量追偿款--视同（2018年12月）</t>
  </si>
  <si>
    <t>收供应商质量追偿款--视同（2019年1月）</t>
  </si>
  <si>
    <t>收供应商质量追偿款--视同（2019年2月）</t>
  </si>
  <si>
    <t>收供应商质量追偿款--视同（2019年4月）</t>
  </si>
  <si>
    <t>收供应商质量追偿款--视同（2019年5月）</t>
  </si>
  <si>
    <t>收供应商质量追偿款--视同（2019年6月）</t>
  </si>
  <si>
    <t>收供应商质量追偿款--视同（2019年7月）</t>
  </si>
  <si>
    <t>收供应商质量追偿款--视同（2019年8月）</t>
  </si>
  <si>
    <t>收供应商质量追偿款--视同（2019年9月）</t>
  </si>
  <si>
    <t>购河北光华配件（应计入河北，对方计入北京）</t>
  </si>
  <si>
    <r>
      <rPr>
        <sz val="10"/>
        <color rgb="FF000000"/>
        <rFont val="Arial"/>
        <family val="2"/>
      </rPr>
      <t>2020.10</t>
    </r>
    <r>
      <rPr>
        <sz val="10"/>
        <color rgb="FF000000"/>
        <rFont val="宋体"/>
        <charset val="134"/>
      </rPr>
      <t>特种车倒购件</t>
    </r>
    <r>
      <rPr>
        <sz val="10"/>
        <color rgb="FF000000"/>
        <rFont val="Arial"/>
        <family val="2"/>
      </rPr>
      <t>1517.78</t>
    </r>
    <r>
      <rPr>
        <sz val="10"/>
        <color rgb="FF000000"/>
        <rFont val="宋体"/>
        <charset val="134"/>
      </rPr>
      <t>（应计入北京，对方计入河北）</t>
    </r>
  </si>
  <si>
    <t>更名河北光华三方转账</t>
  </si>
  <si>
    <t>小计</t>
  </si>
  <si>
    <r>
      <rPr>
        <sz val="10"/>
        <color theme="1"/>
        <rFont val="宋体"/>
        <charset val="134"/>
      </rPr>
      <t>调整后应收账款余额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>（元）</t>
    </r>
  </si>
  <si>
    <r>
      <rPr>
        <sz val="10"/>
        <color theme="1"/>
        <rFont val="宋体"/>
        <charset val="134"/>
      </rPr>
      <t>调整后应付账款余额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>（元）</t>
    </r>
  </si>
  <si>
    <t>调整说明：</t>
  </si>
  <si>
    <t xml:space="preserve">说明:                                 清账对账□                        正常对账□ </t>
  </si>
  <si>
    <r>
      <rPr>
        <sz val="10"/>
        <color theme="1"/>
        <rFont val="宋体"/>
        <charset val="134"/>
      </rPr>
      <t>单位盖章</t>
    </r>
    <r>
      <rPr>
        <b/>
        <sz val="10"/>
        <color theme="1"/>
        <rFont val="宋体"/>
        <charset val="134"/>
      </rPr>
      <t>(</t>
    </r>
    <r>
      <rPr>
        <sz val="10"/>
        <color theme="1"/>
        <rFont val="宋体"/>
        <charset val="134"/>
      </rPr>
      <t>往来核对专用章</t>
    </r>
    <r>
      <rPr>
        <b/>
        <sz val="10"/>
        <color theme="1"/>
        <rFont val="宋体"/>
        <charset val="134"/>
      </rPr>
      <t>)</t>
    </r>
    <r>
      <rPr>
        <sz val="10"/>
        <color theme="1"/>
        <rFont val="宋体"/>
        <charset val="134"/>
      </rPr>
      <t>：</t>
    </r>
  </si>
  <si>
    <r>
      <rPr>
        <sz val="10"/>
        <color theme="1"/>
        <rFont val="宋体"/>
        <charset val="134"/>
      </rPr>
      <t>经办人</t>
    </r>
    <r>
      <rPr>
        <b/>
        <sz val="10"/>
        <color theme="1"/>
        <rFont val="宋体"/>
        <charset val="134"/>
      </rPr>
      <t>：</t>
    </r>
  </si>
  <si>
    <t>2022年 8月 22 日</t>
  </si>
  <si>
    <t>年   月   日</t>
  </si>
  <si>
    <t>备注:只作为财务核对账目,并非催款和付款的法律依据。</t>
  </si>
  <si>
    <r>
      <rPr>
        <sz val="10"/>
        <color theme="1"/>
        <rFont val="宋体"/>
        <charset val="134"/>
      </rPr>
      <t>债权单位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 xml:space="preserve"> 河北光华荣昌汽车部件有限公司</t>
    </r>
  </si>
  <si>
    <t>调账（北京光华更名）</t>
  </si>
  <si>
    <t>济南重汽扣除三包服务费（记错账，河北调整）</t>
  </si>
  <si>
    <t>已调整</t>
  </si>
  <si>
    <r>
      <rPr>
        <sz val="10"/>
        <color rgb="FF000000"/>
        <rFont val="宋体"/>
        <charset val="134"/>
      </rPr>
      <t>应收</t>
    </r>
    <r>
      <rPr>
        <sz val="10"/>
        <color rgb="FF000000"/>
        <rFont val="Arial"/>
        <family val="2"/>
      </rPr>
      <t>2019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family val="2"/>
      </rPr>
      <t>09</t>
    </r>
    <r>
      <rPr>
        <sz val="10"/>
        <color rgb="FF000000"/>
        <rFont val="宋体"/>
        <charset val="134"/>
      </rPr>
      <t>月货款</t>
    </r>
    <r>
      <rPr>
        <sz val="10"/>
        <color rgb="FF000000"/>
        <rFont val="Arial"/>
        <family val="2"/>
      </rPr>
      <t>-</t>
    </r>
    <r>
      <rPr>
        <sz val="10"/>
        <color rgb="FF000000"/>
        <rFont val="宋体"/>
        <charset val="134"/>
      </rPr>
      <t>济南特种车</t>
    </r>
  </si>
  <si>
    <t>应收2019年10月货款-济南特种车</t>
  </si>
  <si>
    <r>
      <rPr>
        <sz val="9"/>
        <color rgb="FF000000"/>
        <rFont val="宋体"/>
        <charset val="134"/>
      </rPr>
      <t>收供应商质量追偿款</t>
    </r>
    <r>
      <rPr>
        <sz val="9"/>
        <color rgb="FF000000"/>
        <rFont val="Arial"/>
        <family val="2"/>
      </rPr>
      <t>--</t>
    </r>
    <r>
      <rPr>
        <sz val="9"/>
        <color rgb="FF000000"/>
        <rFont val="宋体"/>
        <charset val="134"/>
      </rPr>
      <t>视同（</t>
    </r>
    <r>
      <rPr>
        <sz val="9"/>
        <color rgb="FF000000"/>
        <rFont val="Arial"/>
        <family val="2"/>
      </rPr>
      <t>201910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</si>
  <si>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收供应商质量追偿款</t>
    </r>
    <r>
      <rPr>
        <sz val="9"/>
        <color rgb="FF000000"/>
        <rFont val="Arial"/>
        <family val="2"/>
      </rPr>
      <t>--</t>
    </r>
    <r>
      <rPr>
        <sz val="9"/>
        <color rgb="FF000000"/>
        <rFont val="宋体"/>
        <charset val="134"/>
      </rPr>
      <t>视同（</t>
    </r>
    <r>
      <rPr>
        <sz val="9"/>
        <color rgb="FF000000"/>
        <rFont val="Arial"/>
        <family val="2"/>
      </rPr>
      <t>201911</t>
    </r>
    <r>
      <rPr>
        <sz val="9"/>
        <color rgb="FF000000"/>
        <rFont val="宋体"/>
        <charset val="134"/>
      </rPr>
      <t>）</t>
    </r>
  </si>
  <si>
    <t>2020.01-2020.12</t>
  </si>
  <si>
    <r>
      <rPr>
        <sz val="9"/>
        <color rgb="FF000000"/>
        <rFont val="宋体"/>
        <charset val="134"/>
      </rPr>
      <t>收供应商质量追偿款</t>
    </r>
    <r>
      <rPr>
        <sz val="9"/>
        <color rgb="FF000000"/>
        <rFont val="Arial"/>
        <family val="2"/>
      </rPr>
      <t>--</t>
    </r>
    <r>
      <rPr>
        <sz val="9"/>
        <color rgb="FF000000"/>
        <rFont val="宋体"/>
        <charset val="134"/>
      </rPr>
      <t>视同（</t>
    </r>
    <r>
      <rPr>
        <sz val="9"/>
        <color rgb="FF000000"/>
        <rFont val="Arial"/>
        <family val="2"/>
      </rPr>
      <t>201912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</si>
  <si>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收供应商质量追偿款</t>
    </r>
    <r>
      <rPr>
        <sz val="9"/>
        <color rgb="FF000000"/>
        <rFont val="Arial"/>
        <family val="2"/>
      </rPr>
      <t>--</t>
    </r>
    <r>
      <rPr>
        <sz val="9"/>
        <color rgb="FF000000"/>
        <rFont val="宋体"/>
        <charset val="134"/>
      </rPr>
      <t>视同（</t>
    </r>
    <r>
      <rPr>
        <sz val="9"/>
        <color rgb="FF000000"/>
        <rFont val="Arial"/>
        <family val="2"/>
      </rPr>
      <t>202001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</si>
  <si>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202002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</si>
  <si>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202003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</si>
  <si>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2019.12-2020.02</t>
    </r>
    <r>
      <rPr>
        <sz val="9"/>
        <color rgb="FF000000"/>
        <rFont val="宋体"/>
        <charset val="134"/>
      </rPr>
      <t>（视同）</t>
    </r>
  </si>
  <si>
    <t>河北光华荣昌汽车部件有限公司购配件（返销）(视同）</t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</si>
  <si>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202006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</si>
  <si>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202008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</si>
  <si>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2020.08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</si>
  <si>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2020.09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</si>
  <si>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2020.10</t>
    </r>
    <r>
      <rPr>
        <sz val="9"/>
        <color rgb="FF000000"/>
        <rFont val="宋体"/>
        <charset val="134"/>
      </rPr>
      <t>（视同）</t>
    </r>
  </si>
  <si>
    <t>冲2019年供应商质量保证金</t>
  </si>
  <si>
    <t>2021.01-2021.10</t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</si>
  <si>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202101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</si>
  <si>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202103</t>
    </r>
    <r>
      <rPr>
        <sz val="9"/>
        <color rgb="FF000000"/>
        <rFont val="宋体"/>
        <charset val="134"/>
      </rPr>
      <t>（视同）</t>
    </r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</si>
  <si>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202104</t>
    </r>
    <r>
      <rPr>
        <sz val="9"/>
        <color rgb="FF000000"/>
        <rFont val="宋体"/>
        <charset val="134"/>
      </rPr>
      <t>（视同）</t>
    </r>
  </si>
  <si>
    <t>收供应商售后质量追偿款202105（视同）</t>
  </si>
  <si>
    <t>河北光华购配件（视同）C52210503003</t>
  </si>
  <si>
    <r>
      <rPr>
        <sz val="9"/>
        <color rgb="FF000000"/>
        <rFont val="宋体"/>
        <charset val="134"/>
      </rPr>
      <t>收供应商售后质量追偿款</t>
    </r>
    <r>
      <rPr>
        <sz val="9"/>
        <color rgb="FF000000"/>
        <rFont val="Arial"/>
        <family val="2"/>
      </rPr>
      <t>202106</t>
    </r>
    <r>
      <rPr>
        <sz val="9"/>
        <color rgb="FF000000"/>
        <rFont val="宋体"/>
        <charset val="134"/>
      </rPr>
      <t>（视同）</t>
    </r>
  </si>
  <si>
    <t>收供应商售后质量追偿款202106（视同）</t>
  </si>
  <si>
    <t>收供应商售后质量追偿款202107（视同）</t>
  </si>
  <si>
    <t>收供应商售后质量追偿款202108（视同）</t>
  </si>
  <si>
    <t>收供应商售后质量追偿款202109（视同）</t>
  </si>
  <si>
    <t>收供应商售后质量追偿款202110（视同）</t>
  </si>
  <si>
    <t>无</t>
  </si>
  <si>
    <t>T00403TZCGS2022010001</t>
  </si>
  <si>
    <t>F00403TZCGS2022010001</t>
  </si>
  <si>
    <t>F00403TZCGS2022020001</t>
  </si>
  <si>
    <t>T00403TZCGS2022020001</t>
  </si>
  <si>
    <t>T00403TZCGS2022030001</t>
  </si>
  <si>
    <t>T00403TZCGS2022040001</t>
  </si>
  <si>
    <t>挂河北光华荣昌汽车部件有限公司追偿款</t>
  </si>
  <si>
    <t>2022年6月质量考核扣款</t>
  </si>
  <si>
    <r>
      <rPr>
        <sz val="10"/>
        <color theme="1"/>
        <rFont val="宋体"/>
        <charset val="134"/>
      </rPr>
      <t>债务单位</t>
    </r>
    <r>
      <rPr>
        <b/>
        <sz val="10"/>
        <color theme="1"/>
        <rFont val="宋体"/>
        <charset val="134"/>
      </rPr>
      <t>:</t>
    </r>
    <r>
      <rPr>
        <sz val="10"/>
        <color theme="1"/>
        <rFont val="宋体"/>
        <charset val="134"/>
      </rPr>
      <t>中国重汽集团济南特种车有限公司</t>
    </r>
  </si>
  <si>
    <r>
      <rPr>
        <sz val="10"/>
        <color theme="1"/>
        <rFont val="宋体"/>
        <charset val="134"/>
      </rPr>
      <t>2022年7月31日     应收账款账面余额</t>
    </r>
    <r>
      <rPr>
        <b/>
        <sz val="10"/>
        <color theme="1"/>
        <rFont val="宋体"/>
        <charset val="134"/>
      </rPr>
      <t>:</t>
    </r>
    <r>
      <rPr>
        <sz val="9"/>
        <color rgb="FF000000"/>
        <rFont val="宋体"/>
        <charset val="134"/>
      </rPr>
      <t xml:space="preserve"> </t>
    </r>
  </si>
  <si>
    <r>
      <rPr>
        <sz val="10"/>
        <color theme="1"/>
        <rFont val="宋体"/>
        <charset val="134"/>
      </rPr>
      <t>2022年7月31日     应付账款账面余额</t>
    </r>
    <r>
      <rPr>
        <b/>
        <sz val="10"/>
        <color theme="1"/>
        <rFont val="宋体"/>
        <charset val="134"/>
      </rPr>
      <t>:</t>
    </r>
  </si>
  <si>
    <r>
      <rPr>
        <sz val="9"/>
        <color theme="1"/>
        <rFont val="宋体"/>
        <charset val="134"/>
      </rPr>
      <t>调整后应收账款余额</t>
    </r>
    <r>
      <rPr>
        <b/>
        <sz val="9"/>
        <color theme="1"/>
        <rFont val="宋体"/>
        <charset val="134"/>
      </rPr>
      <t>:</t>
    </r>
    <r>
      <rPr>
        <sz val="9"/>
        <color theme="1"/>
        <rFont val="宋体"/>
        <charset val="134"/>
      </rPr>
      <t>（元）</t>
    </r>
  </si>
  <si>
    <r>
      <rPr>
        <sz val="9"/>
        <color theme="1"/>
        <rFont val="宋体"/>
        <charset val="134"/>
      </rPr>
      <t>调整后应付账款余额</t>
    </r>
    <r>
      <rPr>
        <b/>
        <sz val="9"/>
        <color theme="1"/>
        <rFont val="宋体"/>
        <charset val="134"/>
      </rPr>
      <t>:</t>
    </r>
    <r>
      <rPr>
        <sz val="9"/>
        <color theme="1"/>
        <rFont val="宋体"/>
        <charset val="134"/>
      </rPr>
      <t>（元）</t>
    </r>
  </si>
  <si>
    <r>
      <rPr>
        <sz val="10"/>
        <color theme="1"/>
        <rFont val="宋体"/>
        <charset val="134"/>
      </rPr>
      <t>说明:                                 清账对账□                        正常对账</t>
    </r>
    <r>
      <rPr>
        <sz val="10"/>
        <color theme="1"/>
        <rFont val="Arial"/>
        <family val="2"/>
      </rPr>
      <t>√</t>
    </r>
  </si>
  <si>
    <t>2022年 7月 31 日</t>
  </si>
  <si>
    <t>合计：</t>
    <phoneticPr fontId="21" type="noConversion"/>
  </si>
  <si>
    <t>备注</t>
    <phoneticPr fontId="21" type="noConversion"/>
  </si>
  <si>
    <t>只有考核单据，无发票。</t>
    <phoneticPr fontId="21" type="noConversion"/>
  </si>
  <si>
    <t>备注</t>
    <phoneticPr fontId="20" type="noConversion"/>
  </si>
  <si>
    <t>预计11月份开具发票</t>
    <phoneticPr fontId="21" type="noConversion"/>
  </si>
  <si>
    <t>正常业务</t>
    <phoneticPr fontId="21" type="noConversion"/>
  </si>
  <si>
    <t>正常业务交郑金玉</t>
    <phoneticPr fontId="21" type="noConversion"/>
  </si>
  <si>
    <t>只有考核单据无发票。正常业务于磊磊</t>
    <phoneticPr fontId="21" type="noConversion"/>
  </si>
  <si>
    <t>其中考核款：2000元、回购件：850.74元、三包费用：58198.9元</t>
    <phoneticPr fontId="20" type="noConversion"/>
  </si>
  <si>
    <t>其中考核款：2000元、回购件：22625.90元、三包费用：65781.98元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</si>
</sst>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#,##0.0_ "/>
    <numFmt numFmtId="177" formatCode="#,##0.00_ "/>
  </numFmts>
  <fonts count="3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color rgb="FF000000"/>
      <name val="宋体"/>
      <charset val="13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9"/>
      <color theme="1"/>
      <name val="宋体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Calibri"/>
      <family val="2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b/>
      <sz val="11"/>
      <color rgb="FFFF0000"/>
      <name val="宋体"/>
      <family val="3"/>
      <charset val="134"/>
      <scheme val="minor"/>
    </font>
    <font>
      <sz val="8"/>
      <color rgb="FFFF0000"/>
      <name val="Arial"/>
      <family val="2"/>
    </font>
    <font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宋体"/>
      <family val="3"/>
      <charset val="134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4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0" xfId="0" applyFont="1" applyFill="1">
      <alignment vertical="center"/>
    </xf>
    <xf numFmtId="0" fontId="0" fillId="3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4" fontId="7" fillId="0" borderId="5" xfId="0" applyNumberFormat="1" applyFont="1" applyBorder="1" applyAlignment="1">
      <alignment horizontal="justify" vertical="center"/>
    </xf>
    <xf numFmtId="0" fontId="13" fillId="0" borderId="6" xfId="0" applyFont="1" applyBorder="1" applyAlignment="1">
      <alignment horizontal="justify"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justify" vertical="center"/>
    </xf>
    <xf numFmtId="4" fontId="7" fillId="3" borderId="6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justify" vertical="center"/>
    </xf>
    <xf numFmtId="4" fontId="7" fillId="4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justify" vertical="center"/>
    </xf>
    <xf numFmtId="4" fontId="6" fillId="0" borderId="6" xfId="0" applyNumberFormat="1" applyFont="1" applyFill="1" applyBorder="1" applyAlignment="1">
      <alignment horizontal="right" vertical="center"/>
    </xf>
    <xf numFmtId="14" fontId="7" fillId="4" borderId="5" xfId="0" applyNumberFormat="1" applyFont="1" applyFill="1" applyBorder="1" applyAlignment="1">
      <alignment horizontal="justify" vertical="center"/>
    </xf>
    <xf numFmtId="0" fontId="7" fillId="4" borderId="6" xfId="0" applyFont="1" applyFill="1" applyBorder="1" applyAlignment="1">
      <alignment horizontal="justify" vertical="center"/>
    </xf>
    <xf numFmtId="0" fontId="7" fillId="3" borderId="6" xfId="0" applyFont="1" applyFill="1" applyBorder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 indent="4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2" fillId="0" borderId="0" xfId="0" applyFo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" fontId="1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justify" vertical="center"/>
    </xf>
    <xf numFmtId="0" fontId="8" fillId="4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justify" vertical="center"/>
    </xf>
    <xf numFmtId="43" fontId="0" fillId="0" borderId="0" xfId="1" applyFont="1">
      <alignment vertical="center"/>
    </xf>
    <xf numFmtId="0" fontId="0" fillId="4" borderId="0" xfId="0" applyFill="1">
      <alignment vertical="center"/>
    </xf>
    <xf numFmtId="0" fontId="13" fillId="3" borderId="6" xfId="0" quotePrefix="1" applyFont="1" applyFill="1" applyBorder="1" applyAlignment="1">
      <alignment horizontal="justify" vertical="center"/>
    </xf>
    <xf numFmtId="0" fontId="13" fillId="0" borderId="6" xfId="0" quotePrefix="1" applyFont="1" applyFill="1" applyBorder="1" applyAlignment="1">
      <alignment horizontal="justify" vertical="center"/>
    </xf>
    <xf numFmtId="0" fontId="7" fillId="0" borderId="6" xfId="0" quotePrefix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14" fontId="7" fillId="5" borderId="5" xfId="0" applyNumberFormat="1" applyFont="1" applyFill="1" applyBorder="1" applyAlignment="1">
      <alignment horizontal="justify" vertical="center"/>
    </xf>
    <xf numFmtId="0" fontId="7" fillId="5" borderId="6" xfId="0" applyFont="1" applyFill="1" applyBorder="1" applyAlignment="1">
      <alignment horizontal="justify" vertical="center"/>
    </xf>
    <xf numFmtId="0" fontId="2" fillId="5" borderId="13" xfId="0" applyFont="1" applyFill="1" applyBorder="1" applyAlignment="1">
      <alignment vertical="center" wrapText="1"/>
    </xf>
    <xf numFmtId="4" fontId="7" fillId="5" borderId="13" xfId="0" applyNumberFormat="1" applyFont="1" applyFill="1" applyBorder="1" applyAlignment="1">
      <alignment horizontal="right" vertical="center"/>
    </xf>
    <xf numFmtId="0" fontId="23" fillId="5" borderId="1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14" fontId="24" fillId="5" borderId="5" xfId="0" applyNumberFormat="1" applyFont="1" applyFill="1" applyBorder="1" applyAlignment="1">
      <alignment horizontal="justify" vertical="center"/>
    </xf>
    <xf numFmtId="0" fontId="24" fillId="5" borderId="6" xfId="0" applyFont="1" applyFill="1" applyBorder="1" applyAlignment="1">
      <alignment horizontal="justify" vertical="center"/>
    </xf>
    <xf numFmtId="4" fontId="24" fillId="5" borderId="13" xfId="0" applyNumberFormat="1" applyFont="1" applyFill="1" applyBorder="1" applyAlignment="1">
      <alignment horizontal="right" vertical="center"/>
    </xf>
    <xf numFmtId="0" fontId="25" fillId="0" borderId="1" xfId="0" applyFont="1" applyBorder="1">
      <alignment vertical="center"/>
    </xf>
    <xf numFmtId="14" fontId="7" fillId="5" borderId="14" xfId="0" applyNumberFormat="1" applyFont="1" applyFill="1" applyBorder="1" applyAlignment="1">
      <alignment horizontal="justify" vertical="center"/>
    </xf>
    <xf numFmtId="0" fontId="7" fillId="5" borderId="11" xfId="0" applyFont="1" applyFill="1" applyBorder="1" applyAlignment="1">
      <alignment horizontal="justify" vertical="center"/>
    </xf>
    <xf numFmtId="4" fontId="7" fillId="5" borderId="0" xfId="0" applyNumberFormat="1" applyFont="1" applyFill="1" applyBorder="1" applyAlignment="1">
      <alignment horizontal="right" vertical="center"/>
    </xf>
    <xf numFmtId="14" fontId="7" fillId="5" borderId="1" xfId="0" applyNumberFormat="1" applyFont="1" applyFill="1" applyBorder="1" applyAlignment="1">
      <alignment horizontal="justify" vertical="center"/>
    </xf>
    <xf numFmtId="0" fontId="7" fillId="5" borderId="1" xfId="0" applyFont="1" applyFill="1" applyBorder="1" applyAlignment="1">
      <alignment horizontal="justify" vertical="center"/>
    </xf>
    <xf numFmtId="4" fontId="7" fillId="5" borderId="1" xfId="0" applyNumberFormat="1" applyFont="1" applyFill="1" applyBorder="1" applyAlignment="1">
      <alignment horizontal="right" vertical="center"/>
    </xf>
    <xf numFmtId="4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4" fontId="26" fillId="5" borderId="5" xfId="0" applyNumberFormat="1" applyFont="1" applyFill="1" applyBorder="1" applyAlignment="1">
      <alignment horizontal="justify" vertical="center"/>
    </xf>
    <xf numFmtId="0" fontId="26" fillId="5" borderId="6" xfId="0" applyFont="1" applyFill="1" applyBorder="1" applyAlignment="1">
      <alignment horizontal="justify" vertical="center"/>
    </xf>
    <xf numFmtId="4" fontId="26" fillId="5" borderId="13" xfId="0" applyNumberFormat="1" applyFont="1" applyFill="1" applyBorder="1" applyAlignment="1">
      <alignment horizontal="right"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3" fillId="0" borderId="1" xfId="0" applyFont="1" applyFill="1" applyBorder="1" applyAlignment="1">
      <alignment vertical="center" wrapText="1"/>
    </xf>
    <xf numFmtId="14" fontId="28" fillId="0" borderId="1" xfId="0" applyNumberFormat="1" applyFont="1" applyFill="1" applyBorder="1" applyAlignment="1">
      <alignment horizontal="justify" vertical="center"/>
    </xf>
    <xf numFmtId="0" fontId="29" fillId="0" borderId="1" xfId="0" applyFont="1" applyFill="1" applyBorder="1" applyAlignment="1">
      <alignment horizontal="justify" vertical="center"/>
    </xf>
    <xf numFmtId="4" fontId="30" fillId="0" borderId="1" xfId="0" applyNumberFormat="1" applyFont="1" applyFill="1" applyBorder="1" applyAlignment="1">
      <alignment horizontal="right" vertical="center"/>
    </xf>
    <xf numFmtId="14" fontId="12" fillId="5" borderId="5" xfId="0" applyNumberFormat="1" applyFont="1" applyFill="1" applyBorder="1" applyAlignment="1">
      <alignment horizontal="justify" vertical="center"/>
    </xf>
    <xf numFmtId="0" fontId="12" fillId="5" borderId="6" xfId="0" applyFont="1" applyFill="1" applyBorder="1" applyAlignment="1">
      <alignment horizontal="justify" vertical="center"/>
    </xf>
    <xf numFmtId="4" fontId="12" fillId="5" borderId="13" xfId="0" applyNumberFormat="1" applyFont="1" applyFill="1" applyBorder="1" applyAlignment="1">
      <alignment horizontal="right" vertical="center"/>
    </xf>
    <xf numFmtId="14" fontId="31" fillId="0" borderId="1" xfId="0" applyNumberFormat="1" applyFont="1" applyFill="1" applyBorder="1" applyAlignment="1">
      <alignment horizontal="justify" vertical="center"/>
    </xf>
    <xf numFmtId="0" fontId="32" fillId="0" borderId="1" xfId="0" applyFont="1" applyFill="1" applyBorder="1" applyAlignment="1">
      <alignment horizontal="justify" vertical="center"/>
    </xf>
    <xf numFmtId="4" fontId="33" fillId="0" borderId="1" xfId="0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 wrapText="1" indent="4"/>
    </xf>
    <xf numFmtId="0" fontId="2" fillId="0" borderId="13" xfId="0" applyFont="1" applyBorder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4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1304924</xdr:colOff>
      <xdr:row>7</xdr:row>
      <xdr:rowOff>9523</xdr:rowOff>
    </xdr:from>
    <xdr:to>
      <xdr:col>7</xdr:col>
      <xdr:colOff>1047749</xdr:colOff>
      <xdr:row>41</xdr:row>
      <xdr:rowOff>180974</xdr:rowOff>
    </xdr:to>
    <xdr:sp macro="" textlink="">
      <xdr:nvSpPr>
        <xdr:cNvPr id="2" name="AutoShape 1"/>
        <xdr:cNvSpPr>
          <a:spLocks noChangeShapeType="1"/>
        </xdr:cNvSpPr>
      </xdr:nvSpPr>
      <xdr:spPr>
        <a:xfrm>
          <a:off x="6134100" y="1668780"/>
          <a:ext cx="4419600" cy="564388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5</xdr:row>
      <xdr:rowOff>180340</xdr:rowOff>
    </xdr:from>
    <xdr:to>
      <xdr:col>7</xdr:col>
      <xdr:colOff>1590040</xdr:colOff>
      <xdr:row>56</xdr:row>
      <xdr:rowOff>151130</xdr:rowOff>
    </xdr:to>
    <xdr:sp macro="" textlink="">
      <xdr:nvSpPr>
        <xdr:cNvPr id="2" name="AutoShape 1"/>
        <xdr:cNvSpPr>
          <a:spLocks noChangeShapeType="1"/>
        </xdr:cNvSpPr>
      </xdr:nvSpPr>
      <xdr:spPr>
        <a:xfrm>
          <a:off x="4238625" y="1142365"/>
          <a:ext cx="4143375" cy="9130665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5</xdr:row>
      <xdr:rowOff>180340</xdr:rowOff>
    </xdr:from>
    <xdr:to>
      <xdr:col>7</xdr:col>
      <xdr:colOff>1590040</xdr:colOff>
      <xdr:row>49</xdr:row>
      <xdr:rowOff>151130</xdr:rowOff>
    </xdr:to>
    <xdr:sp macro="" textlink="">
      <xdr:nvSpPr>
        <xdr:cNvPr id="2" name="AutoShape 1"/>
        <xdr:cNvSpPr>
          <a:spLocks noChangeShapeType="1"/>
        </xdr:cNvSpPr>
      </xdr:nvSpPr>
      <xdr:spPr>
        <a:xfrm>
          <a:off x="4667250" y="1143000"/>
          <a:ext cx="3190875" cy="732663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1" workbookViewId="0">
      <selection activeCell="C8" sqref="C8:C38"/>
    </sheetView>
  </sheetViews>
  <sheetFormatPr defaultColWidth="9" defaultRowHeight="14" x14ac:dyDescent="0.25"/>
  <cols>
    <col min="1" max="1" width="13.36328125" customWidth="1"/>
    <col min="2" max="2" width="41" customWidth="1"/>
    <col min="3" max="3" width="14.6328125" customWidth="1"/>
    <col min="4" max="4" width="11.453125" customWidth="1"/>
    <col min="5" max="5" width="13.26953125" customWidth="1"/>
    <col min="6" max="6" width="21.7265625" customWidth="1"/>
    <col min="7" max="7" width="11.90625" customWidth="1"/>
    <col min="8" max="8" width="11.08984375" customWidth="1"/>
    <col min="10" max="10" width="16.08984375" customWidth="1"/>
    <col min="12" max="12" width="15" customWidth="1"/>
  </cols>
  <sheetData>
    <row r="1" spans="1:12" x14ac:dyDescent="0.25">
      <c r="A1" s="66"/>
      <c r="B1" s="66"/>
    </row>
    <row r="2" spans="1:12" ht="24" x14ac:dyDescent="0.2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12" x14ac:dyDescent="0.25">
      <c r="A3" s="62" t="s">
        <v>1</v>
      </c>
      <c r="B3" s="62"/>
    </row>
    <row r="4" spans="1:12" ht="24" customHeight="1" x14ac:dyDescent="0.25">
      <c r="A4" s="135" t="s">
        <v>2</v>
      </c>
      <c r="B4" s="136"/>
      <c r="C4" s="136"/>
      <c r="D4" s="137"/>
      <c r="E4" s="139" t="s">
        <v>3</v>
      </c>
      <c r="F4" s="140"/>
      <c r="G4" s="140"/>
      <c r="H4" s="141"/>
    </row>
    <row r="5" spans="1:12" ht="24.75" customHeight="1" x14ac:dyDescent="0.25">
      <c r="A5" s="139" t="s">
        <v>4</v>
      </c>
      <c r="B5" s="140"/>
      <c r="C5" s="67">
        <v>839375.43</v>
      </c>
      <c r="D5" s="56"/>
      <c r="E5" s="139" t="s">
        <v>5</v>
      </c>
      <c r="F5" s="140"/>
      <c r="G5" s="67">
        <v>0</v>
      </c>
      <c r="H5" s="56"/>
      <c r="J5">
        <f>C5+D9+D15+D16+D17</f>
        <v>855279.06</v>
      </c>
    </row>
    <row r="6" spans="1:12" x14ac:dyDescent="0.25">
      <c r="A6" s="129" t="s">
        <v>6</v>
      </c>
      <c r="B6" s="130"/>
      <c r="C6" s="130"/>
      <c r="D6" s="131"/>
      <c r="E6" s="68"/>
      <c r="F6" s="129" t="s">
        <v>6</v>
      </c>
      <c r="G6" s="130"/>
      <c r="H6" s="131"/>
    </row>
    <row r="7" spans="1:12" ht="16" customHeight="1" x14ac:dyDescent="0.25">
      <c r="A7" s="69" t="s">
        <v>7</v>
      </c>
      <c r="B7" s="70" t="s">
        <v>8</v>
      </c>
      <c r="C7" s="70" t="s">
        <v>9</v>
      </c>
      <c r="D7" s="70" t="s">
        <v>10</v>
      </c>
      <c r="E7" s="69" t="s">
        <v>7</v>
      </c>
      <c r="F7" s="70" t="s">
        <v>8</v>
      </c>
      <c r="G7" s="70" t="s">
        <v>9</v>
      </c>
      <c r="H7" s="70" t="s">
        <v>10</v>
      </c>
    </row>
    <row r="8" spans="1:12" s="63" customFormat="1" x14ac:dyDescent="0.25">
      <c r="A8" s="36">
        <v>43097</v>
      </c>
      <c r="B8" s="49" t="s">
        <v>11</v>
      </c>
      <c r="C8" s="37">
        <v>1170.6400000000001</v>
      </c>
      <c r="D8" s="37"/>
      <c r="E8" s="37"/>
      <c r="F8" s="71"/>
      <c r="G8" s="38"/>
      <c r="H8" s="38"/>
      <c r="J8" s="23"/>
      <c r="K8" s="23"/>
      <c r="L8" s="23"/>
    </row>
    <row r="9" spans="1:12" s="64" customFormat="1" hidden="1" x14ac:dyDescent="0.25">
      <c r="A9" s="47">
        <v>43100</v>
      </c>
      <c r="B9" s="72" t="s">
        <v>12</v>
      </c>
      <c r="C9" s="40"/>
      <c r="D9" s="40">
        <v>2724</v>
      </c>
      <c r="E9" s="40"/>
      <c r="F9" s="73"/>
      <c r="G9" s="74"/>
      <c r="H9" s="74"/>
      <c r="J9" s="78"/>
      <c r="K9" s="78"/>
      <c r="L9" s="78"/>
    </row>
    <row r="10" spans="1:12" s="63" customFormat="1" x14ac:dyDescent="0.25">
      <c r="A10" s="36">
        <v>43125</v>
      </c>
      <c r="B10" s="49" t="s">
        <v>13</v>
      </c>
      <c r="C10" s="37">
        <v>605.07000000000005</v>
      </c>
      <c r="D10" s="37"/>
      <c r="E10" s="37"/>
      <c r="F10" s="38"/>
      <c r="G10" s="38"/>
      <c r="H10" s="38"/>
      <c r="J10" s="23"/>
      <c r="K10" s="23"/>
      <c r="L10" s="23"/>
    </row>
    <row r="11" spans="1:12" s="63" customFormat="1" x14ac:dyDescent="0.25">
      <c r="A11" s="36">
        <v>43125</v>
      </c>
      <c r="B11" s="49" t="s">
        <v>14</v>
      </c>
      <c r="C11" s="37">
        <v>1957.14</v>
      </c>
      <c r="D11" s="37"/>
      <c r="E11" s="37"/>
      <c r="F11" s="38"/>
      <c r="G11" s="38"/>
      <c r="H11" s="38"/>
      <c r="J11" s="23"/>
      <c r="K11" s="23"/>
      <c r="L11" s="23"/>
    </row>
    <row r="12" spans="1:12" s="63" customFormat="1" x14ac:dyDescent="0.25">
      <c r="A12" s="36">
        <v>43213</v>
      </c>
      <c r="B12" s="49" t="s">
        <v>15</v>
      </c>
      <c r="C12" s="37">
        <v>82</v>
      </c>
      <c r="D12" s="37"/>
      <c r="E12" s="37"/>
      <c r="F12" s="38"/>
      <c r="G12" s="38"/>
      <c r="H12" s="38"/>
      <c r="J12" s="23"/>
      <c r="K12" s="23"/>
      <c r="L12" s="23"/>
    </row>
    <row r="13" spans="1:12" s="63" customFormat="1" x14ac:dyDescent="0.25">
      <c r="A13" s="36">
        <v>43236</v>
      </c>
      <c r="B13" s="49" t="s">
        <v>16</v>
      </c>
      <c r="C13" s="37">
        <v>2000</v>
      </c>
      <c r="D13" s="37"/>
      <c r="E13" s="37"/>
      <c r="F13" s="75"/>
      <c r="G13" s="76"/>
      <c r="H13" s="75"/>
      <c r="J13" s="23"/>
      <c r="L13" s="23"/>
    </row>
    <row r="14" spans="1:12" s="63" customFormat="1" x14ac:dyDescent="0.25">
      <c r="A14" s="36">
        <v>43245</v>
      </c>
      <c r="B14" s="49" t="s">
        <v>17</v>
      </c>
      <c r="C14" s="37">
        <v>204.65</v>
      </c>
      <c r="D14" s="37"/>
      <c r="E14" s="37"/>
      <c r="F14" s="38"/>
      <c r="G14" s="38"/>
      <c r="H14" s="38"/>
      <c r="J14" s="23"/>
      <c r="K14" s="23"/>
      <c r="L14" s="23"/>
    </row>
    <row r="15" spans="1:12" s="64" customFormat="1" ht="15" hidden="1" customHeight="1" x14ac:dyDescent="0.25">
      <c r="A15" s="47">
        <v>43249</v>
      </c>
      <c r="B15" s="48" t="s">
        <v>18</v>
      </c>
      <c r="C15" s="40"/>
      <c r="D15" s="40">
        <v>5716.76</v>
      </c>
      <c r="E15" s="40"/>
      <c r="F15" s="74"/>
      <c r="G15" s="74"/>
      <c r="H15" s="74"/>
      <c r="J15" s="78"/>
      <c r="K15" s="78"/>
      <c r="L15" s="78"/>
    </row>
    <row r="16" spans="1:12" s="64" customFormat="1" hidden="1" x14ac:dyDescent="0.25">
      <c r="A16" s="47">
        <v>43249</v>
      </c>
      <c r="B16" s="48" t="s">
        <v>19</v>
      </c>
      <c r="C16" s="40"/>
      <c r="D16" s="40">
        <v>2422.15</v>
      </c>
      <c r="E16" s="40"/>
      <c r="F16" s="74"/>
      <c r="G16" s="74"/>
      <c r="H16" s="74"/>
      <c r="J16" s="78"/>
      <c r="K16" s="78"/>
      <c r="L16" s="78"/>
    </row>
    <row r="17" spans="1:12" s="64" customFormat="1" hidden="1" x14ac:dyDescent="0.25">
      <c r="A17" s="47">
        <v>43249</v>
      </c>
      <c r="B17" s="48" t="s">
        <v>20</v>
      </c>
      <c r="C17" s="40"/>
      <c r="D17" s="40">
        <v>5040.72</v>
      </c>
      <c r="E17" s="40"/>
      <c r="F17" s="74"/>
      <c r="G17" s="74"/>
      <c r="H17" s="74"/>
      <c r="J17" s="78"/>
      <c r="K17" s="78"/>
      <c r="L17" s="78"/>
    </row>
    <row r="18" spans="1:12" s="63" customFormat="1" ht="25" x14ac:dyDescent="0.25">
      <c r="A18" s="36">
        <v>43270</v>
      </c>
      <c r="B18" s="49" t="s">
        <v>21</v>
      </c>
      <c r="C18" s="37">
        <v>123.32</v>
      </c>
      <c r="D18" s="37"/>
      <c r="E18" s="37"/>
      <c r="F18" s="38"/>
      <c r="G18" s="38"/>
      <c r="H18" s="38"/>
      <c r="J18" s="23"/>
      <c r="K18" s="23"/>
      <c r="L18" s="23"/>
    </row>
    <row r="19" spans="1:12" s="63" customFormat="1" x14ac:dyDescent="0.25">
      <c r="A19" s="36">
        <v>43281</v>
      </c>
      <c r="B19" s="49" t="s">
        <v>22</v>
      </c>
      <c r="C19" s="37">
        <v>112.66</v>
      </c>
      <c r="D19" s="37"/>
      <c r="E19" s="37"/>
      <c r="F19" s="38"/>
      <c r="G19" s="38"/>
      <c r="H19" s="38"/>
      <c r="J19" s="23"/>
      <c r="K19" s="23"/>
      <c r="L19" s="23"/>
    </row>
    <row r="20" spans="1:12" s="63" customFormat="1" x14ac:dyDescent="0.25">
      <c r="A20" s="36">
        <v>43319</v>
      </c>
      <c r="B20" s="49" t="s">
        <v>23</v>
      </c>
      <c r="C20" s="37">
        <v>381.02</v>
      </c>
      <c r="D20" s="37"/>
      <c r="E20" s="37"/>
      <c r="F20" s="38"/>
      <c r="G20" s="38"/>
      <c r="H20" s="38"/>
      <c r="J20" s="23"/>
      <c r="K20" s="23"/>
      <c r="L20" s="23"/>
    </row>
    <row r="21" spans="1:12" s="63" customFormat="1" x14ac:dyDescent="0.25">
      <c r="A21" s="36">
        <v>43373</v>
      </c>
      <c r="B21" s="49" t="s">
        <v>24</v>
      </c>
      <c r="C21" s="37">
        <v>10334.379999999999</v>
      </c>
      <c r="D21" s="37"/>
      <c r="E21" s="37"/>
      <c r="F21" s="38"/>
      <c r="G21" s="38"/>
      <c r="H21" s="38"/>
      <c r="J21" s="23"/>
      <c r="K21" s="23"/>
      <c r="L21" s="23"/>
    </row>
    <row r="22" spans="1:12" s="63" customFormat="1" x14ac:dyDescent="0.25">
      <c r="A22" s="36">
        <v>43395</v>
      </c>
      <c r="B22" s="49" t="s">
        <v>25</v>
      </c>
      <c r="C22" s="37">
        <v>10334.379999999999</v>
      </c>
      <c r="D22" s="37"/>
      <c r="E22" s="37"/>
      <c r="F22" s="38"/>
      <c r="G22" s="38"/>
      <c r="H22" s="38"/>
      <c r="J22" s="23"/>
      <c r="K22" s="23"/>
      <c r="L22" s="23"/>
    </row>
    <row r="23" spans="1:12" s="63" customFormat="1" x14ac:dyDescent="0.25">
      <c r="A23" s="36">
        <v>43399</v>
      </c>
      <c r="B23" s="49" t="s">
        <v>26</v>
      </c>
      <c r="C23" s="37">
        <v>2801.61</v>
      </c>
      <c r="D23" s="37"/>
      <c r="E23" s="37"/>
      <c r="F23" s="38"/>
      <c r="G23" s="38"/>
      <c r="H23" s="38"/>
      <c r="J23" s="23"/>
      <c r="K23" s="23"/>
      <c r="L23" s="23"/>
    </row>
    <row r="24" spans="1:12" s="63" customFormat="1" x14ac:dyDescent="0.25">
      <c r="A24" s="36">
        <v>43416</v>
      </c>
      <c r="B24" s="49" t="s">
        <v>27</v>
      </c>
      <c r="C24" s="37">
        <v>332.81</v>
      </c>
      <c r="D24" s="37"/>
      <c r="E24" s="37"/>
      <c r="F24" s="38"/>
      <c r="G24" s="38"/>
      <c r="H24" s="38"/>
      <c r="J24" s="23"/>
      <c r="K24" s="23"/>
      <c r="L24" s="23"/>
    </row>
    <row r="25" spans="1:12" s="63" customFormat="1" x14ac:dyDescent="0.25">
      <c r="A25" s="36">
        <v>43416</v>
      </c>
      <c r="B25" s="49" t="s">
        <v>28</v>
      </c>
      <c r="C25" s="37">
        <v>3574.42</v>
      </c>
      <c r="D25" s="37"/>
      <c r="E25" s="37"/>
      <c r="F25" s="38"/>
      <c r="G25" s="38"/>
      <c r="H25" s="38"/>
      <c r="J25" s="23"/>
      <c r="K25" s="23"/>
      <c r="L25" s="23"/>
    </row>
    <row r="26" spans="1:12" s="63" customFormat="1" x14ac:dyDescent="0.25">
      <c r="A26" s="36">
        <v>43431</v>
      </c>
      <c r="B26" s="49" t="s">
        <v>29</v>
      </c>
      <c r="C26" s="37">
        <v>5799.87</v>
      </c>
      <c r="D26" s="37"/>
      <c r="E26" s="37"/>
      <c r="F26" s="38"/>
      <c r="G26" s="38"/>
      <c r="H26" s="38"/>
      <c r="J26" s="23"/>
      <c r="K26" s="23"/>
      <c r="L26" s="23"/>
    </row>
    <row r="27" spans="1:12" s="63" customFormat="1" x14ac:dyDescent="0.25">
      <c r="A27" s="36">
        <v>43451</v>
      </c>
      <c r="B27" s="49" t="s">
        <v>30</v>
      </c>
      <c r="C27" s="37">
        <v>1484.77</v>
      </c>
      <c r="D27" s="37"/>
      <c r="E27" s="37"/>
      <c r="F27" s="38"/>
      <c r="G27" s="38"/>
      <c r="H27" s="38"/>
      <c r="J27" s="23"/>
      <c r="K27" s="23"/>
      <c r="L27" s="23"/>
    </row>
    <row r="28" spans="1:12" s="63" customFormat="1" x14ac:dyDescent="0.25">
      <c r="A28" s="36">
        <v>43451</v>
      </c>
      <c r="B28" s="49" t="s">
        <v>31</v>
      </c>
      <c r="C28" s="37">
        <v>4448.96</v>
      </c>
      <c r="D28" s="37"/>
      <c r="E28" s="37"/>
      <c r="F28" s="38"/>
      <c r="G28" s="38"/>
      <c r="H28" s="38"/>
      <c r="J28" s="23"/>
      <c r="K28" s="23"/>
      <c r="L28" s="23"/>
    </row>
    <row r="29" spans="1:12" s="63" customFormat="1" x14ac:dyDescent="0.25">
      <c r="A29" s="36">
        <v>43464</v>
      </c>
      <c r="B29" s="49" t="s">
        <v>32</v>
      </c>
      <c r="C29" s="37">
        <v>13395.21</v>
      </c>
      <c r="D29" s="37"/>
      <c r="E29" s="37"/>
      <c r="F29" s="38"/>
      <c r="G29" s="38"/>
      <c r="H29" s="38"/>
      <c r="J29" s="23"/>
      <c r="K29" s="23"/>
      <c r="L29" s="23"/>
    </row>
    <row r="30" spans="1:12" s="63" customFormat="1" x14ac:dyDescent="0.25">
      <c r="A30" s="36">
        <v>43517</v>
      </c>
      <c r="B30" s="49" t="s">
        <v>33</v>
      </c>
      <c r="C30" s="37">
        <v>2969.58</v>
      </c>
      <c r="D30" s="37"/>
      <c r="E30" s="37"/>
      <c r="F30" s="38"/>
      <c r="G30" s="38"/>
      <c r="H30" s="38"/>
      <c r="J30" s="23"/>
      <c r="K30" s="23"/>
      <c r="L30" s="23"/>
    </row>
    <row r="31" spans="1:12" s="63" customFormat="1" x14ac:dyDescent="0.25">
      <c r="A31" s="36">
        <v>43543</v>
      </c>
      <c r="B31" s="49" t="s">
        <v>34</v>
      </c>
      <c r="C31" s="37">
        <v>7701.2</v>
      </c>
      <c r="D31" s="37"/>
      <c r="E31" s="37"/>
      <c r="F31" s="38"/>
      <c r="G31" s="38"/>
      <c r="H31" s="38"/>
      <c r="J31" s="23"/>
      <c r="K31" s="23"/>
      <c r="L31" s="23"/>
    </row>
    <row r="32" spans="1:12" s="63" customFormat="1" x14ac:dyDescent="0.25">
      <c r="A32" s="36">
        <v>43570</v>
      </c>
      <c r="B32" s="49" t="s">
        <v>35</v>
      </c>
      <c r="C32" s="37">
        <v>379.83</v>
      </c>
      <c r="D32" s="37"/>
      <c r="E32" s="37"/>
      <c r="F32" s="38"/>
      <c r="G32" s="38"/>
      <c r="H32" s="38"/>
      <c r="J32" s="23"/>
      <c r="K32" s="23"/>
      <c r="L32" s="23"/>
    </row>
    <row r="33" spans="1:12" s="63" customFormat="1" x14ac:dyDescent="0.25">
      <c r="A33" s="36">
        <v>43635</v>
      </c>
      <c r="B33" s="49" t="s">
        <v>36</v>
      </c>
      <c r="C33" s="37">
        <v>4683.53</v>
      </c>
      <c r="D33" s="37"/>
      <c r="E33" s="37"/>
      <c r="F33" s="38"/>
      <c r="G33" s="38"/>
      <c r="H33" s="38"/>
      <c r="J33" s="23"/>
      <c r="K33" s="23"/>
      <c r="L33" s="23"/>
    </row>
    <row r="34" spans="1:12" s="63" customFormat="1" x14ac:dyDescent="0.25">
      <c r="A34" s="36">
        <v>43651</v>
      </c>
      <c r="B34" s="49" t="s">
        <v>37</v>
      </c>
      <c r="C34" s="37">
        <v>2356.5500000000002</v>
      </c>
      <c r="D34" s="37"/>
      <c r="E34" s="37"/>
      <c r="F34" s="38"/>
      <c r="G34" s="38"/>
      <c r="H34" s="38"/>
      <c r="J34" s="23"/>
      <c r="K34" s="23"/>
      <c r="L34" s="23"/>
    </row>
    <row r="35" spans="1:12" s="63" customFormat="1" x14ac:dyDescent="0.25">
      <c r="A35" s="36">
        <v>43676</v>
      </c>
      <c r="B35" s="49" t="s">
        <v>38</v>
      </c>
      <c r="C35" s="37">
        <v>4800.78</v>
      </c>
      <c r="D35" s="37"/>
      <c r="E35" s="37"/>
      <c r="F35" s="38"/>
      <c r="G35" s="38"/>
      <c r="H35" s="38"/>
      <c r="J35" s="23"/>
      <c r="K35" s="23"/>
      <c r="L35" s="23"/>
    </row>
    <row r="36" spans="1:12" s="63" customFormat="1" x14ac:dyDescent="0.25">
      <c r="A36" s="36">
        <v>43705</v>
      </c>
      <c r="B36" s="49" t="s">
        <v>39</v>
      </c>
      <c r="C36" s="37">
        <v>2867.27</v>
      </c>
      <c r="D36" s="37"/>
      <c r="E36" s="37"/>
      <c r="F36" s="38"/>
      <c r="G36" s="38"/>
      <c r="H36" s="38"/>
      <c r="J36" s="23"/>
      <c r="K36" s="23"/>
      <c r="L36" s="23"/>
    </row>
    <row r="37" spans="1:12" s="63" customFormat="1" x14ac:dyDescent="0.25">
      <c r="A37" s="36">
        <v>43735</v>
      </c>
      <c r="B37" s="49" t="s">
        <v>40</v>
      </c>
      <c r="C37" s="37">
        <v>4354.16</v>
      </c>
      <c r="D37" s="37"/>
      <c r="E37" s="37"/>
      <c r="F37" s="38"/>
      <c r="G37" s="38"/>
      <c r="H37" s="38"/>
      <c r="J37" s="23"/>
      <c r="K37" s="23"/>
      <c r="L37" s="23"/>
    </row>
    <row r="38" spans="1:12" s="63" customFormat="1" x14ac:dyDescent="0.25">
      <c r="A38" s="36">
        <v>43767</v>
      </c>
      <c r="B38" s="49" t="s">
        <v>41</v>
      </c>
      <c r="C38" s="37">
        <v>1152.07</v>
      </c>
      <c r="D38" s="37"/>
      <c r="E38" s="37"/>
      <c r="F38" s="38"/>
      <c r="G38" s="38"/>
      <c r="H38" s="38"/>
      <c r="J38" s="23"/>
      <c r="K38" s="23"/>
      <c r="L38" s="23"/>
    </row>
    <row r="39" spans="1:12" s="65" customFormat="1" x14ac:dyDescent="0.25">
      <c r="A39" s="31">
        <v>43735</v>
      </c>
      <c r="B39" s="32" t="s">
        <v>42</v>
      </c>
      <c r="C39" s="34"/>
      <c r="D39" s="34">
        <v>57762.76</v>
      </c>
      <c r="E39" s="34"/>
      <c r="F39" s="35"/>
      <c r="G39" s="35"/>
      <c r="H39" s="35"/>
      <c r="J39">
        <v>884226.96</v>
      </c>
      <c r="K39"/>
      <c r="L39"/>
    </row>
    <row r="40" spans="1:12" s="65" customFormat="1" ht="22" customHeight="1" x14ac:dyDescent="0.25">
      <c r="A40" s="31">
        <v>43763</v>
      </c>
      <c r="B40" s="32" t="s">
        <v>42</v>
      </c>
      <c r="C40" s="34"/>
      <c r="D40" s="34">
        <v>60075.24</v>
      </c>
      <c r="E40" s="34"/>
      <c r="F40" s="35"/>
      <c r="G40" s="35"/>
      <c r="H40" s="35"/>
      <c r="J40">
        <f>SUM(D39:D41)</f>
        <v>119355.78</v>
      </c>
      <c r="K40"/>
      <c r="L40"/>
    </row>
    <row r="41" spans="1:12" s="64" customFormat="1" ht="24" customHeight="1" x14ac:dyDescent="0.25">
      <c r="A41" s="47">
        <v>44135</v>
      </c>
      <c r="B41" s="48" t="s">
        <v>43</v>
      </c>
      <c r="C41" s="40"/>
      <c r="D41" s="40">
        <v>1517.78</v>
      </c>
      <c r="E41" s="40"/>
      <c r="F41" s="74"/>
      <c r="G41" s="74"/>
      <c r="H41" s="74"/>
      <c r="J41" s="78">
        <f>J39-J40</f>
        <v>764871.17999999993</v>
      </c>
      <c r="K41" s="78"/>
      <c r="L41" s="78"/>
    </row>
    <row r="42" spans="1:12" s="65" customFormat="1" ht="16" customHeight="1" x14ac:dyDescent="0.25">
      <c r="A42" s="31">
        <v>43789</v>
      </c>
      <c r="B42" s="32" t="s">
        <v>44</v>
      </c>
      <c r="C42" s="34">
        <v>884226.96</v>
      </c>
      <c r="D42" s="34"/>
      <c r="E42" s="34"/>
      <c r="F42" s="35"/>
      <c r="G42" s="35"/>
      <c r="H42" s="35"/>
      <c r="J42"/>
      <c r="K42"/>
      <c r="L42"/>
    </row>
    <row r="43" spans="1:12" s="65" customFormat="1" ht="16" customHeight="1" x14ac:dyDescent="0.25">
      <c r="A43" s="50" t="s">
        <v>45</v>
      </c>
      <c r="B43" s="51"/>
      <c r="C43" s="34">
        <f>SUM(C8:C42)</f>
        <v>974634.84</v>
      </c>
      <c r="D43" s="34">
        <f>SUM(D8:D42)</f>
        <v>135259.41</v>
      </c>
      <c r="E43" s="34"/>
      <c r="F43" s="35" t="s">
        <v>45</v>
      </c>
      <c r="G43" s="35"/>
      <c r="H43" s="35"/>
    </row>
    <row r="44" spans="1:12" s="65" customFormat="1" ht="16" customHeight="1" x14ac:dyDescent="0.25">
      <c r="A44" s="52" t="s">
        <v>46</v>
      </c>
      <c r="B44" s="53"/>
      <c r="C44" s="53"/>
      <c r="D44" s="34">
        <f>C5-C43+D43</f>
        <v>0</v>
      </c>
      <c r="E44" s="34"/>
      <c r="F44" s="53" t="s">
        <v>47</v>
      </c>
      <c r="G44" s="54">
        <f>G5</f>
        <v>0</v>
      </c>
      <c r="H44" s="53"/>
    </row>
    <row r="45" spans="1:12" s="65" customFormat="1" ht="16" customHeight="1" x14ac:dyDescent="0.25">
      <c r="A45" s="132" t="s">
        <v>48</v>
      </c>
      <c r="B45" s="133"/>
      <c r="C45" s="133"/>
      <c r="D45" s="134"/>
      <c r="E45" s="55"/>
      <c r="F45" s="132" t="s">
        <v>48</v>
      </c>
      <c r="G45" s="133"/>
      <c r="H45" s="134"/>
    </row>
    <row r="46" spans="1:12" ht="24" customHeight="1" x14ac:dyDescent="0.25">
      <c r="A46" s="135" t="s">
        <v>49</v>
      </c>
      <c r="B46" s="136"/>
      <c r="C46" s="136"/>
      <c r="D46" s="136"/>
      <c r="E46" s="136"/>
      <c r="F46" s="136"/>
      <c r="G46" s="136"/>
      <c r="H46" s="137"/>
    </row>
    <row r="47" spans="1:12" x14ac:dyDescent="0.25">
      <c r="A47" s="119" t="s">
        <v>50</v>
      </c>
      <c r="B47" s="120"/>
      <c r="C47" s="120"/>
      <c r="D47" s="121"/>
      <c r="E47" s="57"/>
      <c r="F47" s="119" t="s">
        <v>50</v>
      </c>
      <c r="G47" s="120"/>
      <c r="H47" s="121"/>
    </row>
    <row r="48" spans="1:12" x14ac:dyDescent="0.25">
      <c r="A48" s="122" t="s">
        <v>51</v>
      </c>
      <c r="B48" s="123"/>
      <c r="C48" s="123"/>
      <c r="D48" s="124"/>
      <c r="E48" s="58"/>
      <c r="F48" s="122" t="s">
        <v>51</v>
      </c>
      <c r="G48" s="125"/>
      <c r="H48" s="124"/>
    </row>
    <row r="49" spans="1:8" x14ac:dyDescent="0.25">
      <c r="A49" s="126" t="s">
        <v>52</v>
      </c>
      <c r="B49" s="127"/>
      <c r="C49" s="127"/>
      <c r="D49" s="128"/>
      <c r="E49" s="59"/>
      <c r="F49" s="126" t="s">
        <v>53</v>
      </c>
      <c r="G49" s="127"/>
      <c r="H49" s="128"/>
    </row>
    <row r="50" spans="1:8" x14ac:dyDescent="0.25">
      <c r="A50" s="62" t="s">
        <v>54</v>
      </c>
      <c r="B50" s="62"/>
    </row>
    <row r="52" spans="1:8" x14ac:dyDescent="0.25">
      <c r="G52" s="77"/>
    </row>
  </sheetData>
  <mergeCells count="16">
    <mergeCell ref="A2:H2"/>
    <mergeCell ref="A4:D4"/>
    <mergeCell ref="E4:H4"/>
    <mergeCell ref="A5:B5"/>
    <mergeCell ref="E5:F5"/>
    <mergeCell ref="A6:D6"/>
    <mergeCell ref="F6:H6"/>
    <mergeCell ref="A45:D45"/>
    <mergeCell ref="F45:H45"/>
    <mergeCell ref="A46:H46"/>
    <mergeCell ref="A47:D47"/>
    <mergeCell ref="F47:H47"/>
    <mergeCell ref="A48:D48"/>
    <mergeCell ref="F48:H48"/>
    <mergeCell ref="A49:D49"/>
    <mergeCell ref="F49:H49"/>
  </mergeCells>
  <phoneticPr fontId="20" type="noConversion"/>
  <pageMargins left="1.1023622047244099" right="0.70866141732283505" top="0.74803149606299202" bottom="0.74803149606299202" header="0.31496062992126" footer="0.31496062992126"/>
  <pageSetup paperSize="9" scale="89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E45" sqref="E45"/>
    </sheetView>
  </sheetViews>
  <sheetFormatPr defaultColWidth="9" defaultRowHeight="14" x14ac:dyDescent="0.25"/>
  <cols>
    <col min="1" max="8" width="13.7265625" style="1" customWidth="1"/>
    <col min="9" max="9" width="13.7265625" customWidth="1"/>
    <col min="10" max="10" width="13.7265625" style="1" customWidth="1"/>
    <col min="11" max="16384" width="9" style="1"/>
  </cols>
  <sheetData>
    <row r="1" spans="1:10" ht="21" customHeight="1" x14ac:dyDescent="0.25">
      <c r="A1" s="145" t="s">
        <v>0</v>
      </c>
      <c r="B1" s="145"/>
      <c r="C1" s="145"/>
      <c r="D1" s="145"/>
      <c r="E1" s="145"/>
      <c r="F1" s="145"/>
      <c r="G1" s="145"/>
      <c r="H1" s="145"/>
    </row>
    <row r="2" spans="1:10" x14ac:dyDescent="0.25">
      <c r="A2" s="24" t="s">
        <v>1</v>
      </c>
      <c r="B2" s="24"/>
      <c r="J2" s="60">
        <v>764871.18</v>
      </c>
    </row>
    <row r="3" spans="1:10" x14ac:dyDescent="0.25">
      <c r="A3" s="146" t="s">
        <v>55</v>
      </c>
      <c r="B3" s="147"/>
      <c r="C3" s="147"/>
      <c r="D3" s="148"/>
      <c r="E3" s="149" t="s">
        <v>3</v>
      </c>
      <c r="F3" s="150"/>
      <c r="G3" s="150"/>
      <c r="H3" s="151"/>
      <c r="J3" s="61"/>
    </row>
    <row r="4" spans="1:10" x14ac:dyDescent="0.25">
      <c r="A4" s="149" t="s">
        <v>4</v>
      </c>
      <c r="B4" s="150"/>
      <c r="C4" s="26">
        <v>-566600.54</v>
      </c>
      <c r="D4" s="25"/>
      <c r="E4" s="149" t="s">
        <v>5</v>
      </c>
      <c r="F4" s="150"/>
      <c r="G4" s="27">
        <v>146123.4</v>
      </c>
      <c r="H4" s="25"/>
      <c r="J4" s="61"/>
    </row>
    <row r="5" spans="1:10" ht="12" customHeight="1" x14ac:dyDescent="0.25">
      <c r="A5" s="142" t="s">
        <v>6</v>
      </c>
      <c r="B5" s="143"/>
      <c r="C5" s="143"/>
      <c r="D5" s="144"/>
      <c r="E5" s="28"/>
      <c r="F5" s="142" t="s">
        <v>6</v>
      </c>
      <c r="G5" s="143"/>
      <c r="H5" s="144"/>
      <c r="J5" s="60">
        <f>C4+J2-C8</f>
        <v>207173.04</v>
      </c>
    </row>
    <row r="6" spans="1:10" x14ac:dyDescent="0.25">
      <c r="A6" s="29" t="s">
        <v>7</v>
      </c>
      <c r="B6" s="30" t="s">
        <v>8</v>
      </c>
      <c r="C6" s="30" t="s">
        <v>9</v>
      </c>
      <c r="D6" s="30" t="s">
        <v>10</v>
      </c>
      <c r="E6" s="29" t="s">
        <v>7</v>
      </c>
      <c r="F6" s="30" t="s">
        <v>8</v>
      </c>
      <c r="G6" s="30" t="s">
        <v>9</v>
      </c>
      <c r="H6" s="30" t="s">
        <v>10</v>
      </c>
      <c r="J6" s="60">
        <f>J5-G4</f>
        <v>61049.640000000014</v>
      </c>
    </row>
    <row r="7" spans="1:10" customFormat="1" ht="15" customHeight="1" x14ac:dyDescent="0.25">
      <c r="A7" s="31">
        <v>43789</v>
      </c>
      <c r="B7" s="32" t="s">
        <v>56</v>
      </c>
      <c r="C7" s="33"/>
      <c r="D7" s="33">
        <v>863878.96</v>
      </c>
      <c r="E7" s="34"/>
      <c r="F7" s="35"/>
      <c r="G7" s="35"/>
      <c r="H7" s="35"/>
    </row>
    <row r="8" spans="1:10" s="23" customFormat="1" ht="15" customHeight="1" x14ac:dyDescent="0.25">
      <c r="A8" s="36">
        <v>43887</v>
      </c>
      <c r="B8" s="79" t="s">
        <v>57</v>
      </c>
      <c r="C8" s="37">
        <v>-8902.4</v>
      </c>
      <c r="D8" s="37"/>
      <c r="E8" s="37"/>
      <c r="F8" s="38"/>
      <c r="G8" s="38"/>
      <c r="H8" s="38"/>
      <c r="I8" s="23" t="s">
        <v>58</v>
      </c>
    </row>
    <row r="9" spans="1:10" ht="15" customHeight="1" x14ac:dyDescent="0.25">
      <c r="A9" s="39">
        <v>43738</v>
      </c>
      <c r="B9" s="80" t="s">
        <v>59</v>
      </c>
      <c r="C9" s="40">
        <v>57762.76</v>
      </c>
      <c r="D9" s="33"/>
      <c r="E9" s="33"/>
      <c r="F9" s="41"/>
      <c r="G9" s="42"/>
      <c r="H9" s="41"/>
      <c r="I9" s="1"/>
    </row>
    <row r="10" spans="1:10" ht="15" customHeight="1" x14ac:dyDescent="0.25">
      <c r="A10" s="39">
        <v>43769</v>
      </c>
      <c r="B10" s="81" t="s">
        <v>60</v>
      </c>
      <c r="C10" s="40">
        <v>60075.24</v>
      </c>
      <c r="D10" s="33"/>
      <c r="E10" s="33"/>
      <c r="F10" s="43"/>
      <c r="G10" s="43"/>
      <c r="H10" s="43"/>
      <c r="I10" s="1"/>
    </row>
    <row r="11" spans="1:10" ht="14" customHeight="1" x14ac:dyDescent="0.25">
      <c r="A11" s="44">
        <v>43796</v>
      </c>
      <c r="B11" s="45" t="s">
        <v>61</v>
      </c>
      <c r="C11" s="46">
        <v>6487.51</v>
      </c>
      <c r="D11" s="33"/>
      <c r="E11" s="33"/>
      <c r="F11" s="43"/>
      <c r="G11" s="43"/>
      <c r="H11" s="43"/>
      <c r="I11" s="23"/>
    </row>
    <row r="12" spans="1:10" ht="14" customHeight="1" x14ac:dyDescent="0.25">
      <c r="A12" s="44">
        <v>43826</v>
      </c>
      <c r="B12" s="45" t="s">
        <v>62</v>
      </c>
      <c r="C12" s="46">
        <v>2117.81</v>
      </c>
      <c r="D12" s="33"/>
      <c r="E12" s="33"/>
      <c r="F12" s="43"/>
      <c r="G12" s="43"/>
      <c r="H12" s="43"/>
      <c r="I12" s="23"/>
    </row>
    <row r="13" spans="1:10" ht="14" customHeight="1" x14ac:dyDescent="0.25">
      <c r="A13" s="44" t="s">
        <v>63</v>
      </c>
      <c r="B13" s="45" t="s">
        <v>64</v>
      </c>
      <c r="C13" s="46">
        <v>3908.62</v>
      </c>
      <c r="D13" s="33"/>
      <c r="E13" s="33"/>
      <c r="F13" s="43"/>
      <c r="G13" s="43"/>
      <c r="H13" s="43"/>
      <c r="I13" s="23"/>
    </row>
    <row r="14" spans="1:10" ht="14" customHeight="1" x14ac:dyDescent="0.25">
      <c r="A14" s="44" t="s">
        <v>63</v>
      </c>
      <c r="B14" s="45" t="s">
        <v>65</v>
      </c>
      <c r="C14" s="46">
        <v>5742.88</v>
      </c>
      <c r="D14" s="33"/>
      <c r="E14" s="33"/>
      <c r="F14" s="43"/>
      <c r="G14" s="43"/>
      <c r="H14" s="43"/>
      <c r="I14" s="23"/>
    </row>
    <row r="15" spans="1:10" ht="14" customHeight="1" x14ac:dyDescent="0.25">
      <c r="A15" s="44" t="s">
        <v>63</v>
      </c>
      <c r="B15" s="45" t="s">
        <v>66</v>
      </c>
      <c r="C15" s="46">
        <v>252.54</v>
      </c>
      <c r="D15" s="33"/>
      <c r="E15" s="33"/>
      <c r="F15" s="43"/>
      <c r="G15" s="43"/>
      <c r="H15" s="43"/>
      <c r="I15" s="23"/>
    </row>
    <row r="16" spans="1:10" ht="14" customHeight="1" x14ac:dyDescent="0.25">
      <c r="A16" s="44" t="s">
        <v>63</v>
      </c>
      <c r="B16" s="45" t="s">
        <v>67</v>
      </c>
      <c r="C16" s="46">
        <v>222</v>
      </c>
      <c r="D16" s="33"/>
      <c r="E16" s="33"/>
      <c r="F16" s="43"/>
      <c r="G16" s="43"/>
      <c r="H16" s="43"/>
      <c r="I16" s="23"/>
    </row>
    <row r="17" spans="1:9" ht="14" customHeight="1" x14ac:dyDescent="0.25">
      <c r="A17" s="44" t="s">
        <v>63</v>
      </c>
      <c r="B17" s="45" t="s">
        <v>68</v>
      </c>
      <c r="C17" s="46">
        <v>132</v>
      </c>
      <c r="D17" s="33"/>
      <c r="E17" s="33"/>
      <c r="F17" s="43"/>
      <c r="G17" s="43"/>
      <c r="H17" s="43"/>
      <c r="I17" s="23"/>
    </row>
    <row r="18" spans="1:9" s="23" customFormat="1" ht="15" customHeight="1" x14ac:dyDescent="0.25">
      <c r="A18" s="47" t="s">
        <v>63</v>
      </c>
      <c r="B18" s="48" t="s">
        <v>69</v>
      </c>
      <c r="C18" s="40">
        <v>1131.3699999999999</v>
      </c>
      <c r="D18" s="37"/>
      <c r="E18" s="37"/>
      <c r="F18" s="38"/>
      <c r="G18" s="38"/>
      <c r="H18" s="38"/>
    </row>
    <row r="19" spans="1:9" ht="14" customHeight="1" x14ac:dyDescent="0.25">
      <c r="A19" s="44" t="s">
        <v>63</v>
      </c>
      <c r="B19" s="45" t="s">
        <v>70</v>
      </c>
      <c r="C19" s="46">
        <v>1630.33</v>
      </c>
      <c r="D19" s="33"/>
      <c r="E19" s="33"/>
      <c r="F19" s="43"/>
      <c r="G19" s="43"/>
      <c r="H19" s="43"/>
      <c r="I19" s="23"/>
    </row>
    <row r="20" spans="1:9" ht="14" customHeight="1" x14ac:dyDescent="0.25">
      <c r="A20" s="44" t="s">
        <v>63</v>
      </c>
      <c r="B20" s="45" t="s">
        <v>70</v>
      </c>
      <c r="C20" s="46">
        <v>1313.83</v>
      </c>
      <c r="D20" s="33"/>
      <c r="E20" s="33"/>
      <c r="F20" s="43"/>
      <c r="G20" s="43"/>
      <c r="H20" s="43"/>
      <c r="I20" s="23"/>
    </row>
    <row r="21" spans="1:9" s="23" customFormat="1" ht="15" customHeight="1" x14ac:dyDescent="0.25">
      <c r="A21" s="47" t="s">
        <v>63</v>
      </c>
      <c r="B21" s="48" t="s">
        <v>69</v>
      </c>
      <c r="C21" s="40">
        <v>386.41</v>
      </c>
      <c r="D21" s="37"/>
      <c r="E21" s="37"/>
      <c r="F21" s="38"/>
      <c r="G21" s="38"/>
      <c r="H21" s="38"/>
    </row>
    <row r="22" spans="1:9" ht="14" customHeight="1" x14ac:dyDescent="0.25">
      <c r="A22" s="44" t="s">
        <v>63</v>
      </c>
      <c r="B22" s="45" t="s">
        <v>71</v>
      </c>
      <c r="C22" s="46">
        <v>4244.2700000000004</v>
      </c>
      <c r="D22" s="33"/>
      <c r="E22" s="33"/>
      <c r="F22" s="43"/>
      <c r="G22" s="43"/>
      <c r="H22" s="43"/>
      <c r="I22" s="23"/>
    </row>
    <row r="23" spans="1:9" ht="14" customHeight="1" x14ac:dyDescent="0.25">
      <c r="A23" s="44" t="s">
        <v>63</v>
      </c>
      <c r="B23" s="45" t="s">
        <v>72</v>
      </c>
      <c r="C23" s="46">
        <v>284</v>
      </c>
      <c r="D23" s="33"/>
      <c r="E23" s="33"/>
      <c r="F23" s="43"/>
      <c r="G23" s="43"/>
      <c r="H23" s="43"/>
      <c r="I23" s="23"/>
    </row>
    <row r="24" spans="1:9" ht="14" customHeight="1" x14ac:dyDescent="0.25">
      <c r="A24" s="44" t="s">
        <v>63</v>
      </c>
      <c r="B24" s="45" t="s">
        <v>73</v>
      </c>
      <c r="C24" s="46">
        <v>1470.67</v>
      </c>
      <c r="D24" s="33"/>
      <c r="E24" s="33"/>
      <c r="F24" s="43"/>
      <c r="G24" s="43"/>
      <c r="H24" s="43"/>
      <c r="I24" s="23"/>
    </row>
    <row r="25" spans="1:9" ht="14" customHeight="1" x14ac:dyDescent="0.25">
      <c r="A25" s="44" t="s">
        <v>63</v>
      </c>
      <c r="B25" s="45" t="s">
        <v>73</v>
      </c>
      <c r="C25" s="46">
        <v>288</v>
      </c>
      <c r="D25" s="33"/>
      <c r="E25" s="33"/>
      <c r="F25" s="43"/>
      <c r="G25" s="43"/>
      <c r="H25" s="43"/>
      <c r="I25" s="23"/>
    </row>
    <row r="26" spans="1:9" ht="14" customHeight="1" x14ac:dyDescent="0.25">
      <c r="A26" s="44" t="s">
        <v>63</v>
      </c>
      <c r="B26" s="45" t="s">
        <v>74</v>
      </c>
      <c r="C26" s="46">
        <v>1765.81</v>
      </c>
      <c r="D26" s="33"/>
      <c r="E26" s="33"/>
      <c r="F26" s="43"/>
      <c r="G26" s="43"/>
      <c r="H26" s="43"/>
      <c r="I26" s="23"/>
    </row>
    <row r="27" spans="1:9" ht="14" customHeight="1" x14ac:dyDescent="0.25">
      <c r="A27" s="44" t="s">
        <v>63</v>
      </c>
      <c r="B27" s="45" t="s">
        <v>74</v>
      </c>
      <c r="C27" s="46">
        <v>251.4</v>
      </c>
      <c r="D27" s="33"/>
      <c r="E27" s="33"/>
      <c r="F27" s="43"/>
      <c r="G27" s="43"/>
      <c r="H27" s="43"/>
      <c r="I27" s="23"/>
    </row>
    <row r="28" spans="1:9" s="23" customFormat="1" ht="15" customHeight="1" x14ac:dyDescent="0.25">
      <c r="A28" s="36" t="s">
        <v>63</v>
      </c>
      <c r="B28" s="49" t="s">
        <v>75</v>
      </c>
      <c r="C28" s="40">
        <v>-20348</v>
      </c>
      <c r="D28" s="37"/>
      <c r="E28" s="37"/>
      <c r="F28" s="38"/>
      <c r="G28" s="38"/>
      <c r="H28" s="38"/>
    </row>
    <row r="29" spans="1:9" ht="14" customHeight="1" x14ac:dyDescent="0.25">
      <c r="A29" s="44" t="s">
        <v>76</v>
      </c>
      <c r="B29" s="45" t="s">
        <v>77</v>
      </c>
      <c r="C29" s="46">
        <v>4877.66</v>
      </c>
      <c r="D29" s="33"/>
      <c r="E29" s="33"/>
      <c r="F29" s="43"/>
      <c r="G29" s="43"/>
      <c r="H29" s="43"/>
      <c r="I29" s="23"/>
    </row>
    <row r="30" spans="1:9" ht="14" customHeight="1" x14ac:dyDescent="0.25">
      <c r="A30" s="44" t="s">
        <v>76</v>
      </c>
      <c r="B30" s="45" t="s">
        <v>77</v>
      </c>
      <c r="C30" s="46">
        <v>198</v>
      </c>
      <c r="D30" s="33"/>
      <c r="E30" s="33"/>
      <c r="F30" s="43"/>
      <c r="G30" s="43"/>
      <c r="H30" s="43"/>
      <c r="I30" s="23"/>
    </row>
    <row r="31" spans="1:9" ht="14" customHeight="1" x14ac:dyDescent="0.25">
      <c r="A31" s="44" t="s">
        <v>76</v>
      </c>
      <c r="B31" s="45" t="s">
        <v>78</v>
      </c>
      <c r="C31" s="46">
        <v>253</v>
      </c>
      <c r="D31" s="33"/>
      <c r="E31" s="33"/>
      <c r="F31" s="43"/>
      <c r="G31" s="43"/>
      <c r="H31" s="43"/>
      <c r="I31" s="23"/>
    </row>
    <row r="32" spans="1:9" ht="14" customHeight="1" x14ac:dyDescent="0.25">
      <c r="A32" s="44" t="s">
        <v>76</v>
      </c>
      <c r="B32" s="45" t="s">
        <v>78</v>
      </c>
      <c r="C32" s="46">
        <v>729.96</v>
      </c>
      <c r="D32" s="33"/>
      <c r="E32" s="33"/>
      <c r="F32" s="43"/>
      <c r="G32" s="43"/>
      <c r="H32" s="43"/>
      <c r="I32" s="23"/>
    </row>
    <row r="33" spans="1:9" ht="14" customHeight="1" x14ac:dyDescent="0.25">
      <c r="A33" s="44" t="s">
        <v>76</v>
      </c>
      <c r="B33" s="45" t="s">
        <v>79</v>
      </c>
      <c r="C33" s="46">
        <v>74</v>
      </c>
      <c r="D33" s="33"/>
      <c r="E33" s="33"/>
      <c r="F33" s="43"/>
      <c r="G33" s="43"/>
      <c r="H33" s="43"/>
      <c r="I33" s="23"/>
    </row>
    <row r="34" spans="1:9" ht="14" customHeight="1" x14ac:dyDescent="0.25">
      <c r="A34" s="44" t="s">
        <v>76</v>
      </c>
      <c r="B34" s="45" t="s">
        <v>80</v>
      </c>
      <c r="C34" s="46">
        <v>473</v>
      </c>
      <c r="D34" s="33"/>
      <c r="E34" s="33"/>
      <c r="F34" s="43"/>
      <c r="G34" s="43"/>
      <c r="H34" s="43"/>
      <c r="I34" s="23"/>
    </row>
    <row r="35" spans="1:9" ht="14" customHeight="1" x14ac:dyDescent="0.25">
      <c r="A35" s="44" t="s">
        <v>76</v>
      </c>
      <c r="B35" s="45" t="s">
        <v>81</v>
      </c>
      <c r="C35" s="46">
        <v>850.74</v>
      </c>
      <c r="D35" s="33"/>
      <c r="E35" s="33"/>
      <c r="F35" s="43"/>
      <c r="G35" s="43"/>
      <c r="H35" s="43"/>
      <c r="I35" s="23"/>
    </row>
    <row r="36" spans="1:9" ht="14" customHeight="1" x14ac:dyDescent="0.25">
      <c r="A36" s="44" t="s">
        <v>76</v>
      </c>
      <c r="B36" s="45" t="s">
        <v>82</v>
      </c>
      <c r="C36" s="46">
        <v>715.49</v>
      </c>
      <c r="D36" s="33"/>
      <c r="E36" s="33"/>
      <c r="F36" s="43"/>
      <c r="G36" s="43"/>
      <c r="H36" s="43"/>
      <c r="I36" s="23"/>
    </row>
    <row r="37" spans="1:9" ht="14" customHeight="1" x14ac:dyDescent="0.25">
      <c r="A37" s="44" t="s">
        <v>76</v>
      </c>
      <c r="B37" s="45" t="s">
        <v>83</v>
      </c>
      <c r="C37" s="46">
        <v>245.34</v>
      </c>
      <c r="D37" s="33"/>
      <c r="E37" s="33"/>
      <c r="F37" s="43"/>
      <c r="G37" s="43"/>
      <c r="H37" s="43"/>
      <c r="I37" s="23"/>
    </row>
    <row r="38" spans="1:9" ht="14" customHeight="1" x14ac:dyDescent="0.25">
      <c r="A38" s="44" t="s">
        <v>76</v>
      </c>
      <c r="B38" s="45" t="s">
        <v>84</v>
      </c>
      <c r="C38" s="46">
        <v>761.72</v>
      </c>
      <c r="D38" s="33"/>
      <c r="E38" s="33"/>
      <c r="F38" s="43"/>
      <c r="G38" s="43"/>
      <c r="H38" s="43"/>
      <c r="I38" s="23"/>
    </row>
    <row r="39" spans="1:9" ht="14" customHeight="1" x14ac:dyDescent="0.25">
      <c r="A39" s="44" t="s">
        <v>76</v>
      </c>
      <c r="B39" s="45" t="s">
        <v>85</v>
      </c>
      <c r="C39" s="46">
        <v>73</v>
      </c>
      <c r="D39" s="33"/>
      <c r="E39" s="33"/>
      <c r="F39" s="43"/>
      <c r="G39" s="43"/>
      <c r="H39" s="43"/>
      <c r="I39" s="23"/>
    </row>
    <row r="40" spans="1:9" ht="14" customHeight="1" x14ac:dyDescent="0.25">
      <c r="A40" s="44" t="s">
        <v>76</v>
      </c>
      <c r="B40" s="45" t="s">
        <v>85</v>
      </c>
      <c r="C40" s="46">
        <v>2142.9</v>
      </c>
      <c r="D40" s="33"/>
      <c r="E40" s="33"/>
      <c r="F40" s="43"/>
      <c r="G40" s="43"/>
      <c r="H40" s="43"/>
      <c r="I40" s="23"/>
    </row>
    <row r="41" spans="1:9" ht="14" customHeight="1" x14ac:dyDescent="0.25">
      <c r="A41" s="44" t="s">
        <v>76</v>
      </c>
      <c r="B41" s="45" t="s">
        <v>86</v>
      </c>
      <c r="C41" s="46">
        <v>281</v>
      </c>
      <c r="D41" s="33"/>
      <c r="E41" s="33"/>
      <c r="F41" s="43"/>
      <c r="G41" s="43"/>
      <c r="H41" s="43"/>
      <c r="I41" s="23"/>
    </row>
    <row r="42" spans="1:9" ht="14" customHeight="1" x14ac:dyDescent="0.25">
      <c r="A42" s="44" t="s">
        <v>76</v>
      </c>
      <c r="B42" s="45" t="s">
        <v>86</v>
      </c>
      <c r="C42" s="46">
        <v>510.61</v>
      </c>
      <c r="D42" s="33"/>
      <c r="E42" s="33"/>
      <c r="F42" s="43"/>
      <c r="G42" s="43"/>
      <c r="H42" s="43"/>
      <c r="I42" s="23"/>
    </row>
    <row r="43" spans="1:9" ht="14" customHeight="1" x14ac:dyDescent="0.25">
      <c r="A43" s="44" t="s">
        <v>76</v>
      </c>
      <c r="B43" s="45" t="s">
        <v>87</v>
      </c>
      <c r="C43" s="46">
        <v>2800.86</v>
      </c>
      <c r="D43" s="33"/>
      <c r="E43" s="33"/>
      <c r="F43" s="43"/>
      <c r="G43" s="43"/>
      <c r="H43" s="43"/>
      <c r="I43" s="23"/>
    </row>
    <row r="44" spans="1:9" ht="14" customHeight="1" x14ac:dyDescent="0.25">
      <c r="A44" s="44">
        <v>44529</v>
      </c>
      <c r="B44" s="45" t="s">
        <v>88</v>
      </c>
      <c r="C44" s="46">
        <v>37</v>
      </c>
      <c r="D44" s="33"/>
      <c r="E44" s="33"/>
      <c r="F44" s="43"/>
      <c r="G44" s="43"/>
      <c r="H44" s="43"/>
      <c r="I44" s="23"/>
    </row>
    <row r="45" spans="1:9" ht="14" customHeight="1" x14ac:dyDescent="0.25">
      <c r="A45" s="44">
        <v>44530</v>
      </c>
      <c r="B45" s="45" t="s">
        <v>88</v>
      </c>
      <c r="C45" s="46">
        <v>2740.84</v>
      </c>
      <c r="D45" s="33"/>
      <c r="E45" s="33"/>
      <c r="F45" s="43"/>
      <c r="G45" s="43"/>
      <c r="H45" s="43"/>
      <c r="I45" s="23"/>
    </row>
    <row r="46" spans="1:9" ht="14" customHeight="1" x14ac:dyDescent="0.25">
      <c r="A46" s="44">
        <v>44561</v>
      </c>
      <c r="B46" s="45" t="s">
        <v>88</v>
      </c>
      <c r="C46" s="46">
        <v>593</v>
      </c>
      <c r="D46" s="33"/>
      <c r="E46" s="33"/>
      <c r="F46" s="43"/>
      <c r="G46" s="43"/>
      <c r="H46" s="43"/>
      <c r="I46" s="23"/>
    </row>
    <row r="47" spans="1:9" ht="14" customHeight="1" x14ac:dyDescent="0.25">
      <c r="A47" s="44">
        <v>44561</v>
      </c>
      <c r="B47" s="45" t="s">
        <v>88</v>
      </c>
      <c r="C47" s="46">
        <v>863.35</v>
      </c>
      <c r="D47" s="33"/>
      <c r="E47" s="33"/>
      <c r="F47" s="43"/>
      <c r="G47" s="43"/>
      <c r="H47" s="43"/>
      <c r="I47" s="23"/>
    </row>
    <row r="48" spans="1:9" ht="14" customHeight="1" x14ac:dyDescent="0.25">
      <c r="A48" s="44">
        <v>44590</v>
      </c>
      <c r="B48" s="45" t="s">
        <v>89</v>
      </c>
      <c r="C48" s="46">
        <v>413.5</v>
      </c>
      <c r="D48" s="33"/>
      <c r="E48" s="33"/>
      <c r="F48" s="43"/>
      <c r="G48" s="43"/>
      <c r="H48" s="43"/>
      <c r="I48" s="23"/>
    </row>
    <row r="49" spans="1:9" ht="14" customHeight="1" x14ac:dyDescent="0.25">
      <c r="A49" s="44">
        <v>44590</v>
      </c>
      <c r="B49" s="45" t="s">
        <v>90</v>
      </c>
      <c r="C49" s="46">
        <v>352.96</v>
      </c>
      <c r="D49" s="33"/>
      <c r="E49" s="33"/>
      <c r="F49" s="43"/>
      <c r="G49" s="43"/>
      <c r="H49" s="43"/>
      <c r="I49" s="23"/>
    </row>
    <row r="50" spans="1:9" ht="14" customHeight="1" x14ac:dyDescent="0.25">
      <c r="A50" s="44">
        <v>44620</v>
      </c>
      <c r="B50" s="45" t="s">
        <v>91</v>
      </c>
      <c r="C50" s="46">
        <v>1031.98</v>
      </c>
      <c r="D50" s="33"/>
      <c r="E50" s="33"/>
      <c r="F50" s="43"/>
      <c r="G50" s="43"/>
      <c r="H50" s="43"/>
      <c r="I50" s="23"/>
    </row>
    <row r="51" spans="1:9" ht="14" customHeight="1" x14ac:dyDescent="0.25">
      <c r="A51" s="44">
        <v>44620</v>
      </c>
      <c r="B51" s="45" t="s">
        <v>92</v>
      </c>
      <c r="C51" s="46">
        <v>418.5</v>
      </c>
      <c r="D51" s="33"/>
      <c r="E51" s="33"/>
      <c r="F51" s="43"/>
      <c r="G51" s="43"/>
      <c r="H51" s="43"/>
      <c r="I51" s="23"/>
    </row>
    <row r="52" spans="1:9" ht="14" customHeight="1" x14ac:dyDescent="0.25">
      <c r="A52" s="44">
        <v>44649</v>
      </c>
      <c r="B52" s="45" t="s">
        <v>93</v>
      </c>
      <c r="C52" s="46">
        <v>72</v>
      </c>
      <c r="D52" s="33"/>
      <c r="E52" s="33"/>
      <c r="F52" s="43"/>
      <c r="G52" s="43"/>
      <c r="H52" s="43"/>
      <c r="I52" s="23"/>
    </row>
    <row r="53" spans="1:9" ht="14" customHeight="1" x14ac:dyDescent="0.25">
      <c r="A53" s="44">
        <v>44678</v>
      </c>
      <c r="B53" s="45" t="s">
        <v>94</v>
      </c>
      <c r="C53" s="46">
        <v>898.25</v>
      </c>
      <c r="D53" s="33"/>
      <c r="E53" s="33"/>
      <c r="F53" s="43"/>
      <c r="G53" s="43"/>
      <c r="H53" s="43"/>
      <c r="I53" s="23"/>
    </row>
    <row r="54" spans="1:9" ht="14" customHeight="1" x14ac:dyDescent="0.25">
      <c r="A54" s="44">
        <v>44740</v>
      </c>
      <c r="B54" s="45" t="s">
        <v>95</v>
      </c>
      <c r="C54" s="46">
        <v>1837.29</v>
      </c>
      <c r="D54" s="33"/>
      <c r="E54" s="33"/>
      <c r="F54" s="43"/>
      <c r="G54" s="43"/>
      <c r="H54" s="43"/>
      <c r="I54" s="23"/>
    </row>
    <row r="55" spans="1:9" ht="14" customHeight="1" x14ac:dyDescent="0.25">
      <c r="A55" s="44">
        <v>44768</v>
      </c>
      <c r="B55" s="45" t="s">
        <v>96</v>
      </c>
      <c r="C55" s="46">
        <v>2000</v>
      </c>
      <c r="D55" s="33"/>
      <c r="E55" s="33"/>
      <c r="F55" s="43"/>
      <c r="G55" s="43"/>
      <c r="H55" s="43"/>
      <c r="I55" s="23"/>
    </row>
    <row r="56" spans="1:9" ht="14" customHeight="1" x14ac:dyDescent="0.25">
      <c r="A56" s="44">
        <v>44770</v>
      </c>
      <c r="B56" s="45" t="s">
        <v>95</v>
      </c>
      <c r="C56" s="46">
        <v>415</v>
      </c>
      <c r="D56" s="33"/>
      <c r="E56" s="33"/>
      <c r="F56" s="43"/>
      <c r="G56" s="43"/>
      <c r="H56" s="43"/>
      <c r="I56" s="23"/>
    </row>
    <row r="57" spans="1:9" ht="14" customHeight="1" x14ac:dyDescent="0.25">
      <c r="A57" s="44">
        <v>44770</v>
      </c>
      <c r="B57" s="45" t="s">
        <v>95</v>
      </c>
      <c r="C57" s="46">
        <v>4277.0200000000004</v>
      </c>
      <c r="D57" s="33"/>
      <c r="E57" s="33"/>
      <c r="F57" s="43"/>
      <c r="G57" s="43"/>
      <c r="H57" s="43"/>
      <c r="I57" s="23"/>
    </row>
    <row r="58" spans="1:9" customFormat="1" x14ac:dyDescent="0.25">
      <c r="A58" s="50" t="s">
        <v>45</v>
      </c>
      <c r="B58" s="51"/>
      <c r="C58" s="34">
        <f>SUM(C7:C57)</f>
        <v>151155.01999999999</v>
      </c>
      <c r="D58" s="34">
        <f>SUM(D7:D57)</f>
        <v>863878.96</v>
      </c>
      <c r="E58" s="34"/>
      <c r="F58" s="35" t="s">
        <v>45</v>
      </c>
      <c r="G58" s="35"/>
      <c r="H58" s="35"/>
    </row>
    <row r="59" spans="1:9" customFormat="1" x14ac:dyDescent="0.25">
      <c r="A59" s="52" t="s">
        <v>46</v>
      </c>
      <c r="B59" s="53"/>
      <c r="C59" s="53"/>
      <c r="D59" s="34">
        <f>C4-C58+D58</f>
        <v>146123.39999999991</v>
      </c>
      <c r="E59" s="34"/>
      <c r="F59" s="53" t="s">
        <v>47</v>
      </c>
      <c r="G59" s="54">
        <f>G4</f>
        <v>146123.4</v>
      </c>
      <c r="H59" s="53"/>
      <c r="I59">
        <f>D59-G59</f>
        <v>0</v>
      </c>
    </row>
    <row r="60" spans="1:9" customFormat="1" x14ac:dyDescent="0.25">
      <c r="A60" s="132" t="s">
        <v>48</v>
      </c>
      <c r="B60" s="133"/>
      <c r="C60" s="133"/>
      <c r="D60" s="134"/>
      <c r="E60" s="55"/>
      <c r="F60" s="132" t="s">
        <v>48</v>
      </c>
      <c r="G60" s="133"/>
      <c r="H60" s="134"/>
    </row>
    <row r="61" spans="1:9" customFormat="1" x14ac:dyDescent="0.25">
      <c r="A61" s="135" t="s">
        <v>49</v>
      </c>
      <c r="B61" s="136"/>
      <c r="C61" s="136"/>
      <c r="D61" s="136"/>
      <c r="E61" s="136"/>
      <c r="F61" s="136"/>
      <c r="G61" s="136"/>
      <c r="H61" s="137"/>
    </row>
    <row r="62" spans="1:9" customFormat="1" x14ac:dyDescent="0.25">
      <c r="A62" s="119" t="s">
        <v>50</v>
      </c>
      <c r="B62" s="120"/>
      <c r="C62" s="120"/>
      <c r="D62" s="121"/>
      <c r="E62" s="57"/>
      <c r="F62" s="119" t="s">
        <v>50</v>
      </c>
      <c r="G62" s="120"/>
      <c r="H62" s="121"/>
    </row>
    <row r="63" spans="1:9" customFormat="1" x14ac:dyDescent="0.25">
      <c r="A63" s="122" t="s">
        <v>51</v>
      </c>
      <c r="B63" s="123"/>
      <c r="C63" s="123"/>
      <c r="D63" s="124"/>
      <c r="E63" s="58"/>
      <c r="F63" s="122" t="s">
        <v>51</v>
      </c>
      <c r="G63" s="125"/>
      <c r="H63" s="124"/>
    </row>
    <row r="64" spans="1:9" customFormat="1" x14ac:dyDescent="0.25">
      <c r="A64" s="126" t="s">
        <v>52</v>
      </c>
      <c r="B64" s="127"/>
      <c r="C64" s="127"/>
      <c r="D64" s="128"/>
      <c r="E64" s="59"/>
      <c r="F64" s="126" t="s">
        <v>53</v>
      </c>
      <c r="G64" s="127"/>
      <c r="H64" s="128"/>
    </row>
    <row r="65" spans="1:3" customFormat="1" x14ac:dyDescent="0.25">
      <c r="A65" s="62" t="s">
        <v>54</v>
      </c>
      <c r="B65" s="62"/>
    </row>
    <row r="66" spans="1:3" ht="14" customHeight="1" x14ac:dyDescent="0.25">
      <c r="C66" s="22">
        <f>SUBTOTAL(9,C8:C65)</f>
        <v>302310.03999999998</v>
      </c>
    </row>
  </sheetData>
  <mergeCells count="16">
    <mergeCell ref="A1:H1"/>
    <mergeCell ref="A3:D3"/>
    <mergeCell ref="E3:H3"/>
    <mergeCell ref="A4:B4"/>
    <mergeCell ref="E4:F4"/>
    <mergeCell ref="A5:D5"/>
    <mergeCell ref="F5:H5"/>
    <mergeCell ref="A60:D60"/>
    <mergeCell ref="F60:H60"/>
    <mergeCell ref="A61:H61"/>
    <mergeCell ref="A62:D62"/>
    <mergeCell ref="F62:H62"/>
    <mergeCell ref="A63:D63"/>
    <mergeCell ref="F63:H63"/>
    <mergeCell ref="A64:D64"/>
    <mergeCell ref="F64:H64"/>
  </mergeCells>
  <phoneticPr fontId="20" type="noConversion"/>
  <pageMargins left="0.7" right="0.7" top="0.75" bottom="0.75" header="0.3" footer="0.3"/>
  <pageSetup paperSize="9" orientation="portrait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9"/>
  <sheetViews>
    <sheetView topLeftCell="A31" workbookViewId="0">
      <selection activeCell="A56" sqref="A56:D56"/>
    </sheetView>
  </sheetViews>
  <sheetFormatPr defaultColWidth="9" defaultRowHeight="14" x14ac:dyDescent="0.25"/>
  <cols>
    <col min="1" max="1" width="12" style="1" customWidth="1"/>
    <col min="2" max="2" width="30.36328125" style="1" customWidth="1"/>
    <col min="3" max="3" width="9.453125" style="1" customWidth="1"/>
    <col min="4" max="4" width="14.81640625" style="1" customWidth="1"/>
    <col min="5" max="5" width="6.6328125" style="1" customWidth="1"/>
    <col min="6" max="6" width="21.453125" style="1" customWidth="1"/>
    <col min="7" max="7" width="11.54296875" style="1" customWidth="1"/>
    <col min="8" max="8" width="8.453125" style="1" customWidth="1"/>
    <col min="9" max="16382" width="9" style="1"/>
  </cols>
  <sheetData>
    <row r="1" spans="1:8" s="1" customFormat="1" ht="24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</row>
    <row r="2" spans="1:8" s="1" customFormat="1" x14ac:dyDescent="0.25">
      <c r="A2" s="157" t="s">
        <v>1</v>
      </c>
      <c r="B2" s="157"/>
      <c r="C2" s="157"/>
      <c r="D2" s="157"/>
      <c r="E2" s="157"/>
      <c r="F2" s="157"/>
      <c r="G2" s="157"/>
      <c r="H2" s="157"/>
    </row>
    <row r="3" spans="1:8" s="1" customFormat="1" x14ac:dyDescent="0.25">
      <c r="A3" s="158" t="s">
        <v>55</v>
      </c>
      <c r="B3" s="158"/>
      <c r="C3" s="158"/>
      <c r="D3" s="158"/>
      <c r="E3" s="159" t="s">
        <v>97</v>
      </c>
      <c r="F3" s="159"/>
      <c r="G3" s="159"/>
      <c r="H3" s="159"/>
    </row>
    <row r="4" spans="1:8" s="1" customFormat="1" ht="24.5" customHeight="1" x14ac:dyDescent="0.25">
      <c r="A4" s="159" t="s">
        <v>98</v>
      </c>
      <c r="B4" s="159"/>
      <c r="C4" s="3">
        <v>207173.04</v>
      </c>
      <c r="D4" s="2"/>
      <c r="E4" s="159" t="s">
        <v>99</v>
      </c>
      <c r="F4" s="159"/>
      <c r="G4" s="3">
        <v>146123.4</v>
      </c>
      <c r="H4" s="2"/>
    </row>
    <row r="5" spans="1:8" s="1" customFormat="1" ht="12" customHeight="1" x14ac:dyDescent="0.25">
      <c r="A5" s="154" t="s">
        <v>6</v>
      </c>
      <c r="B5" s="154"/>
      <c r="C5" s="154"/>
      <c r="D5" s="154"/>
      <c r="E5" s="4"/>
      <c r="F5" s="154" t="s">
        <v>6</v>
      </c>
      <c r="G5" s="154"/>
      <c r="H5" s="154"/>
    </row>
    <row r="6" spans="1:8" s="1" customFormat="1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s="1" customFormat="1" ht="13" customHeight="1" x14ac:dyDescent="0.25">
      <c r="A7" s="5">
        <v>43796</v>
      </c>
      <c r="B7" s="6" t="s">
        <v>61</v>
      </c>
      <c r="C7" s="7">
        <v>6487.51</v>
      </c>
      <c r="D7" s="8"/>
      <c r="E7" s="8"/>
      <c r="F7" s="9"/>
      <c r="G7" s="9"/>
      <c r="H7" s="9"/>
    </row>
    <row r="8" spans="1:8" s="1" customFormat="1" ht="13" customHeight="1" x14ac:dyDescent="0.25">
      <c r="A8" s="5">
        <v>43826</v>
      </c>
      <c r="B8" s="6" t="s">
        <v>62</v>
      </c>
      <c r="C8" s="7">
        <v>2117.81</v>
      </c>
      <c r="D8" s="8"/>
      <c r="E8" s="8"/>
      <c r="F8" s="9"/>
      <c r="G8" s="9"/>
      <c r="H8" s="9"/>
    </row>
    <row r="9" spans="1:8" s="1" customFormat="1" ht="13" customHeight="1" x14ac:dyDescent="0.25">
      <c r="A9" s="5" t="s">
        <v>63</v>
      </c>
      <c r="B9" s="6" t="s">
        <v>64</v>
      </c>
      <c r="C9" s="7">
        <v>3908.62</v>
      </c>
      <c r="D9" s="8"/>
      <c r="E9" s="8"/>
      <c r="F9" s="9"/>
      <c r="G9" s="9"/>
      <c r="H9" s="9"/>
    </row>
    <row r="10" spans="1:8" s="1" customFormat="1" ht="13" customHeight="1" x14ac:dyDescent="0.25">
      <c r="A10" s="5" t="s">
        <v>63</v>
      </c>
      <c r="B10" s="6" t="s">
        <v>65</v>
      </c>
      <c r="C10" s="7">
        <v>5742.88</v>
      </c>
      <c r="D10" s="8"/>
      <c r="E10" s="8"/>
      <c r="F10" s="9"/>
      <c r="G10" s="9"/>
      <c r="H10" s="9"/>
    </row>
    <row r="11" spans="1:8" s="1" customFormat="1" ht="13" customHeight="1" x14ac:dyDescent="0.25">
      <c r="A11" s="5" t="s">
        <v>63</v>
      </c>
      <c r="B11" s="6" t="s">
        <v>66</v>
      </c>
      <c r="C11" s="7">
        <v>252.54</v>
      </c>
      <c r="D11" s="8"/>
      <c r="E11" s="8"/>
      <c r="F11" s="9"/>
      <c r="G11" s="9"/>
      <c r="H11" s="9"/>
    </row>
    <row r="12" spans="1:8" s="1" customFormat="1" ht="13" customHeight="1" x14ac:dyDescent="0.25">
      <c r="A12" s="5" t="s">
        <v>63</v>
      </c>
      <c r="B12" s="6" t="s">
        <v>67</v>
      </c>
      <c r="C12" s="7">
        <v>222</v>
      </c>
      <c r="D12" s="8"/>
      <c r="E12" s="8"/>
      <c r="F12" s="9"/>
      <c r="G12" s="9"/>
      <c r="H12" s="9"/>
    </row>
    <row r="13" spans="1:8" s="1" customFormat="1" ht="19" customHeight="1" x14ac:dyDescent="0.25">
      <c r="A13" s="5" t="s">
        <v>63</v>
      </c>
      <c r="B13" s="10" t="s">
        <v>68</v>
      </c>
      <c r="C13" s="7">
        <v>132</v>
      </c>
      <c r="D13" s="8"/>
      <c r="E13" s="8"/>
      <c r="F13" s="9"/>
      <c r="G13" s="9"/>
      <c r="H13" s="9"/>
    </row>
    <row r="14" spans="1:8" s="1" customFormat="1" ht="13" customHeight="1" x14ac:dyDescent="0.25">
      <c r="A14" s="5" t="s">
        <v>63</v>
      </c>
      <c r="B14" s="6" t="s">
        <v>70</v>
      </c>
      <c r="C14" s="7">
        <v>1630.33</v>
      </c>
      <c r="D14" s="8"/>
      <c r="E14" s="8"/>
      <c r="F14" s="9"/>
      <c r="G14" s="9"/>
      <c r="H14" s="9"/>
    </row>
    <row r="15" spans="1:8" s="1" customFormat="1" ht="13" customHeight="1" x14ac:dyDescent="0.25">
      <c r="A15" s="5" t="s">
        <v>63</v>
      </c>
      <c r="B15" s="6" t="s">
        <v>70</v>
      </c>
      <c r="C15" s="7">
        <v>1313.83</v>
      </c>
      <c r="D15" s="8"/>
      <c r="E15" s="8"/>
      <c r="F15" s="9"/>
      <c r="G15" s="9"/>
      <c r="H15" s="9"/>
    </row>
    <row r="16" spans="1:8" s="1" customFormat="1" ht="13" customHeight="1" x14ac:dyDescent="0.25">
      <c r="A16" s="5" t="s">
        <v>63</v>
      </c>
      <c r="B16" s="6" t="s">
        <v>71</v>
      </c>
      <c r="C16" s="7">
        <v>4244.2700000000004</v>
      </c>
      <c r="D16" s="8"/>
      <c r="E16" s="8"/>
      <c r="F16" s="9"/>
      <c r="G16" s="9"/>
      <c r="H16" s="9"/>
    </row>
    <row r="17" spans="1:8" s="1" customFormat="1" ht="13" customHeight="1" x14ac:dyDescent="0.25">
      <c r="A17" s="5" t="s">
        <v>63</v>
      </c>
      <c r="B17" s="6" t="s">
        <v>72</v>
      </c>
      <c r="C17" s="7">
        <v>284</v>
      </c>
      <c r="D17" s="8"/>
      <c r="E17" s="8"/>
      <c r="F17" s="9"/>
      <c r="G17" s="9"/>
      <c r="H17" s="9"/>
    </row>
    <row r="18" spans="1:8" s="1" customFormat="1" ht="13" customHeight="1" x14ac:dyDescent="0.25">
      <c r="A18" s="5" t="s">
        <v>63</v>
      </c>
      <c r="B18" s="6" t="s">
        <v>73</v>
      </c>
      <c r="C18" s="7">
        <v>1470.67</v>
      </c>
      <c r="D18" s="8"/>
      <c r="E18" s="8"/>
      <c r="F18" s="9"/>
      <c r="G18" s="9"/>
      <c r="H18" s="9"/>
    </row>
    <row r="19" spans="1:8" s="1" customFormat="1" ht="13" customHeight="1" x14ac:dyDescent="0.25">
      <c r="A19" s="5" t="s">
        <v>63</v>
      </c>
      <c r="B19" s="6" t="s">
        <v>73</v>
      </c>
      <c r="C19" s="7">
        <v>288</v>
      </c>
      <c r="D19" s="8"/>
      <c r="E19" s="8"/>
      <c r="F19" s="9"/>
      <c r="G19" s="9"/>
      <c r="H19" s="9"/>
    </row>
    <row r="20" spans="1:8" s="1" customFormat="1" ht="13" customHeight="1" x14ac:dyDescent="0.25">
      <c r="A20" s="5" t="s">
        <v>63</v>
      </c>
      <c r="B20" s="6" t="s">
        <v>74</v>
      </c>
      <c r="C20" s="7">
        <v>1765.81</v>
      </c>
      <c r="D20" s="8"/>
      <c r="E20" s="8"/>
      <c r="F20" s="9"/>
      <c r="G20" s="9"/>
      <c r="H20" s="9"/>
    </row>
    <row r="21" spans="1:8" s="1" customFormat="1" ht="13" customHeight="1" x14ac:dyDescent="0.25">
      <c r="A21" s="5" t="s">
        <v>63</v>
      </c>
      <c r="B21" s="6" t="s">
        <v>74</v>
      </c>
      <c r="C21" s="7">
        <v>251.4</v>
      </c>
      <c r="D21" s="8"/>
      <c r="E21" s="8"/>
      <c r="F21" s="9"/>
      <c r="G21" s="9"/>
      <c r="H21" s="9"/>
    </row>
    <row r="22" spans="1:8" s="1" customFormat="1" ht="13" customHeight="1" x14ac:dyDescent="0.25">
      <c r="A22" s="5" t="s">
        <v>76</v>
      </c>
      <c r="B22" s="6" t="s">
        <v>77</v>
      </c>
      <c r="C22" s="7">
        <v>4877.66</v>
      </c>
      <c r="D22" s="8"/>
      <c r="E22" s="8"/>
      <c r="F22" s="9"/>
      <c r="G22" s="9"/>
      <c r="H22" s="9"/>
    </row>
    <row r="23" spans="1:8" s="1" customFormat="1" ht="13" customHeight="1" x14ac:dyDescent="0.25">
      <c r="A23" s="5" t="s">
        <v>76</v>
      </c>
      <c r="B23" s="6" t="s">
        <v>77</v>
      </c>
      <c r="C23" s="7">
        <v>198</v>
      </c>
      <c r="D23" s="8"/>
      <c r="E23" s="8"/>
      <c r="F23" s="9"/>
      <c r="G23" s="9"/>
      <c r="H23" s="9"/>
    </row>
    <row r="24" spans="1:8" s="1" customFormat="1" ht="13" customHeight="1" x14ac:dyDescent="0.25">
      <c r="A24" s="5" t="s">
        <v>76</v>
      </c>
      <c r="B24" s="6" t="s">
        <v>78</v>
      </c>
      <c r="C24" s="7">
        <v>253</v>
      </c>
      <c r="D24" s="8"/>
      <c r="E24" s="8"/>
      <c r="F24" s="9"/>
      <c r="G24" s="9"/>
      <c r="H24" s="9"/>
    </row>
    <row r="25" spans="1:8" s="1" customFormat="1" ht="13" customHeight="1" x14ac:dyDescent="0.25">
      <c r="A25" s="5" t="s">
        <v>76</v>
      </c>
      <c r="B25" s="6" t="s">
        <v>78</v>
      </c>
      <c r="C25" s="7">
        <v>729.96</v>
      </c>
      <c r="D25" s="8"/>
      <c r="E25" s="8"/>
      <c r="F25" s="9"/>
      <c r="G25" s="9"/>
      <c r="H25" s="9"/>
    </row>
    <row r="26" spans="1:8" s="1" customFormat="1" ht="13" customHeight="1" x14ac:dyDescent="0.25">
      <c r="A26" s="5" t="s">
        <v>76</v>
      </c>
      <c r="B26" s="6" t="s">
        <v>79</v>
      </c>
      <c r="C26" s="7">
        <v>74</v>
      </c>
      <c r="D26" s="8"/>
      <c r="E26" s="8"/>
      <c r="F26" s="9"/>
      <c r="G26" s="9"/>
      <c r="H26" s="9"/>
    </row>
    <row r="27" spans="1:8" s="1" customFormat="1" ht="13" customHeight="1" x14ac:dyDescent="0.25">
      <c r="A27" s="5" t="s">
        <v>76</v>
      </c>
      <c r="B27" s="6" t="s">
        <v>80</v>
      </c>
      <c r="C27" s="7">
        <v>473</v>
      </c>
      <c r="D27" s="8"/>
      <c r="E27" s="8"/>
      <c r="F27" s="9"/>
      <c r="G27" s="9"/>
      <c r="H27" s="9"/>
    </row>
    <row r="28" spans="1:8" s="1" customFormat="1" ht="13" customHeight="1" x14ac:dyDescent="0.25">
      <c r="A28" s="5" t="s">
        <v>76</v>
      </c>
      <c r="B28" s="6" t="s">
        <v>81</v>
      </c>
      <c r="C28" s="7">
        <v>850.74</v>
      </c>
      <c r="D28" s="8"/>
      <c r="E28" s="8"/>
      <c r="F28" s="9"/>
      <c r="G28" s="9"/>
      <c r="H28" s="9"/>
    </row>
    <row r="29" spans="1:8" s="1" customFormat="1" ht="13" customHeight="1" x14ac:dyDescent="0.25">
      <c r="A29" s="5" t="s">
        <v>76</v>
      </c>
      <c r="B29" s="6" t="s">
        <v>82</v>
      </c>
      <c r="C29" s="7">
        <v>715.49</v>
      </c>
      <c r="D29" s="8"/>
      <c r="E29" s="8"/>
      <c r="F29" s="9"/>
      <c r="G29" s="9"/>
      <c r="H29" s="9"/>
    </row>
    <row r="30" spans="1:8" s="1" customFormat="1" ht="13" customHeight="1" x14ac:dyDescent="0.25">
      <c r="A30" s="5" t="s">
        <v>76</v>
      </c>
      <c r="B30" s="6" t="s">
        <v>83</v>
      </c>
      <c r="C30" s="7">
        <v>245.34</v>
      </c>
      <c r="D30" s="8"/>
      <c r="E30" s="8"/>
      <c r="F30" s="9"/>
      <c r="G30" s="9"/>
      <c r="H30" s="9"/>
    </row>
    <row r="31" spans="1:8" s="1" customFormat="1" ht="13" customHeight="1" x14ac:dyDescent="0.25">
      <c r="A31" s="5" t="s">
        <v>76</v>
      </c>
      <c r="B31" s="6" t="s">
        <v>84</v>
      </c>
      <c r="C31" s="7">
        <v>761.72</v>
      </c>
      <c r="D31" s="8"/>
      <c r="E31" s="8"/>
      <c r="F31" s="9"/>
      <c r="G31" s="9"/>
      <c r="H31" s="9"/>
    </row>
    <row r="32" spans="1:8" s="1" customFormat="1" ht="13" customHeight="1" x14ac:dyDescent="0.25">
      <c r="A32" s="5" t="s">
        <v>76</v>
      </c>
      <c r="B32" s="6" t="s">
        <v>85</v>
      </c>
      <c r="C32" s="7">
        <v>73</v>
      </c>
      <c r="D32" s="8"/>
      <c r="E32" s="8"/>
      <c r="F32" s="9"/>
      <c r="G32" s="9"/>
      <c r="H32" s="9"/>
    </row>
    <row r="33" spans="1:8" s="1" customFormat="1" ht="13" customHeight="1" x14ac:dyDescent="0.25">
      <c r="A33" s="5" t="s">
        <v>76</v>
      </c>
      <c r="B33" s="6" t="s">
        <v>85</v>
      </c>
      <c r="C33" s="7">
        <v>2142.9</v>
      </c>
      <c r="D33" s="8"/>
      <c r="E33" s="8"/>
      <c r="F33" s="9"/>
      <c r="G33" s="9"/>
      <c r="H33" s="9"/>
    </row>
    <row r="34" spans="1:8" s="1" customFormat="1" ht="13" customHeight="1" x14ac:dyDescent="0.25">
      <c r="A34" s="5" t="s">
        <v>76</v>
      </c>
      <c r="B34" s="6" t="s">
        <v>86</v>
      </c>
      <c r="C34" s="7">
        <v>281</v>
      </c>
      <c r="D34" s="8"/>
      <c r="E34" s="8"/>
      <c r="F34" s="9"/>
      <c r="G34" s="9"/>
      <c r="H34" s="9"/>
    </row>
    <row r="35" spans="1:8" s="1" customFormat="1" ht="13" customHeight="1" x14ac:dyDescent="0.25">
      <c r="A35" s="5" t="s">
        <v>76</v>
      </c>
      <c r="B35" s="6" t="s">
        <v>86</v>
      </c>
      <c r="C35" s="7">
        <v>510.61</v>
      </c>
      <c r="D35" s="8"/>
      <c r="E35" s="8"/>
      <c r="F35" s="9"/>
      <c r="G35" s="9"/>
      <c r="H35" s="9"/>
    </row>
    <row r="36" spans="1:8" s="1" customFormat="1" ht="13" customHeight="1" x14ac:dyDescent="0.25">
      <c r="A36" s="5" t="s">
        <v>76</v>
      </c>
      <c r="B36" s="6" t="s">
        <v>87</v>
      </c>
      <c r="C36" s="7">
        <v>2800.86</v>
      </c>
      <c r="D36" s="8"/>
      <c r="E36" s="8"/>
      <c r="F36" s="9"/>
      <c r="G36" s="9"/>
      <c r="H36" s="9"/>
    </row>
    <row r="37" spans="1:8" s="1" customFormat="1" ht="13" customHeight="1" x14ac:dyDescent="0.25">
      <c r="A37" s="5">
        <v>44529</v>
      </c>
      <c r="B37" s="6" t="s">
        <v>88</v>
      </c>
      <c r="C37" s="7">
        <v>37</v>
      </c>
      <c r="D37" s="8"/>
      <c r="E37" s="8"/>
      <c r="F37" s="9"/>
      <c r="G37" s="9"/>
      <c r="H37" s="9"/>
    </row>
    <row r="38" spans="1:8" s="1" customFormat="1" ht="13" customHeight="1" x14ac:dyDescent="0.25">
      <c r="A38" s="5">
        <v>44530</v>
      </c>
      <c r="B38" s="6" t="s">
        <v>88</v>
      </c>
      <c r="C38" s="7">
        <v>2740.84</v>
      </c>
      <c r="D38" s="8"/>
      <c r="E38" s="8"/>
      <c r="F38" s="9"/>
      <c r="G38" s="9"/>
      <c r="H38" s="9"/>
    </row>
    <row r="39" spans="1:8" s="1" customFormat="1" ht="13" customHeight="1" x14ac:dyDescent="0.25">
      <c r="A39" s="5">
        <v>44561</v>
      </c>
      <c r="B39" s="6" t="s">
        <v>88</v>
      </c>
      <c r="C39" s="7">
        <v>593</v>
      </c>
      <c r="D39" s="8"/>
      <c r="E39" s="8"/>
      <c r="F39" s="9"/>
      <c r="G39" s="9"/>
      <c r="H39" s="9"/>
    </row>
    <row r="40" spans="1:8" s="1" customFormat="1" ht="13" customHeight="1" x14ac:dyDescent="0.25">
      <c r="A40" s="5">
        <v>44561</v>
      </c>
      <c r="B40" s="6" t="s">
        <v>88</v>
      </c>
      <c r="C40" s="7">
        <v>863.35</v>
      </c>
      <c r="D40" s="8"/>
      <c r="E40" s="8"/>
      <c r="F40" s="9"/>
      <c r="G40" s="9"/>
      <c r="H40" s="9"/>
    </row>
    <row r="41" spans="1:8" s="1" customFormat="1" ht="13" customHeight="1" x14ac:dyDescent="0.25">
      <c r="A41" s="5">
        <v>44590</v>
      </c>
      <c r="B41" s="6" t="s">
        <v>89</v>
      </c>
      <c r="C41" s="7">
        <v>413.5</v>
      </c>
      <c r="D41" s="8"/>
      <c r="E41" s="8"/>
      <c r="F41" s="9"/>
      <c r="G41" s="9"/>
      <c r="H41" s="9"/>
    </row>
    <row r="42" spans="1:8" s="1" customFormat="1" ht="13" customHeight="1" x14ac:dyDescent="0.25">
      <c r="A42" s="5">
        <v>44590</v>
      </c>
      <c r="B42" s="6" t="s">
        <v>90</v>
      </c>
      <c r="C42" s="7">
        <v>352.96</v>
      </c>
      <c r="D42" s="8"/>
      <c r="E42" s="8"/>
      <c r="F42" s="9"/>
      <c r="G42" s="9"/>
      <c r="H42" s="9"/>
    </row>
    <row r="43" spans="1:8" s="1" customFormat="1" ht="13" customHeight="1" x14ac:dyDescent="0.25">
      <c r="A43" s="5">
        <v>44620</v>
      </c>
      <c r="B43" s="6" t="s">
        <v>91</v>
      </c>
      <c r="C43" s="7">
        <v>1031.98</v>
      </c>
      <c r="D43" s="8"/>
      <c r="E43" s="8"/>
      <c r="F43" s="9"/>
      <c r="G43" s="9"/>
      <c r="H43" s="9"/>
    </row>
    <row r="44" spans="1:8" s="1" customFormat="1" ht="13" customHeight="1" x14ac:dyDescent="0.25">
      <c r="A44" s="5">
        <v>44620</v>
      </c>
      <c r="B44" s="6" t="s">
        <v>92</v>
      </c>
      <c r="C44" s="7">
        <v>418.5</v>
      </c>
      <c r="D44" s="8"/>
      <c r="E44" s="8"/>
      <c r="F44" s="9"/>
      <c r="G44" s="9"/>
      <c r="H44" s="9"/>
    </row>
    <row r="45" spans="1:8" s="1" customFormat="1" ht="13" customHeight="1" x14ac:dyDescent="0.25">
      <c r="A45" s="5">
        <v>44649</v>
      </c>
      <c r="B45" s="6" t="s">
        <v>93</v>
      </c>
      <c r="C45" s="7">
        <v>72</v>
      </c>
      <c r="D45" s="8"/>
      <c r="E45" s="8"/>
      <c r="F45" s="9"/>
      <c r="G45" s="9"/>
      <c r="H45" s="9"/>
    </row>
    <row r="46" spans="1:8" s="1" customFormat="1" ht="13" customHeight="1" x14ac:dyDescent="0.25">
      <c r="A46" s="5">
        <v>44678</v>
      </c>
      <c r="B46" s="6" t="s">
        <v>94</v>
      </c>
      <c r="C46" s="7">
        <v>898.25</v>
      </c>
      <c r="D46" s="8"/>
      <c r="E46" s="8"/>
      <c r="F46" s="9"/>
      <c r="G46" s="9"/>
      <c r="H46" s="9"/>
    </row>
    <row r="47" spans="1:8" s="1" customFormat="1" ht="13" customHeight="1" x14ac:dyDescent="0.25">
      <c r="A47" s="5">
        <v>44740</v>
      </c>
      <c r="B47" s="6" t="s">
        <v>95</v>
      </c>
      <c r="C47" s="7">
        <v>1837.29</v>
      </c>
      <c r="D47" s="8"/>
      <c r="E47" s="8"/>
      <c r="F47" s="9"/>
      <c r="G47" s="9"/>
      <c r="H47" s="9"/>
    </row>
    <row r="48" spans="1:8" s="1" customFormat="1" ht="13" customHeight="1" x14ac:dyDescent="0.25">
      <c r="A48" s="5">
        <v>44768</v>
      </c>
      <c r="B48" s="6" t="s">
        <v>96</v>
      </c>
      <c r="C48" s="7">
        <v>2000</v>
      </c>
      <c r="D48" s="8"/>
      <c r="E48" s="8"/>
      <c r="F48" s="9"/>
      <c r="G48" s="9"/>
      <c r="H48" s="9"/>
    </row>
    <row r="49" spans="1:8" s="1" customFormat="1" ht="13" customHeight="1" x14ac:dyDescent="0.25">
      <c r="A49" s="5">
        <v>44770</v>
      </c>
      <c r="B49" s="6" t="s">
        <v>95</v>
      </c>
      <c r="C49" s="7">
        <v>415</v>
      </c>
      <c r="D49" s="8"/>
      <c r="E49" s="8"/>
      <c r="F49" s="9"/>
      <c r="G49" s="9"/>
      <c r="H49" s="9"/>
    </row>
    <row r="50" spans="1:8" s="1" customFormat="1" ht="13" customHeight="1" x14ac:dyDescent="0.25">
      <c r="A50" s="5">
        <v>44770</v>
      </c>
      <c r="B50" s="6" t="s">
        <v>95</v>
      </c>
      <c r="C50" s="7">
        <v>4277.0200000000004</v>
      </c>
      <c r="D50" s="8"/>
      <c r="E50" s="8"/>
      <c r="F50" s="9"/>
      <c r="G50" s="9"/>
      <c r="H50" s="9"/>
    </row>
    <row r="51" spans="1:8" customFormat="1" x14ac:dyDescent="0.25">
      <c r="A51" s="11" t="s">
        <v>45</v>
      </c>
      <c r="B51" s="11"/>
      <c r="C51" s="12">
        <f>SUM(C7:C50)</f>
        <v>61049.640000000014</v>
      </c>
      <c r="D51" s="13">
        <f>SUM(D7:D50)</f>
        <v>0</v>
      </c>
      <c r="E51" s="13"/>
      <c r="F51" s="14" t="s">
        <v>45</v>
      </c>
      <c r="G51" s="14"/>
      <c r="H51" s="14"/>
    </row>
    <row r="52" spans="1:8" customFormat="1" x14ac:dyDescent="0.25">
      <c r="A52" s="15" t="s">
        <v>100</v>
      </c>
      <c r="B52" s="16"/>
      <c r="C52" s="16"/>
      <c r="D52" s="12">
        <f>C4-C51+D51</f>
        <v>146123.4</v>
      </c>
      <c r="E52" s="13"/>
      <c r="F52" s="15" t="s">
        <v>101</v>
      </c>
      <c r="G52" s="17">
        <f>G4</f>
        <v>146123.4</v>
      </c>
      <c r="H52" s="16"/>
    </row>
    <row r="53" spans="1:8" customFormat="1" x14ac:dyDescent="0.25">
      <c r="A53" s="155" t="s">
        <v>48</v>
      </c>
      <c r="B53" s="155"/>
      <c r="C53" s="155"/>
      <c r="D53" s="155"/>
      <c r="E53" s="16"/>
      <c r="F53" s="155" t="s">
        <v>48</v>
      </c>
      <c r="G53" s="155"/>
      <c r="H53" s="155"/>
    </row>
    <row r="54" spans="1:8" customFormat="1" x14ac:dyDescent="0.25">
      <c r="A54" s="152" t="s">
        <v>102</v>
      </c>
      <c r="B54" s="152"/>
      <c r="C54" s="152"/>
      <c r="D54" s="152"/>
      <c r="E54" s="152"/>
      <c r="F54" s="152"/>
      <c r="G54" s="152"/>
      <c r="H54" s="152"/>
    </row>
    <row r="55" spans="1:8" customFormat="1" x14ac:dyDescent="0.25">
      <c r="A55" s="152" t="s">
        <v>50</v>
      </c>
      <c r="B55" s="152"/>
      <c r="C55" s="152"/>
      <c r="D55" s="152"/>
      <c r="E55" s="18"/>
      <c r="F55" s="152" t="s">
        <v>50</v>
      </c>
      <c r="G55" s="152"/>
      <c r="H55" s="152"/>
    </row>
    <row r="56" spans="1:8" customFormat="1" x14ac:dyDescent="0.25">
      <c r="A56" s="152" t="s">
        <v>51</v>
      </c>
      <c r="B56" s="152"/>
      <c r="C56" s="152"/>
      <c r="D56" s="152"/>
      <c r="E56" s="18"/>
      <c r="F56" s="152" t="s">
        <v>51</v>
      </c>
      <c r="G56" s="152"/>
      <c r="H56" s="152"/>
    </row>
    <row r="57" spans="1:8" customFormat="1" ht="12" customHeight="1" x14ac:dyDescent="0.25">
      <c r="A57" s="153" t="s">
        <v>103</v>
      </c>
      <c r="B57" s="153"/>
      <c r="C57" s="153"/>
      <c r="D57" s="153"/>
      <c r="E57" s="19"/>
      <c r="F57" s="153" t="s">
        <v>53</v>
      </c>
      <c r="G57" s="153"/>
      <c r="H57" s="153"/>
    </row>
    <row r="58" spans="1:8" customFormat="1" x14ac:dyDescent="0.25">
      <c r="A58" s="20" t="s">
        <v>54</v>
      </c>
      <c r="B58" s="20"/>
      <c r="C58" s="21"/>
      <c r="D58" s="21"/>
      <c r="E58" s="21"/>
      <c r="F58" s="21"/>
      <c r="G58" s="21"/>
      <c r="H58" s="21"/>
    </row>
    <row r="59" spans="1:8" s="1" customFormat="1" ht="14" customHeight="1" x14ac:dyDescent="0.25">
      <c r="C59" s="22"/>
    </row>
  </sheetData>
  <mergeCells count="17">
    <mergeCell ref="A1:H1"/>
    <mergeCell ref="A2:H2"/>
    <mergeCell ref="A3:D3"/>
    <mergeCell ref="E3:H3"/>
    <mergeCell ref="A4:B4"/>
    <mergeCell ref="E4:F4"/>
    <mergeCell ref="A5:D5"/>
    <mergeCell ref="F5:H5"/>
    <mergeCell ref="A53:D53"/>
    <mergeCell ref="F53:H53"/>
    <mergeCell ref="A54:H54"/>
    <mergeCell ref="A55:D55"/>
    <mergeCell ref="F55:H55"/>
    <mergeCell ref="A56:D56"/>
    <mergeCell ref="F56:H56"/>
    <mergeCell ref="A57:D57"/>
    <mergeCell ref="F57:H57"/>
  </mergeCells>
  <phoneticPr fontId="20" type="noConversion"/>
  <pageMargins left="0" right="0" top="0.39305555555555599" bottom="0" header="0.1062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G7" sqref="G7"/>
    </sheetView>
  </sheetViews>
  <sheetFormatPr defaultRowHeight="14" x14ac:dyDescent="0.25"/>
  <cols>
    <col min="2" max="2" width="15" customWidth="1"/>
    <col min="3" max="3" width="27" customWidth="1"/>
    <col min="4" max="4" width="12.81640625" customWidth="1"/>
    <col min="5" max="5" width="24.6328125" customWidth="1"/>
    <col min="8" max="8" width="11.36328125" bestFit="1" customWidth="1"/>
  </cols>
  <sheetData>
    <row r="1" spans="2:6" ht="14.5" thickBot="1" x14ac:dyDescent="0.3">
      <c r="B1" s="83" t="s">
        <v>7</v>
      </c>
      <c r="C1" s="84" t="s">
        <v>8</v>
      </c>
      <c r="D1" s="87" t="s">
        <v>9</v>
      </c>
      <c r="E1" s="89" t="s">
        <v>105</v>
      </c>
    </row>
    <row r="2" spans="2:6" ht="25.5" thickBot="1" x14ac:dyDescent="0.3">
      <c r="B2" s="85">
        <v>43097</v>
      </c>
      <c r="C2" s="86" t="s">
        <v>11</v>
      </c>
      <c r="D2" s="88">
        <v>1170.6400000000001</v>
      </c>
      <c r="E2" s="90" t="s">
        <v>108</v>
      </c>
    </row>
    <row r="3" spans="2:6" ht="25.5" thickBot="1" x14ac:dyDescent="0.3">
      <c r="B3" s="85">
        <v>43125</v>
      </c>
      <c r="C3" s="86" t="s">
        <v>13</v>
      </c>
      <c r="D3" s="88">
        <v>605.07000000000005</v>
      </c>
      <c r="E3" s="90" t="s">
        <v>108</v>
      </c>
    </row>
    <row r="4" spans="2:6" ht="20" customHeight="1" thickBot="1" x14ac:dyDescent="0.3">
      <c r="B4" s="91">
        <v>43125</v>
      </c>
      <c r="C4" s="92" t="s">
        <v>14</v>
      </c>
      <c r="D4" s="93">
        <v>1957.14</v>
      </c>
      <c r="E4" s="90" t="s">
        <v>108</v>
      </c>
    </row>
    <row r="5" spans="2:6" ht="14.5" thickBot="1" x14ac:dyDescent="0.3">
      <c r="B5" s="112">
        <v>43213</v>
      </c>
      <c r="C5" s="113" t="s">
        <v>15</v>
      </c>
      <c r="D5" s="114">
        <v>82</v>
      </c>
      <c r="E5" s="90" t="s">
        <v>106</v>
      </c>
      <c r="F5" s="107"/>
    </row>
    <row r="6" spans="2:6" ht="14.5" thickBot="1" x14ac:dyDescent="0.3">
      <c r="B6" s="103">
        <v>43236</v>
      </c>
      <c r="C6" s="104" t="s">
        <v>16</v>
      </c>
      <c r="D6" s="105">
        <v>2000</v>
      </c>
      <c r="E6" s="106" t="s">
        <v>106</v>
      </c>
    </row>
    <row r="7" spans="2:6" ht="25.5" thickBot="1" x14ac:dyDescent="0.3">
      <c r="B7" s="85">
        <v>43245</v>
      </c>
      <c r="C7" s="86" t="s">
        <v>17</v>
      </c>
      <c r="D7" s="88">
        <v>204.65</v>
      </c>
      <c r="E7" s="90" t="s">
        <v>108</v>
      </c>
    </row>
    <row r="8" spans="2:6" ht="25.5" thickBot="1" x14ac:dyDescent="0.3">
      <c r="B8" s="85">
        <v>43270</v>
      </c>
      <c r="C8" s="86" t="s">
        <v>21</v>
      </c>
      <c r="D8" s="88">
        <v>123.32</v>
      </c>
      <c r="E8" s="90" t="s">
        <v>108</v>
      </c>
    </row>
    <row r="9" spans="2:6" ht="14.5" thickBot="1" x14ac:dyDescent="0.3">
      <c r="B9" s="85">
        <v>43281</v>
      </c>
      <c r="C9" s="86" t="s">
        <v>22</v>
      </c>
      <c r="D9" s="88">
        <v>112.66</v>
      </c>
      <c r="E9" s="90" t="s">
        <v>108</v>
      </c>
    </row>
    <row r="10" spans="2:6" ht="14.5" thickBot="1" x14ac:dyDescent="0.3">
      <c r="B10" s="85">
        <v>43319</v>
      </c>
      <c r="C10" s="86" t="s">
        <v>23</v>
      </c>
      <c r="D10" s="88">
        <v>381.02</v>
      </c>
      <c r="E10" s="90" t="s">
        <v>108</v>
      </c>
    </row>
    <row r="11" spans="2:6" ht="14.5" thickBot="1" x14ac:dyDescent="0.3">
      <c r="B11" s="91">
        <v>43373</v>
      </c>
      <c r="C11" s="92" t="s">
        <v>24</v>
      </c>
      <c r="D11" s="93">
        <v>10334.379999999999</v>
      </c>
      <c r="E11" s="90" t="s">
        <v>108</v>
      </c>
    </row>
    <row r="12" spans="2:6" ht="14.5" thickBot="1" x14ac:dyDescent="0.3">
      <c r="B12" s="91">
        <v>43395</v>
      </c>
      <c r="C12" s="92" t="s">
        <v>25</v>
      </c>
      <c r="D12" s="93">
        <v>10334.379999999999</v>
      </c>
      <c r="E12" s="90" t="s">
        <v>108</v>
      </c>
    </row>
    <row r="13" spans="2:6" ht="14.5" thickBot="1" x14ac:dyDescent="0.3">
      <c r="B13" s="85">
        <v>43399</v>
      </c>
      <c r="C13" s="86" t="s">
        <v>26</v>
      </c>
      <c r="D13" s="88">
        <v>2801.61</v>
      </c>
      <c r="E13" s="90" t="s">
        <v>108</v>
      </c>
    </row>
    <row r="14" spans="2:6" ht="14.5" thickBot="1" x14ac:dyDescent="0.3">
      <c r="B14" s="85">
        <v>43416</v>
      </c>
      <c r="C14" s="86" t="s">
        <v>27</v>
      </c>
      <c r="D14" s="88">
        <v>332.81</v>
      </c>
      <c r="E14" s="90" t="s">
        <v>108</v>
      </c>
    </row>
    <row r="15" spans="2:6" ht="14.5" thickBot="1" x14ac:dyDescent="0.3">
      <c r="B15" s="85">
        <v>43416</v>
      </c>
      <c r="C15" s="86" t="s">
        <v>28</v>
      </c>
      <c r="D15" s="88">
        <v>3574.42</v>
      </c>
      <c r="E15" s="90" t="s">
        <v>108</v>
      </c>
    </row>
    <row r="16" spans="2:6" ht="14.5" thickBot="1" x14ac:dyDescent="0.3">
      <c r="B16" s="85">
        <v>43431</v>
      </c>
      <c r="C16" s="86" t="s">
        <v>29</v>
      </c>
      <c r="D16" s="88">
        <v>5799.87</v>
      </c>
      <c r="E16" s="90" t="s">
        <v>108</v>
      </c>
    </row>
    <row r="17" spans="2:8" ht="14.5" thickBot="1" x14ac:dyDescent="0.3">
      <c r="B17" s="85">
        <v>43451</v>
      </c>
      <c r="C17" s="86" t="s">
        <v>30</v>
      </c>
      <c r="D17" s="88">
        <v>1484.77</v>
      </c>
      <c r="E17" s="90" t="s">
        <v>108</v>
      </c>
    </row>
    <row r="18" spans="2:8" ht="25.5" thickBot="1" x14ac:dyDescent="0.3">
      <c r="B18" s="85">
        <v>43451</v>
      </c>
      <c r="C18" s="86" t="s">
        <v>31</v>
      </c>
      <c r="D18" s="88">
        <v>4448.96</v>
      </c>
      <c r="E18" s="90" t="s">
        <v>108</v>
      </c>
    </row>
    <row r="19" spans="2:8" ht="25.5" thickBot="1" x14ac:dyDescent="0.3">
      <c r="B19" s="85">
        <v>43464</v>
      </c>
      <c r="C19" s="86" t="s">
        <v>32</v>
      </c>
      <c r="D19" s="88">
        <v>13395.21</v>
      </c>
      <c r="E19" s="90" t="s">
        <v>108</v>
      </c>
    </row>
    <row r="20" spans="2:8" ht="25.5" thickBot="1" x14ac:dyDescent="0.3">
      <c r="B20" s="85">
        <v>43517</v>
      </c>
      <c r="C20" s="86" t="s">
        <v>33</v>
      </c>
      <c r="D20" s="88">
        <v>2969.58</v>
      </c>
      <c r="E20" s="90" t="s">
        <v>108</v>
      </c>
    </row>
    <row r="21" spans="2:8" ht="25.5" thickBot="1" x14ac:dyDescent="0.3">
      <c r="B21" s="85">
        <v>43543</v>
      </c>
      <c r="C21" s="86" t="s">
        <v>34</v>
      </c>
      <c r="D21" s="88">
        <v>7701.2</v>
      </c>
      <c r="E21" s="90" t="s">
        <v>108</v>
      </c>
    </row>
    <row r="22" spans="2:8" ht="25.5" thickBot="1" x14ac:dyDescent="0.3">
      <c r="B22" s="85">
        <v>43570</v>
      </c>
      <c r="C22" s="86" t="s">
        <v>35</v>
      </c>
      <c r="D22" s="88">
        <v>379.83</v>
      </c>
      <c r="E22" s="90" t="s">
        <v>108</v>
      </c>
    </row>
    <row r="23" spans="2:8" ht="25.5" thickBot="1" x14ac:dyDescent="0.3">
      <c r="B23" s="85">
        <v>43635</v>
      </c>
      <c r="C23" s="86" t="s">
        <v>36</v>
      </c>
      <c r="D23" s="88">
        <v>4683.53</v>
      </c>
      <c r="E23" s="90" t="s">
        <v>108</v>
      </c>
    </row>
    <row r="24" spans="2:8" ht="25.5" thickBot="1" x14ac:dyDescent="0.3">
      <c r="B24" s="85">
        <v>43651</v>
      </c>
      <c r="C24" s="86" t="s">
        <v>37</v>
      </c>
      <c r="D24" s="88">
        <v>2356.5500000000002</v>
      </c>
      <c r="E24" s="90" t="s">
        <v>108</v>
      </c>
    </row>
    <row r="25" spans="2:8" ht="25.5" thickBot="1" x14ac:dyDescent="0.3">
      <c r="B25" s="85">
        <v>43676</v>
      </c>
      <c r="C25" s="86" t="s">
        <v>38</v>
      </c>
      <c r="D25" s="88">
        <v>4800.78</v>
      </c>
      <c r="E25" s="90" t="s">
        <v>108</v>
      </c>
    </row>
    <row r="26" spans="2:8" ht="25.5" thickBot="1" x14ac:dyDescent="0.3">
      <c r="B26" s="85">
        <v>43705</v>
      </c>
      <c r="C26" s="86" t="s">
        <v>39</v>
      </c>
      <c r="D26" s="88">
        <v>2867.27</v>
      </c>
      <c r="E26" s="90" t="s">
        <v>108</v>
      </c>
    </row>
    <row r="27" spans="2:8" ht="25" x14ac:dyDescent="0.25">
      <c r="B27" s="95">
        <v>43735</v>
      </c>
      <c r="C27" s="96" t="s">
        <v>40</v>
      </c>
      <c r="D27" s="97">
        <v>4354.16</v>
      </c>
      <c r="E27" s="90" t="s">
        <v>108</v>
      </c>
    </row>
    <row r="28" spans="2:8" ht="25" x14ac:dyDescent="0.25">
      <c r="B28" s="98">
        <v>43767</v>
      </c>
      <c r="C28" s="99" t="s">
        <v>41</v>
      </c>
      <c r="D28" s="100">
        <v>1152.07</v>
      </c>
      <c r="E28" s="90" t="s">
        <v>108</v>
      </c>
    </row>
    <row r="29" spans="2:8" ht="19.5" customHeight="1" x14ac:dyDescent="0.25">
      <c r="B29" s="160" t="s">
        <v>104</v>
      </c>
      <c r="C29" s="161"/>
      <c r="D29" s="101">
        <f>SUM(D2:D28)</f>
        <v>90407.880000000019</v>
      </c>
      <c r="E29" s="21"/>
    </row>
    <row r="30" spans="2:8" ht="21" customHeight="1" x14ac:dyDescent="0.25">
      <c r="B30" s="160" t="s">
        <v>113</v>
      </c>
      <c r="C30" s="161"/>
      <c r="D30" s="161"/>
      <c r="E30" s="161"/>
      <c r="H30" s="118"/>
    </row>
    <row r="32" spans="2:8" x14ac:dyDescent="0.25">
      <c r="D32">
        <v>90407.88</v>
      </c>
    </row>
  </sheetData>
  <mergeCells count="2">
    <mergeCell ref="B29:C29"/>
    <mergeCell ref="B30:E30"/>
  </mergeCells>
  <phoneticPr fontId="2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1"/>
  <sheetViews>
    <sheetView tabSelected="1" topLeftCell="A31" workbookViewId="0">
      <selection activeCell="H43" sqref="H43"/>
    </sheetView>
  </sheetViews>
  <sheetFormatPr defaultRowHeight="14" x14ac:dyDescent="0.25"/>
  <cols>
    <col min="2" max="2" width="14" customWidth="1"/>
    <col min="3" max="3" width="16.7265625" customWidth="1"/>
    <col min="4" max="4" width="10.26953125" customWidth="1"/>
    <col min="5" max="5" width="35.26953125" customWidth="1"/>
    <col min="9" max="9" width="12.08984375" customWidth="1"/>
  </cols>
  <sheetData>
    <row r="2" spans="2:5" x14ac:dyDescent="0.25">
      <c r="B2" s="82" t="s">
        <v>7</v>
      </c>
      <c r="C2" s="82" t="s">
        <v>8</v>
      </c>
      <c r="D2" s="82" t="s">
        <v>9</v>
      </c>
      <c r="E2" s="108" t="s">
        <v>107</v>
      </c>
    </row>
    <row r="3" spans="2:5" ht="24" x14ac:dyDescent="0.25">
      <c r="B3" s="5">
        <v>43796</v>
      </c>
      <c r="C3" s="6" t="s">
        <v>61</v>
      </c>
      <c r="D3" s="7">
        <v>6487.51</v>
      </c>
      <c r="E3" s="90" t="s">
        <v>108</v>
      </c>
    </row>
    <row r="4" spans="2:5" ht="24" x14ac:dyDescent="0.25">
      <c r="B4" s="5">
        <v>43826</v>
      </c>
      <c r="C4" s="6" t="s">
        <v>62</v>
      </c>
      <c r="D4" s="7">
        <v>2117.81</v>
      </c>
      <c r="E4" s="90" t="s">
        <v>108</v>
      </c>
    </row>
    <row r="5" spans="2:5" ht="24" x14ac:dyDescent="0.25">
      <c r="B5" s="5" t="s">
        <v>63</v>
      </c>
      <c r="C5" s="6" t="s">
        <v>64</v>
      </c>
      <c r="D5" s="7">
        <v>3908.62</v>
      </c>
      <c r="E5" s="90" t="s">
        <v>108</v>
      </c>
    </row>
    <row r="6" spans="2:5" ht="24" x14ac:dyDescent="0.25">
      <c r="B6" s="5" t="s">
        <v>63</v>
      </c>
      <c r="C6" s="6" t="s">
        <v>65</v>
      </c>
      <c r="D6" s="7">
        <v>5742.88</v>
      </c>
      <c r="E6" s="90" t="s">
        <v>108</v>
      </c>
    </row>
    <row r="7" spans="2:5" ht="24" x14ac:dyDescent="0.25">
      <c r="B7" s="5" t="s">
        <v>63</v>
      </c>
      <c r="C7" s="6" t="s">
        <v>66</v>
      </c>
      <c r="D7" s="7">
        <v>252.54</v>
      </c>
      <c r="E7" s="90" t="s">
        <v>108</v>
      </c>
    </row>
    <row r="8" spans="2:5" ht="24" x14ac:dyDescent="0.25">
      <c r="B8" s="5" t="s">
        <v>63</v>
      </c>
      <c r="C8" s="6" t="s">
        <v>67</v>
      </c>
      <c r="D8" s="7">
        <v>222</v>
      </c>
      <c r="E8" s="90" t="s">
        <v>108</v>
      </c>
    </row>
    <row r="9" spans="2:5" ht="36" x14ac:dyDescent="0.25">
      <c r="B9" s="5" t="s">
        <v>63</v>
      </c>
      <c r="C9" s="10" t="s">
        <v>68</v>
      </c>
      <c r="D9" s="7">
        <v>132</v>
      </c>
      <c r="E9" s="90" t="s">
        <v>108</v>
      </c>
    </row>
    <row r="10" spans="2:5" ht="24" x14ac:dyDescent="0.25">
      <c r="B10" s="5" t="s">
        <v>63</v>
      </c>
      <c r="C10" s="6" t="s">
        <v>70</v>
      </c>
      <c r="D10" s="7">
        <v>1630.33</v>
      </c>
      <c r="E10" s="90" t="s">
        <v>108</v>
      </c>
    </row>
    <row r="11" spans="2:5" ht="24" x14ac:dyDescent="0.25">
      <c r="B11" s="5" t="s">
        <v>63</v>
      </c>
      <c r="C11" s="6" t="s">
        <v>70</v>
      </c>
      <c r="D11" s="7">
        <v>1313.83</v>
      </c>
      <c r="E11" s="90" t="s">
        <v>108</v>
      </c>
    </row>
    <row r="12" spans="2:5" ht="24" x14ac:dyDescent="0.25">
      <c r="B12" s="5" t="s">
        <v>63</v>
      </c>
      <c r="C12" s="6" t="s">
        <v>71</v>
      </c>
      <c r="D12" s="7">
        <v>4244.2700000000004</v>
      </c>
      <c r="E12" s="90" t="s">
        <v>108</v>
      </c>
    </row>
    <row r="13" spans="2:5" ht="24" x14ac:dyDescent="0.25">
      <c r="B13" s="5" t="s">
        <v>63</v>
      </c>
      <c r="C13" s="6" t="s">
        <v>72</v>
      </c>
      <c r="D13" s="7">
        <v>284</v>
      </c>
      <c r="E13" s="90" t="s">
        <v>108</v>
      </c>
    </row>
    <row r="14" spans="2:5" ht="24" x14ac:dyDescent="0.25">
      <c r="B14" s="5" t="s">
        <v>63</v>
      </c>
      <c r="C14" s="6" t="s">
        <v>73</v>
      </c>
      <c r="D14" s="7">
        <v>1470.67</v>
      </c>
      <c r="E14" s="90" t="s">
        <v>108</v>
      </c>
    </row>
    <row r="15" spans="2:5" ht="24" x14ac:dyDescent="0.25">
      <c r="B15" s="5" t="s">
        <v>63</v>
      </c>
      <c r="C15" s="6" t="s">
        <v>73</v>
      </c>
      <c r="D15" s="7">
        <v>288</v>
      </c>
      <c r="E15" s="90" t="s">
        <v>108</v>
      </c>
    </row>
    <row r="16" spans="2:5" ht="24" x14ac:dyDescent="0.25">
      <c r="B16" s="5" t="s">
        <v>63</v>
      </c>
      <c r="C16" s="6" t="s">
        <v>74</v>
      </c>
      <c r="D16" s="7">
        <v>1765.81</v>
      </c>
      <c r="E16" s="90" t="s">
        <v>108</v>
      </c>
    </row>
    <row r="17" spans="2:5" ht="24" x14ac:dyDescent="0.25">
      <c r="B17" s="5" t="s">
        <v>63</v>
      </c>
      <c r="C17" s="6" t="s">
        <v>74</v>
      </c>
      <c r="D17" s="7">
        <v>251.4</v>
      </c>
      <c r="E17" s="90" t="s">
        <v>108</v>
      </c>
    </row>
    <row r="18" spans="2:5" ht="24" x14ac:dyDescent="0.25">
      <c r="B18" s="5" t="s">
        <v>76</v>
      </c>
      <c r="C18" s="6" t="s">
        <v>77</v>
      </c>
      <c r="D18" s="7">
        <v>4877.66</v>
      </c>
      <c r="E18" s="90" t="s">
        <v>108</v>
      </c>
    </row>
    <row r="19" spans="2:5" ht="24" x14ac:dyDescent="0.25">
      <c r="B19" s="5" t="s">
        <v>76</v>
      </c>
      <c r="C19" s="6" t="s">
        <v>77</v>
      </c>
      <c r="D19" s="7">
        <v>198</v>
      </c>
      <c r="E19" s="90" t="s">
        <v>108</v>
      </c>
    </row>
    <row r="20" spans="2:5" ht="24" x14ac:dyDescent="0.25">
      <c r="B20" s="5" t="s">
        <v>76</v>
      </c>
      <c r="C20" s="6" t="s">
        <v>78</v>
      </c>
      <c r="D20" s="7">
        <v>253</v>
      </c>
      <c r="E20" s="90" t="s">
        <v>108</v>
      </c>
    </row>
    <row r="21" spans="2:5" ht="24" x14ac:dyDescent="0.25">
      <c r="B21" s="5" t="s">
        <v>76</v>
      </c>
      <c r="C21" s="6" t="s">
        <v>78</v>
      </c>
      <c r="D21" s="7">
        <v>729.96</v>
      </c>
      <c r="E21" s="90" t="s">
        <v>108</v>
      </c>
    </row>
    <row r="22" spans="2:5" ht="24" x14ac:dyDescent="0.25">
      <c r="B22" s="5" t="s">
        <v>76</v>
      </c>
      <c r="C22" s="6" t="s">
        <v>79</v>
      </c>
      <c r="D22" s="7">
        <v>74</v>
      </c>
      <c r="E22" s="90" t="s">
        <v>108</v>
      </c>
    </row>
    <row r="23" spans="2:5" ht="24" x14ac:dyDescent="0.25">
      <c r="B23" s="5" t="s">
        <v>76</v>
      </c>
      <c r="C23" s="6" t="s">
        <v>80</v>
      </c>
      <c r="D23" s="7">
        <v>473</v>
      </c>
      <c r="E23" s="90" t="s">
        <v>108</v>
      </c>
    </row>
    <row r="24" spans="2:5" ht="24" x14ac:dyDescent="0.25">
      <c r="B24" s="115" t="s">
        <v>76</v>
      </c>
      <c r="C24" s="116" t="s">
        <v>81</v>
      </c>
      <c r="D24" s="117">
        <v>850.74</v>
      </c>
      <c r="E24" s="106" t="s">
        <v>108</v>
      </c>
    </row>
    <row r="25" spans="2:5" ht="24" x14ac:dyDescent="0.25">
      <c r="B25" s="5" t="s">
        <v>76</v>
      </c>
      <c r="C25" s="6" t="s">
        <v>82</v>
      </c>
      <c r="D25" s="7">
        <v>715.49</v>
      </c>
      <c r="E25" s="90" t="s">
        <v>108</v>
      </c>
    </row>
    <row r="26" spans="2:5" ht="24" x14ac:dyDescent="0.25">
      <c r="B26" s="5" t="s">
        <v>76</v>
      </c>
      <c r="C26" s="6" t="s">
        <v>83</v>
      </c>
      <c r="D26" s="7">
        <v>245.34</v>
      </c>
      <c r="E26" s="90" t="s">
        <v>108</v>
      </c>
    </row>
    <row r="27" spans="2:5" ht="24" x14ac:dyDescent="0.25">
      <c r="B27" s="5" t="s">
        <v>76</v>
      </c>
      <c r="C27" s="6" t="s">
        <v>84</v>
      </c>
      <c r="D27" s="7">
        <v>761.72</v>
      </c>
      <c r="E27" s="90" t="s">
        <v>108</v>
      </c>
    </row>
    <row r="28" spans="2:5" ht="24" x14ac:dyDescent="0.25">
      <c r="B28" s="5" t="s">
        <v>76</v>
      </c>
      <c r="C28" s="6" t="s">
        <v>85</v>
      </c>
      <c r="D28" s="7">
        <v>73</v>
      </c>
      <c r="E28" s="90" t="s">
        <v>108</v>
      </c>
    </row>
    <row r="29" spans="2:5" ht="24" x14ac:dyDescent="0.25">
      <c r="B29" s="5" t="s">
        <v>76</v>
      </c>
      <c r="C29" s="6" t="s">
        <v>85</v>
      </c>
      <c r="D29" s="7">
        <v>2142.9</v>
      </c>
      <c r="E29" s="90" t="s">
        <v>108</v>
      </c>
    </row>
    <row r="30" spans="2:5" ht="24" x14ac:dyDescent="0.25">
      <c r="B30" s="5" t="s">
        <v>76</v>
      </c>
      <c r="C30" s="6" t="s">
        <v>86</v>
      </c>
      <c r="D30" s="7">
        <v>281</v>
      </c>
      <c r="E30" s="90" t="s">
        <v>108</v>
      </c>
    </row>
    <row r="31" spans="2:5" ht="24" x14ac:dyDescent="0.25">
      <c r="B31" s="5" t="s">
        <v>76</v>
      </c>
      <c r="C31" s="6" t="s">
        <v>86</v>
      </c>
      <c r="D31" s="7">
        <v>510.61</v>
      </c>
      <c r="E31" s="90" t="s">
        <v>108</v>
      </c>
    </row>
    <row r="32" spans="2:5" ht="24" x14ac:dyDescent="0.25">
      <c r="B32" s="5" t="s">
        <v>76</v>
      </c>
      <c r="C32" s="6" t="s">
        <v>87</v>
      </c>
      <c r="D32" s="7">
        <v>2800.86</v>
      </c>
      <c r="E32" s="90" t="s">
        <v>108</v>
      </c>
    </row>
    <row r="33" spans="2:9" x14ac:dyDescent="0.25">
      <c r="B33" s="5">
        <v>44529</v>
      </c>
      <c r="C33" s="6" t="s">
        <v>88</v>
      </c>
      <c r="D33" s="7">
        <v>37</v>
      </c>
      <c r="E33" s="90" t="s">
        <v>108</v>
      </c>
    </row>
    <row r="34" spans="2:9" x14ac:dyDescent="0.25">
      <c r="B34" s="5">
        <v>44530</v>
      </c>
      <c r="C34" s="6" t="s">
        <v>88</v>
      </c>
      <c r="D34" s="7">
        <v>2740.84</v>
      </c>
      <c r="E34" s="90" t="s">
        <v>108</v>
      </c>
    </row>
    <row r="35" spans="2:9" x14ac:dyDescent="0.25">
      <c r="B35" s="5">
        <v>44561</v>
      </c>
      <c r="C35" s="6" t="s">
        <v>88</v>
      </c>
      <c r="D35" s="7">
        <v>593</v>
      </c>
      <c r="E35" s="90" t="s">
        <v>108</v>
      </c>
    </row>
    <row r="36" spans="2:9" x14ac:dyDescent="0.25">
      <c r="B36" s="5">
        <v>44561</v>
      </c>
      <c r="C36" s="6" t="s">
        <v>88</v>
      </c>
      <c r="D36" s="7">
        <v>863.35</v>
      </c>
      <c r="E36" s="90" t="s">
        <v>108</v>
      </c>
    </row>
    <row r="37" spans="2:9" ht="24" x14ac:dyDescent="0.25">
      <c r="B37" s="5">
        <v>44590</v>
      </c>
      <c r="C37" s="6" t="s">
        <v>89</v>
      </c>
      <c r="D37" s="7">
        <v>413.5</v>
      </c>
      <c r="E37" s="90" t="s">
        <v>108</v>
      </c>
    </row>
    <row r="38" spans="2:9" ht="24" x14ac:dyDescent="0.25">
      <c r="B38" s="5">
        <v>44590</v>
      </c>
      <c r="C38" s="6" t="s">
        <v>90</v>
      </c>
      <c r="D38" s="7">
        <v>352.96</v>
      </c>
      <c r="E38" s="90" t="s">
        <v>108</v>
      </c>
    </row>
    <row r="39" spans="2:9" ht="24" x14ac:dyDescent="0.25">
      <c r="B39" s="5">
        <v>44620</v>
      </c>
      <c r="C39" s="6" t="s">
        <v>91</v>
      </c>
      <c r="D39" s="7">
        <v>1031.98</v>
      </c>
      <c r="E39" s="90" t="s">
        <v>108</v>
      </c>
    </row>
    <row r="40" spans="2:9" ht="24" x14ac:dyDescent="0.25">
      <c r="B40" s="5">
        <v>44620</v>
      </c>
      <c r="C40" s="6" t="s">
        <v>92</v>
      </c>
      <c r="D40" s="7">
        <v>418.5</v>
      </c>
      <c r="E40" s="90" t="s">
        <v>108</v>
      </c>
    </row>
    <row r="41" spans="2:9" ht="24" x14ac:dyDescent="0.25">
      <c r="B41" s="5">
        <v>44649</v>
      </c>
      <c r="C41" s="6" t="s">
        <v>93</v>
      </c>
      <c r="D41" s="7">
        <v>72</v>
      </c>
      <c r="E41" s="90" t="s">
        <v>108</v>
      </c>
    </row>
    <row r="42" spans="2:9" ht="24" x14ac:dyDescent="0.25">
      <c r="B42" s="5">
        <v>44678</v>
      </c>
      <c r="C42" s="6" t="s">
        <v>94</v>
      </c>
      <c r="D42" s="7">
        <v>898.25</v>
      </c>
      <c r="E42" s="90" t="s">
        <v>108</v>
      </c>
    </row>
    <row r="43" spans="2:9" ht="24" x14ac:dyDescent="0.25">
      <c r="B43" s="5">
        <v>44740</v>
      </c>
      <c r="C43" s="6" t="s">
        <v>95</v>
      </c>
      <c r="D43" s="7">
        <v>1837.29</v>
      </c>
      <c r="E43" s="90" t="s">
        <v>110</v>
      </c>
    </row>
    <row r="44" spans="2:9" ht="24" x14ac:dyDescent="0.25">
      <c r="B44" s="109">
        <v>44768</v>
      </c>
      <c r="C44" s="110" t="s">
        <v>96</v>
      </c>
      <c r="D44" s="111">
        <v>2000</v>
      </c>
      <c r="E44" s="94" t="s">
        <v>111</v>
      </c>
    </row>
    <row r="45" spans="2:9" ht="24" x14ac:dyDescent="0.25">
      <c r="B45" s="5">
        <v>44770</v>
      </c>
      <c r="C45" s="6" t="s">
        <v>95</v>
      </c>
      <c r="D45" s="7">
        <v>415</v>
      </c>
      <c r="E45" s="90" t="s">
        <v>109</v>
      </c>
    </row>
    <row r="46" spans="2:9" ht="24" x14ac:dyDescent="0.25">
      <c r="B46" s="5">
        <v>44770</v>
      </c>
      <c r="C46" s="6" t="s">
        <v>95</v>
      </c>
      <c r="D46" s="7">
        <v>4277.0200000000004</v>
      </c>
      <c r="E46" s="90" t="s">
        <v>109</v>
      </c>
    </row>
    <row r="47" spans="2:9" x14ac:dyDescent="0.25">
      <c r="B47" s="162" t="s">
        <v>45</v>
      </c>
      <c r="C47" s="163"/>
      <c r="D47" s="12">
        <f>SUM(D3:D46)</f>
        <v>61049.640000000014</v>
      </c>
      <c r="E47" s="21"/>
    </row>
    <row r="48" spans="2:9" ht="18.5" customHeight="1" x14ac:dyDescent="0.25">
      <c r="B48" s="164" t="s">
        <v>112</v>
      </c>
      <c r="C48" s="165"/>
      <c r="D48" s="165"/>
      <c r="E48" s="165"/>
      <c r="I48" s="102"/>
    </row>
    <row r="51" spans="4:4" x14ac:dyDescent="0.25">
      <c r="D51">
        <v>61049.64</v>
      </c>
    </row>
  </sheetData>
  <mergeCells count="2">
    <mergeCell ref="B47:C47"/>
    <mergeCell ref="B48:E48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北京光华-特种</vt:lpstr>
      <vt:lpstr>河北光华-特种</vt:lpstr>
      <vt:lpstr>发出-对账表</vt:lpstr>
      <vt:lpstr>北京未达项</vt:lpstr>
      <vt:lpstr>河北未达项</vt:lpstr>
      <vt:lpstr>'北京光华-特种'!Print_Area</vt:lpstr>
      <vt:lpstr>'发出-对账表'!Print_Area</vt:lpstr>
      <vt:lpstr>'河北光华-特种'!Print_Area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2022-10-19T00:16:04Z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194FFFAF0DE440DD8C410FAC87DDB99E</vt:lpwstr>
  </property>
</Properties>
</file>