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新强力骨架改制汇总表" sheetId="68" r:id="rId1"/>
    <sheet name="新强力骨架改制汇总表（附带图片）" sheetId="69" r:id="rId2"/>
  </sheets>
  <definedNames>
    <definedName name="_xlnm._FilterDatabase" localSheetId="0" hidden="1">新强力骨架改制汇总表!$A$2:$Z$2</definedName>
    <definedName name="_xlnm.Print_Area" localSheetId="0">新强力骨架改制汇总表!$A$1:$N$11</definedName>
  </definedNames>
  <calcPr calcId="144525"/>
</workbook>
</file>

<file path=xl/sharedStrings.xml><?xml version="1.0" encoding="utf-8"?>
<sst xmlns="http://schemas.openxmlformats.org/spreadsheetml/2006/main" count="84" uniqueCount="42">
  <si>
    <t>新强力骨架VAVE设变后价格审批表</t>
  </si>
  <si>
    <t>QAD编码</t>
  </si>
  <si>
    <t>产品名称</t>
  </si>
  <si>
    <t>规格图号</t>
  </si>
  <si>
    <t>单位</t>
  </si>
  <si>
    <t>设变前净重（克）</t>
  </si>
  <si>
    <t>设变后净重（克）</t>
  </si>
  <si>
    <t>设变后重量差异（克）</t>
  </si>
  <si>
    <t>设变前价格（未税）</t>
  </si>
  <si>
    <t>设变后供应商报价（未税）</t>
  </si>
  <si>
    <t>降本金额（元）</t>
  </si>
  <si>
    <t>价格浮动比例</t>
  </si>
  <si>
    <t>月预测使用量（件）</t>
  </si>
  <si>
    <t>金额变化汇总（元）</t>
  </si>
  <si>
    <t>备注</t>
  </si>
  <si>
    <t>SHT0000412</t>
  </si>
  <si>
    <t>M3000正背骨架总成</t>
  </si>
  <si>
    <t>SQXM3000-6802300</t>
  </si>
  <si>
    <t>件</t>
  </si>
  <si>
    <t>SHT0000160</t>
  </si>
  <si>
    <t>副司机背骨架</t>
  </si>
  <si>
    <t>SQDZ 6901 030</t>
  </si>
  <si>
    <t>SHT0012236</t>
  </si>
  <si>
    <t>副驾靠背骨架焊接总成</t>
  </si>
  <si>
    <t>X5000</t>
  </si>
  <si>
    <t>SHT0012305</t>
  </si>
  <si>
    <t>靠背骨架焊接总成</t>
  </si>
  <si>
    <t>M3000-S不带安全带</t>
  </si>
  <si>
    <t>改制后正背状态价格</t>
  </si>
  <si>
    <t>改制后副背状态价格</t>
  </si>
  <si>
    <t>SHT0012990</t>
  </si>
  <si>
    <t>驾驶员靠背焊接总成</t>
  </si>
  <si>
    <t>L5000机械腰托</t>
  </si>
  <si>
    <t>合计</t>
  </si>
  <si>
    <t>编制：罗让平</t>
  </si>
  <si>
    <t>日期：2022.10.30</t>
  </si>
  <si>
    <t>设变后降本金额（元）</t>
  </si>
  <si>
    <t>降本比例</t>
  </si>
  <si>
    <t>改制前图片</t>
  </si>
  <si>
    <t>改制后图片</t>
  </si>
  <si>
    <t>M3000-S带安全带支架</t>
  </si>
  <si>
    <t>改制后正背状态价格（改制后报价上涨，正在联系供应商了解情况）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</si>
</sst>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0"/>
      <name val="宋体"/>
      <charset val="134"/>
    </font>
    <font>
      <sz val="10"/>
      <name val="宋体"/>
      <charset val="134"/>
      <scheme val="major"/>
    </font>
    <font>
      <sz val="10"/>
      <name val="Microsoft YaHei"/>
      <charset val="134"/>
    </font>
    <font>
      <b/>
      <sz val="10"/>
      <name val="宋体"/>
      <charset val="134"/>
      <scheme val="minor"/>
    </font>
    <font>
      <b/>
      <sz val="10"/>
      <name val="Microsoft YaHei"/>
      <charset val="134"/>
    </font>
    <font>
      <b/>
      <sz val="10"/>
      <color theme="0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7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/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27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9" fillId="14" borderId="30" applyNumberFormat="0" applyAlignment="0" applyProtection="0">
      <alignment vertical="center"/>
    </xf>
    <xf numFmtId="0" fontId="30" fillId="14" borderId="26" applyNumberFormat="0" applyAlignment="0" applyProtection="0">
      <alignment vertical="center"/>
    </xf>
    <xf numFmtId="0" fontId="31" fillId="15" borderId="31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177" fontId="1" fillId="4" borderId="3" xfId="0" applyNumberFormat="1" applyFont="1" applyFill="1" applyBorder="1" applyAlignment="1">
      <alignment horizontal="center" vertical="center"/>
    </xf>
    <xf numFmtId="0" fontId="1" fillId="4" borderId="4" xfId="0" applyNumberFormat="1" applyFont="1" applyFill="1" applyBorder="1" applyAlignment="1">
      <alignment horizontal="center" vertical="center" wrapText="1"/>
    </xf>
    <xf numFmtId="177" fontId="1" fillId="4" borderId="4" xfId="0" applyNumberFormat="1" applyFont="1" applyFill="1" applyBorder="1" applyAlignment="1">
      <alignment horizontal="center" vertical="center" wrapText="1"/>
    </xf>
    <xf numFmtId="0" fontId="1" fillId="4" borderId="4" xfId="0" applyNumberFormat="1" applyFont="1" applyFill="1" applyBorder="1" applyAlignment="1">
      <alignment horizontal="center" vertical="center"/>
    </xf>
    <xf numFmtId="177" fontId="1" fillId="4" borderId="5" xfId="0" applyNumberFormat="1" applyFont="1" applyFill="1" applyBorder="1" applyAlignment="1">
      <alignment horizontal="center" vertical="center"/>
    </xf>
    <xf numFmtId="0" fontId="1" fillId="4" borderId="6" xfId="0" applyNumberFormat="1" applyFont="1" applyFill="1" applyBorder="1" applyAlignment="1">
      <alignment horizontal="center" vertical="center" wrapText="1"/>
    </xf>
    <xf numFmtId="0" fontId="1" fillId="4" borderId="6" xfId="0" applyNumberFormat="1" applyFont="1" applyFill="1" applyBorder="1" applyAlignment="1">
      <alignment horizontal="center" vertical="center"/>
    </xf>
    <xf numFmtId="0" fontId="1" fillId="4" borderId="7" xfId="0" applyNumberFormat="1" applyFont="1" applyFill="1" applyBorder="1" applyAlignment="1">
      <alignment horizontal="center" vertical="center"/>
    </xf>
    <xf numFmtId="177" fontId="1" fillId="4" borderId="8" xfId="0" applyNumberFormat="1" applyFont="1" applyFill="1" applyBorder="1" applyAlignment="1">
      <alignment horizontal="center" vertical="center"/>
    </xf>
    <xf numFmtId="0" fontId="1" fillId="4" borderId="7" xfId="0" applyNumberFormat="1" applyFont="1" applyFill="1" applyBorder="1" applyAlignment="1">
      <alignment horizontal="center" vertical="center" wrapText="1" shrinkToFit="1"/>
    </xf>
    <xf numFmtId="0" fontId="1" fillId="4" borderId="7" xfId="0" applyNumberFormat="1" applyFont="1" applyFill="1" applyBorder="1" applyAlignment="1">
      <alignment horizontal="center" vertical="center" wrapText="1"/>
    </xf>
    <xf numFmtId="177" fontId="8" fillId="4" borderId="9" xfId="12" applyNumberFormat="1" applyFont="1" applyFill="1" applyBorder="1" applyAlignment="1" applyProtection="1">
      <alignment horizontal="center" vertical="center" wrapText="1"/>
      <protection locked="0"/>
    </xf>
    <xf numFmtId="0" fontId="1" fillId="4" borderId="10" xfId="0" applyNumberFormat="1" applyFont="1" applyFill="1" applyBorder="1" applyAlignment="1">
      <alignment horizontal="center" vertical="center" wrapText="1" shrinkToFit="1"/>
    </xf>
    <xf numFmtId="177" fontId="8" fillId="4" borderId="5" xfId="12" applyNumberFormat="1" applyFont="1" applyFill="1" applyBorder="1" applyAlignment="1" applyProtection="1">
      <alignment horizontal="center" vertical="center" wrapText="1"/>
      <protection locked="0"/>
    </xf>
    <xf numFmtId="0" fontId="1" fillId="4" borderId="6" xfId="0" applyNumberFormat="1" applyFont="1" applyFill="1" applyBorder="1" applyAlignment="1">
      <alignment horizontal="center" vertical="center" wrapText="1" shrinkToFit="1"/>
    </xf>
    <xf numFmtId="177" fontId="1" fillId="4" borderId="9" xfId="0" applyNumberFormat="1" applyFont="1" applyFill="1" applyBorder="1" applyAlignment="1">
      <alignment horizontal="center" vertical="center"/>
    </xf>
    <xf numFmtId="0" fontId="5" fillId="4" borderId="10" xfId="0" applyNumberFormat="1" applyFont="1" applyFill="1" applyBorder="1" applyAlignment="1">
      <alignment horizontal="center" vertical="center" wrapText="1"/>
    </xf>
    <xf numFmtId="0" fontId="1" fillId="4" borderId="11" xfId="0" applyNumberFormat="1" applyFont="1" applyFill="1" applyBorder="1" applyAlignment="1">
      <alignment horizontal="center" vertical="center" wrapText="1"/>
    </xf>
    <xf numFmtId="0" fontId="1" fillId="4" borderId="11" xfId="0" applyNumberFormat="1" applyFont="1" applyFill="1" applyBorder="1" applyAlignment="1">
      <alignment horizontal="center" vertical="center"/>
    </xf>
    <xf numFmtId="0" fontId="9" fillId="4" borderId="10" xfId="0" applyNumberFormat="1" applyFont="1" applyFill="1" applyBorder="1" applyAlignment="1">
      <alignment horizontal="center" vertical="center"/>
    </xf>
    <xf numFmtId="177" fontId="2" fillId="4" borderId="12" xfId="0" applyNumberFormat="1" applyFont="1" applyFill="1" applyBorder="1" applyAlignment="1">
      <alignment horizontal="center" vertical="center"/>
    </xf>
    <xf numFmtId="0" fontId="2" fillId="4" borderId="13" xfId="0" applyNumberFormat="1" applyFont="1" applyFill="1" applyBorder="1" applyAlignment="1">
      <alignment horizontal="center" vertical="center" wrapText="1" shrinkToFit="1"/>
    </xf>
    <xf numFmtId="0" fontId="10" fillId="4" borderId="13" xfId="0" applyNumberFormat="1" applyFont="1" applyFill="1" applyBorder="1" applyAlignment="1">
      <alignment horizontal="center" vertical="center" wrapText="1"/>
    </xf>
    <xf numFmtId="0" fontId="2" fillId="4" borderId="13" xfId="0" applyNumberFormat="1" applyFont="1" applyFill="1" applyBorder="1" applyAlignment="1">
      <alignment horizontal="center" vertical="center" wrapText="1"/>
    </xf>
    <xf numFmtId="0" fontId="2" fillId="4" borderId="13" xfId="0" applyNumberFormat="1" applyFont="1" applyFill="1" applyBorder="1" applyAlignment="1">
      <alignment horizontal="center" vertical="center"/>
    </xf>
    <xf numFmtId="0" fontId="11" fillId="4" borderId="1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7" fillId="3" borderId="14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176" fontId="1" fillId="4" borderId="4" xfId="0" applyNumberFormat="1" applyFont="1" applyFill="1" applyBorder="1" applyAlignment="1">
      <alignment horizontal="center" vertical="center"/>
    </xf>
    <xf numFmtId="9" fontId="1" fillId="4" borderId="16" xfId="13" applyFont="1" applyFill="1" applyBorder="1" applyAlignment="1">
      <alignment horizontal="center" vertical="center"/>
    </xf>
    <xf numFmtId="0" fontId="1" fillId="4" borderId="16" xfId="13" applyNumberFormat="1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176" fontId="1" fillId="4" borderId="7" xfId="0" applyNumberFormat="1" applyFont="1" applyFill="1" applyBorder="1" applyAlignment="1">
      <alignment horizontal="center" vertical="center"/>
    </xf>
    <xf numFmtId="9" fontId="1" fillId="4" borderId="7" xfId="13" applyFont="1" applyFill="1" applyBorder="1" applyAlignment="1">
      <alignment horizontal="center" vertical="center"/>
    </xf>
    <xf numFmtId="0" fontId="1" fillId="4" borderId="7" xfId="13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176" fontId="1" fillId="4" borderId="11" xfId="0" applyNumberFormat="1" applyFont="1" applyFill="1" applyBorder="1" applyAlignment="1">
      <alignment horizontal="center" vertical="center"/>
    </xf>
    <xf numFmtId="9" fontId="1" fillId="4" borderId="21" xfId="13" applyFont="1" applyFill="1" applyBorder="1" applyAlignment="1">
      <alignment horizontal="center" vertical="center"/>
    </xf>
    <xf numFmtId="0" fontId="1" fillId="4" borderId="21" xfId="13" applyNumberFormat="1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vertical="center" wrapText="1"/>
    </xf>
    <xf numFmtId="176" fontId="2" fillId="4" borderId="13" xfId="0" applyNumberFormat="1" applyFont="1" applyFill="1" applyBorder="1" applyAlignment="1">
      <alignment horizontal="center" vertical="center"/>
    </xf>
    <xf numFmtId="9" fontId="2" fillId="4" borderId="13" xfId="13" applyFont="1" applyFill="1" applyBorder="1" applyAlignment="1">
      <alignment horizontal="center" vertical="center"/>
    </xf>
    <xf numFmtId="0" fontId="2" fillId="4" borderId="13" xfId="13" applyNumberFormat="1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vertical="center" wrapText="1"/>
    </xf>
    <xf numFmtId="0" fontId="2" fillId="4" borderId="13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1" fillId="4" borderId="7" xfId="0" applyNumberFormat="1" applyFont="1" applyFill="1" applyBorder="1" applyAlignment="1">
      <alignment horizontal="center" vertical="center" shrinkToFit="1"/>
    </xf>
    <xf numFmtId="0" fontId="1" fillId="4" borderId="10" xfId="0" applyNumberFormat="1" applyFont="1" applyFill="1" applyBorder="1" applyAlignment="1">
      <alignment horizontal="center" vertical="center" shrinkToFit="1"/>
    </xf>
    <xf numFmtId="0" fontId="1" fillId="4" borderId="6" xfId="0" applyNumberFormat="1" applyFont="1" applyFill="1" applyBorder="1" applyAlignment="1">
      <alignment horizontal="center" vertical="center" shrinkToFit="1"/>
    </xf>
    <xf numFmtId="177" fontId="1" fillId="4" borderId="12" xfId="0" applyNumberFormat="1" applyFont="1" applyFill="1" applyBorder="1" applyAlignment="1">
      <alignment horizontal="center" vertical="center"/>
    </xf>
    <xf numFmtId="0" fontId="1" fillId="4" borderId="13" xfId="0" applyNumberFormat="1" applyFont="1" applyFill="1" applyBorder="1" applyAlignment="1">
      <alignment horizontal="center" vertical="center" shrinkToFit="1"/>
    </xf>
    <xf numFmtId="0" fontId="5" fillId="4" borderId="13" xfId="0" applyNumberFormat="1" applyFont="1" applyFill="1" applyBorder="1" applyAlignment="1">
      <alignment horizontal="center" vertical="center" wrapText="1"/>
    </xf>
    <xf numFmtId="0" fontId="1" fillId="4" borderId="13" xfId="0" applyNumberFormat="1" applyFont="1" applyFill="1" applyBorder="1" applyAlignment="1">
      <alignment horizontal="center" vertical="center"/>
    </xf>
    <xf numFmtId="0" fontId="9" fillId="4" borderId="13" xfId="0" applyNumberFormat="1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vertical="center" wrapText="1"/>
    </xf>
    <xf numFmtId="176" fontId="1" fillId="4" borderId="6" xfId="0" applyNumberFormat="1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vertical="center" wrapText="1"/>
    </xf>
    <xf numFmtId="176" fontId="1" fillId="4" borderId="13" xfId="0" applyNumberFormat="1" applyFont="1" applyFill="1" applyBorder="1" applyAlignment="1">
      <alignment horizontal="center" vertical="center"/>
    </xf>
    <xf numFmtId="9" fontId="1" fillId="4" borderId="13" xfId="13" applyFont="1" applyFill="1" applyBorder="1" applyAlignment="1">
      <alignment horizontal="center" vertical="center"/>
    </xf>
    <xf numFmtId="0" fontId="1" fillId="4" borderId="13" xfId="13" applyNumberFormat="1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样式 1 5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9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370205</xdr:colOff>
      <xdr:row>2</xdr:row>
      <xdr:rowOff>76200</xdr:rowOff>
    </xdr:from>
    <xdr:to>
      <xdr:col>15</xdr:col>
      <xdr:colOff>1568450</xdr:colOff>
      <xdr:row>2</xdr:row>
      <xdr:rowOff>1833245</xdr:rowOff>
    </xdr:to>
    <xdr:pic>
      <xdr:nvPicPr>
        <xdr:cNvPr id="2" name="图片 1" descr="123.png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56924" t="24868" r="23808" b="16864"/>
        <a:stretch>
          <a:fillRect/>
        </a:stretch>
      </xdr:blipFill>
      <xdr:spPr>
        <a:xfrm>
          <a:off x="12066905" y="1104900"/>
          <a:ext cx="1198245" cy="1757045"/>
        </a:xfrm>
        <a:prstGeom prst="rect">
          <a:avLst/>
        </a:prstGeom>
      </xdr:spPr>
    </xdr:pic>
    <xdr:clientData/>
  </xdr:twoCellAnchor>
  <xdr:twoCellAnchor editAs="oneCell">
    <xdr:from>
      <xdr:col>15</xdr:col>
      <xdr:colOff>287020</xdr:colOff>
      <xdr:row>3</xdr:row>
      <xdr:rowOff>55245</xdr:rowOff>
    </xdr:from>
    <xdr:to>
      <xdr:col>15</xdr:col>
      <xdr:colOff>1731645</xdr:colOff>
      <xdr:row>3</xdr:row>
      <xdr:rowOff>1792605</xdr:rowOff>
    </xdr:to>
    <xdr:pic>
      <xdr:nvPicPr>
        <xdr:cNvPr id="3" name="图片 2" descr="456.png"/>
        <xdr:cNvPicPr>
          <a:picLocks noChangeAspect="1"/>
        </xdr:cNvPicPr>
      </xdr:nvPicPr>
      <xdr:blipFill>
        <a:blip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49262" t="27197" r="33024" b="21923"/>
        <a:stretch>
          <a:fillRect/>
        </a:stretch>
      </xdr:blipFill>
      <xdr:spPr>
        <a:xfrm>
          <a:off x="11983720" y="2963545"/>
          <a:ext cx="1444625" cy="1737360"/>
        </a:xfrm>
        <a:prstGeom prst="rect">
          <a:avLst/>
        </a:prstGeom>
      </xdr:spPr>
    </xdr:pic>
    <xdr:clientData/>
  </xdr:twoCellAnchor>
  <xdr:twoCellAnchor editAs="oneCell">
    <xdr:from>
      <xdr:col>15</xdr:col>
      <xdr:colOff>220345</xdr:colOff>
      <xdr:row>4</xdr:row>
      <xdr:rowOff>46355</xdr:rowOff>
    </xdr:from>
    <xdr:to>
      <xdr:col>15</xdr:col>
      <xdr:colOff>1742440</xdr:colOff>
      <xdr:row>4</xdr:row>
      <xdr:rowOff>1805305</xdr:rowOff>
    </xdr:to>
    <xdr:pic>
      <xdr:nvPicPr>
        <xdr:cNvPr id="4" name="图片 3" descr="222.bmp"/>
        <xdr:cNvPicPr>
          <a:picLocks noChangeAspect="1"/>
        </xdr:cNvPicPr>
      </xdr:nvPicPr>
      <xdr:blipFill>
        <a:blip r:embed="rId3"/>
        <a:srcRect l="40060" t="2910" r="32790" b="4750"/>
        <a:stretch>
          <a:fillRect/>
        </a:stretch>
      </xdr:blipFill>
      <xdr:spPr>
        <a:xfrm>
          <a:off x="11917045" y="4834255"/>
          <a:ext cx="1522095" cy="1758950"/>
        </a:xfrm>
        <a:prstGeom prst="rect">
          <a:avLst/>
        </a:prstGeom>
      </xdr:spPr>
    </xdr:pic>
    <xdr:clientData/>
  </xdr:twoCellAnchor>
  <xdr:twoCellAnchor editAs="oneCell">
    <xdr:from>
      <xdr:col>15</xdr:col>
      <xdr:colOff>230505</xdr:colOff>
      <xdr:row>5</xdr:row>
      <xdr:rowOff>46355</xdr:rowOff>
    </xdr:from>
    <xdr:to>
      <xdr:col>15</xdr:col>
      <xdr:colOff>1689735</xdr:colOff>
      <xdr:row>5</xdr:row>
      <xdr:rowOff>1812290</xdr:rowOff>
    </xdr:to>
    <xdr:pic>
      <xdr:nvPicPr>
        <xdr:cNvPr id="5" name="图片 4" descr="222.bmp"/>
        <xdr:cNvPicPr>
          <a:picLocks noChangeAspect="1"/>
        </xdr:cNvPicPr>
      </xdr:nvPicPr>
      <xdr:blipFill>
        <a:blip r:embed="rId4"/>
        <a:srcRect l="38787" r="34938" b="7396"/>
        <a:stretch>
          <a:fillRect/>
        </a:stretch>
      </xdr:blipFill>
      <xdr:spPr>
        <a:xfrm>
          <a:off x="11927205" y="6713855"/>
          <a:ext cx="1459230" cy="1765935"/>
        </a:xfrm>
        <a:prstGeom prst="rect">
          <a:avLst/>
        </a:prstGeom>
      </xdr:spPr>
    </xdr:pic>
    <xdr:clientData/>
  </xdr:twoCellAnchor>
  <xdr:twoCellAnchor editAs="oneCell">
    <xdr:from>
      <xdr:col>15</xdr:col>
      <xdr:colOff>240030</xdr:colOff>
      <xdr:row>6</xdr:row>
      <xdr:rowOff>65405</xdr:rowOff>
    </xdr:from>
    <xdr:to>
      <xdr:col>15</xdr:col>
      <xdr:colOff>1609090</xdr:colOff>
      <xdr:row>6</xdr:row>
      <xdr:rowOff>1806575</xdr:rowOff>
    </xdr:to>
    <xdr:pic>
      <xdr:nvPicPr>
        <xdr:cNvPr id="6" name="图片 5" descr="222.bmp"/>
        <xdr:cNvPicPr>
          <a:picLocks noChangeAspect="1"/>
        </xdr:cNvPicPr>
      </xdr:nvPicPr>
      <xdr:blipFill>
        <a:blip r:embed="rId5"/>
        <a:srcRect l="38912" r="34813" b="6602"/>
        <a:stretch>
          <a:fillRect/>
        </a:stretch>
      </xdr:blipFill>
      <xdr:spPr>
        <a:xfrm>
          <a:off x="11936730" y="8612505"/>
          <a:ext cx="1369060" cy="1741170"/>
        </a:xfrm>
        <a:prstGeom prst="rect">
          <a:avLst/>
        </a:prstGeom>
      </xdr:spPr>
    </xdr:pic>
    <xdr:clientData/>
  </xdr:twoCellAnchor>
  <xdr:twoCellAnchor>
    <xdr:from>
      <xdr:col>15</xdr:col>
      <xdr:colOff>916305</xdr:colOff>
      <xdr:row>6</xdr:row>
      <xdr:rowOff>1094105</xdr:rowOff>
    </xdr:from>
    <xdr:to>
      <xdr:col>15</xdr:col>
      <xdr:colOff>923925</xdr:colOff>
      <xdr:row>6</xdr:row>
      <xdr:rowOff>1524000</xdr:rowOff>
    </xdr:to>
    <xdr:cxnSp>
      <xdr:nvCxnSpPr>
        <xdr:cNvPr id="7" name="直接连接符 6"/>
        <xdr:cNvCxnSpPr/>
      </xdr:nvCxnSpPr>
      <xdr:spPr>
        <a:xfrm>
          <a:off x="12613005" y="9641205"/>
          <a:ext cx="7620" cy="42989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249555</xdr:colOff>
      <xdr:row>7</xdr:row>
      <xdr:rowOff>46355</xdr:rowOff>
    </xdr:from>
    <xdr:to>
      <xdr:col>15</xdr:col>
      <xdr:colOff>1653540</xdr:colOff>
      <xdr:row>7</xdr:row>
      <xdr:rowOff>1801495</xdr:rowOff>
    </xdr:to>
    <xdr:pic>
      <xdr:nvPicPr>
        <xdr:cNvPr id="8" name="图片 7" descr="222.bmp"/>
        <xdr:cNvPicPr>
          <a:picLocks noChangeAspect="1"/>
        </xdr:cNvPicPr>
      </xdr:nvPicPr>
      <xdr:blipFill>
        <a:blip r:embed="rId6"/>
        <a:srcRect l="34408" r="37315"/>
        <a:stretch>
          <a:fillRect/>
        </a:stretch>
      </xdr:blipFill>
      <xdr:spPr>
        <a:xfrm>
          <a:off x="11946255" y="10473055"/>
          <a:ext cx="1403985" cy="1755140"/>
        </a:xfrm>
        <a:prstGeom prst="rect">
          <a:avLst/>
        </a:prstGeom>
      </xdr:spPr>
    </xdr:pic>
    <xdr:clientData/>
  </xdr:twoCellAnchor>
  <xdr:twoCellAnchor>
    <xdr:from>
      <xdr:col>14</xdr:col>
      <xdr:colOff>209550</xdr:colOff>
      <xdr:row>3</xdr:row>
      <xdr:rowOff>60325</xdr:rowOff>
    </xdr:from>
    <xdr:to>
      <xdr:col>14</xdr:col>
      <xdr:colOff>1666240</xdr:colOff>
      <xdr:row>3</xdr:row>
      <xdr:rowOff>1856105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048875" y="2968625"/>
          <a:ext cx="1456690" cy="1795780"/>
        </a:xfrm>
        <a:prstGeom prst="rect">
          <a:avLst/>
        </a:prstGeom>
      </xdr:spPr>
    </xdr:pic>
    <xdr:clientData/>
  </xdr:twoCellAnchor>
  <xdr:twoCellAnchor>
    <xdr:from>
      <xdr:col>14</xdr:col>
      <xdr:colOff>247650</xdr:colOff>
      <xdr:row>2</xdr:row>
      <xdr:rowOff>76200</xdr:rowOff>
    </xdr:from>
    <xdr:to>
      <xdr:col>14</xdr:col>
      <xdr:colOff>1602740</xdr:colOff>
      <xdr:row>2</xdr:row>
      <xdr:rowOff>1778635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086975" y="1104900"/>
          <a:ext cx="1355090" cy="1702435"/>
        </a:xfrm>
        <a:prstGeom prst="rect">
          <a:avLst/>
        </a:prstGeom>
      </xdr:spPr>
    </xdr:pic>
    <xdr:clientData/>
  </xdr:twoCellAnchor>
  <xdr:twoCellAnchor editAs="oneCell">
    <xdr:from>
      <xdr:col>14</xdr:col>
      <xdr:colOff>57150</xdr:colOff>
      <xdr:row>4</xdr:row>
      <xdr:rowOff>79375</xdr:rowOff>
    </xdr:from>
    <xdr:to>
      <xdr:col>14</xdr:col>
      <xdr:colOff>1838960</xdr:colOff>
      <xdr:row>4</xdr:row>
      <xdr:rowOff>1861185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896475" y="4867275"/>
          <a:ext cx="1781810" cy="1781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57150</xdr:colOff>
      <xdr:row>7</xdr:row>
      <xdr:rowOff>31750</xdr:rowOff>
    </xdr:from>
    <xdr:to>
      <xdr:col>14</xdr:col>
      <xdr:colOff>1828800</xdr:colOff>
      <xdr:row>7</xdr:row>
      <xdr:rowOff>1828800</xdr:rowOff>
    </xdr:to>
    <xdr:pic>
      <xdr:nvPicPr>
        <xdr:cNvPr id="12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896475" y="10458450"/>
          <a:ext cx="1771650" cy="179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38100</xdr:colOff>
      <xdr:row>5</xdr:row>
      <xdr:rowOff>41275</xdr:rowOff>
    </xdr:from>
    <xdr:to>
      <xdr:col>14</xdr:col>
      <xdr:colOff>1828800</xdr:colOff>
      <xdr:row>5</xdr:row>
      <xdr:rowOff>1812925</xdr:rowOff>
    </xdr:to>
    <xdr:pic>
      <xdr:nvPicPr>
        <xdr:cNvPr id="13" name="图片 1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877425" y="6708775"/>
          <a:ext cx="1790700" cy="1771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47625</xdr:colOff>
      <xdr:row>6</xdr:row>
      <xdr:rowOff>79375</xdr:rowOff>
    </xdr:from>
    <xdr:to>
      <xdr:col>14</xdr:col>
      <xdr:colOff>1838325</xdr:colOff>
      <xdr:row>6</xdr:row>
      <xdr:rowOff>1851025</xdr:rowOff>
    </xdr:to>
    <xdr:pic>
      <xdr:nvPicPr>
        <xdr:cNvPr id="14" name="图片 1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886950" y="8626475"/>
          <a:ext cx="1790700" cy="1771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"/>
  <sheetViews>
    <sheetView tabSelected="1" view="pageBreakPreview" zoomScaleNormal="100" workbookViewId="0">
      <selection activeCell="A1" sqref="A1:N1"/>
    </sheetView>
  </sheetViews>
  <sheetFormatPr defaultColWidth="9" defaultRowHeight="12"/>
  <cols>
    <col min="1" max="1" width="11.375" style="1" customWidth="1"/>
    <col min="2" max="2" width="16.375" style="1" customWidth="1"/>
    <col min="3" max="3" width="15" style="7" customWidth="1"/>
    <col min="4" max="4" width="4.875" style="1" customWidth="1"/>
    <col min="5" max="7" width="10.375" style="1" customWidth="1"/>
    <col min="8" max="8" width="9.375" style="1" customWidth="1"/>
    <col min="9" max="9" width="10.5" style="1" customWidth="1"/>
    <col min="10" max="11" width="7.125" style="1" customWidth="1"/>
    <col min="12" max="12" width="8.625" style="1" customWidth="1"/>
    <col min="13" max="13" width="8.875" style="1" customWidth="1"/>
    <col min="14" max="14" width="18.625" style="8" customWidth="1"/>
    <col min="15" max="15" width="26.625" style="1" customWidth="1"/>
    <col min="16" max="16" width="9" style="1" customWidth="1"/>
    <col min="17" max="17" width="8.25" style="1" customWidth="1"/>
    <col min="18" max="21" width="9" style="1" customWidth="1"/>
    <col min="22" max="16384" width="9" style="1"/>
  </cols>
  <sheetData>
    <row r="1" ht="42" customHeight="1" spans="1:14">
      <c r="A1" s="73" t="s">
        <v>0</v>
      </c>
      <c r="B1" s="73"/>
      <c r="C1" s="74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="2" customFormat="1" ht="39" customHeight="1" spans="1:14">
      <c r="A2" s="11" t="s">
        <v>1</v>
      </c>
      <c r="B2" s="42" t="s">
        <v>2</v>
      </c>
      <c r="C2" s="12" t="s">
        <v>3</v>
      </c>
      <c r="D2" s="4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40" t="s">
        <v>11</v>
      </c>
      <c r="L2" s="40" t="s">
        <v>12</v>
      </c>
      <c r="M2" s="40" t="s">
        <v>13</v>
      </c>
      <c r="N2" s="83" t="s">
        <v>14</v>
      </c>
    </row>
    <row r="3" s="3" customFormat="1" ht="30" customHeight="1" spans="1:26">
      <c r="A3" s="13" t="s">
        <v>15</v>
      </c>
      <c r="B3" s="16" t="s">
        <v>16</v>
      </c>
      <c r="C3" s="15" t="s">
        <v>17</v>
      </c>
      <c r="D3" s="16" t="s">
        <v>18</v>
      </c>
      <c r="E3" s="16">
        <v>3087</v>
      </c>
      <c r="F3" s="16">
        <v>2879</v>
      </c>
      <c r="G3" s="16">
        <f t="shared" ref="G3:G8" si="0">E3-F3</f>
        <v>208</v>
      </c>
      <c r="H3" s="16">
        <v>30.22</v>
      </c>
      <c r="I3" s="44">
        <v>29.5</v>
      </c>
      <c r="J3" s="44">
        <f t="shared" ref="J3:J8" si="1">H3-I3</f>
        <v>0.719999999999999</v>
      </c>
      <c r="K3" s="45">
        <f t="shared" ref="K3:K8" si="2">J3/H3</f>
        <v>0.0238252812706816</v>
      </c>
      <c r="L3" s="46">
        <v>500</v>
      </c>
      <c r="M3" s="46">
        <f t="shared" ref="M3:M8" si="3">J3*L3</f>
        <v>359.999999999999</v>
      </c>
      <c r="N3" s="84"/>
      <c r="Q3" s="70"/>
      <c r="R3" s="70"/>
      <c r="S3" s="70"/>
      <c r="T3" s="71"/>
      <c r="U3" s="71"/>
      <c r="V3" s="71"/>
      <c r="W3" s="72"/>
      <c r="X3" s="72"/>
      <c r="Y3" s="72"/>
      <c r="Z3" s="72"/>
    </row>
    <row r="4" s="3" customFormat="1" ht="30" customHeight="1" spans="1:26">
      <c r="A4" s="17" t="s">
        <v>19</v>
      </c>
      <c r="B4" s="19" t="s">
        <v>20</v>
      </c>
      <c r="C4" s="18" t="s">
        <v>21</v>
      </c>
      <c r="D4" s="19" t="s">
        <v>18</v>
      </c>
      <c r="E4" s="19">
        <v>3124</v>
      </c>
      <c r="F4" s="19">
        <v>2944</v>
      </c>
      <c r="G4" s="20">
        <f t="shared" si="0"/>
        <v>180</v>
      </c>
      <c r="H4" s="19">
        <v>29.3</v>
      </c>
      <c r="I4" s="85">
        <v>28.58</v>
      </c>
      <c r="J4" s="50">
        <f t="shared" si="1"/>
        <v>0.720000000000002</v>
      </c>
      <c r="K4" s="51">
        <f t="shared" si="2"/>
        <v>0.0245733788395905</v>
      </c>
      <c r="L4" s="52">
        <v>900</v>
      </c>
      <c r="M4" s="52">
        <f t="shared" si="3"/>
        <v>648.000000000002</v>
      </c>
      <c r="N4" s="86"/>
      <c r="Q4" s="70"/>
      <c r="R4" s="70"/>
      <c r="S4" s="70"/>
      <c r="W4" s="72"/>
      <c r="X4" s="72"/>
      <c r="Y4" s="72"/>
      <c r="Z4" s="72"/>
    </row>
    <row r="5" s="3" customFormat="1" ht="30" customHeight="1" spans="1:26">
      <c r="A5" s="21" t="s">
        <v>22</v>
      </c>
      <c r="B5" s="75" t="s">
        <v>23</v>
      </c>
      <c r="C5" s="23" t="s">
        <v>24</v>
      </c>
      <c r="D5" s="19" t="s">
        <v>18</v>
      </c>
      <c r="E5" s="19">
        <v>5250</v>
      </c>
      <c r="F5" s="20">
        <v>4873</v>
      </c>
      <c r="G5" s="20">
        <f t="shared" si="0"/>
        <v>377</v>
      </c>
      <c r="H5" s="20">
        <v>72.25</v>
      </c>
      <c r="I5" s="20">
        <v>62.84</v>
      </c>
      <c r="J5" s="50">
        <f t="shared" si="1"/>
        <v>9.41</v>
      </c>
      <c r="K5" s="51">
        <f t="shared" si="2"/>
        <v>0.130242214532872</v>
      </c>
      <c r="L5" s="52">
        <v>200</v>
      </c>
      <c r="M5" s="52">
        <f t="shared" si="3"/>
        <v>1882</v>
      </c>
      <c r="N5" s="87"/>
      <c r="W5" s="72"/>
      <c r="X5" s="72"/>
      <c r="Y5" s="72"/>
      <c r="Z5" s="72"/>
    </row>
    <row r="6" s="3" customFormat="1" ht="30" customHeight="1" spans="1:26">
      <c r="A6" s="24" t="s">
        <v>25</v>
      </c>
      <c r="B6" s="76" t="s">
        <v>26</v>
      </c>
      <c r="C6" s="25" t="s">
        <v>27</v>
      </c>
      <c r="D6" s="19" t="s">
        <v>18</v>
      </c>
      <c r="E6" s="19">
        <v>4280</v>
      </c>
      <c r="F6" s="20">
        <v>3964</v>
      </c>
      <c r="G6" s="20">
        <f t="shared" si="0"/>
        <v>316</v>
      </c>
      <c r="H6" s="20">
        <v>44.59</v>
      </c>
      <c r="I6" s="20">
        <v>43.9</v>
      </c>
      <c r="J6" s="50">
        <f t="shared" si="1"/>
        <v>0.690000000000005</v>
      </c>
      <c r="K6" s="51">
        <f t="shared" si="2"/>
        <v>0.0154743215967707</v>
      </c>
      <c r="L6" s="52">
        <v>1000</v>
      </c>
      <c r="M6" s="52">
        <f t="shared" si="3"/>
        <v>690.000000000005</v>
      </c>
      <c r="N6" s="88" t="s">
        <v>28</v>
      </c>
      <c r="W6" s="72"/>
      <c r="X6" s="72"/>
      <c r="Y6" s="72"/>
      <c r="Z6" s="72"/>
    </row>
    <row r="7" s="4" customFormat="1" ht="30" customHeight="1" spans="1:26">
      <c r="A7" s="26"/>
      <c r="B7" s="77"/>
      <c r="C7" s="27"/>
      <c r="D7" s="19" t="s">
        <v>18</v>
      </c>
      <c r="E7" s="19">
        <v>4280</v>
      </c>
      <c r="F7" s="20">
        <v>3637</v>
      </c>
      <c r="G7" s="20">
        <f t="shared" si="0"/>
        <v>643</v>
      </c>
      <c r="H7" s="20">
        <v>44.59</v>
      </c>
      <c r="I7" s="20">
        <v>41.37</v>
      </c>
      <c r="J7" s="50">
        <f t="shared" si="1"/>
        <v>3.22000000000001</v>
      </c>
      <c r="K7" s="51">
        <f t="shared" si="2"/>
        <v>0.0722135007849295</v>
      </c>
      <c r="L7" s="52">
        <v>1200</v>
      </c>
      <c r="M7" s="52">
        <f t="shared" si="3"/>
        <v>3864.00000000001</v>
      </c>
      <c r="N7" s="89" t="s">
        <v>29</v>
      </c>
      <c r="O7" s="3"/>
      <c r="P7" s="3"/>
      <c r="Q7" s="3"/>
      <c r="R7" s="3"/>
      <c r="S7" s="3"/>
      <c r="W7" s="3"/>
      <c r="X7" s="3"/>
      <c r="Y7" s="3"/>
      <c r="Z7" s="3"/>
    </row>
    <row r="8" s="4" customFormat="1" ht="30" customHeight="1" spans="1:26">
      <c r="A8" s="28" t="s">
        <v>30</v>
      </c>
      <c r="B8" s="76" t="s">
        <v>31</v>
      </c>
      <c r="C8" s="29" t="s">
        <v>32</v>
      </c>
      <c r="D8" s="31" t="s">
        <v>18</v>
      </c>
      <c r="E8" s="31">
        <v>4120</v>
      </c>
      <c r="F8" s="32">
        <v>3952</v>
      </c>
      <c r="G8" s="20">
        <f t="shared" si="0"/>
        <v>168</v>
      </c>
      <c r="H8" s="32">
        <v>58</v>
      </c>
      <c r="I8" s="32">
        <v>48.3</v>
      </c>
      <c r="J8" s="50">
        <f t="shared" si="1"/>
        <v>9.7</v>
      </c>
      <c r="K8" s="51">
        <f t="shared" si="2"/>
        <v>0.167241379310345</v>
      </c>
      <c r="L8" s="61">
        <v>200</v>
      </c>
      <c r="M8" s="61">
        <f t="shared" si="3"/>
        <v>1940</v>
      </c>
      <c r="N8" s="90"/>
      <c r="O8" s="3"/>
      <c r="P8" s="3"/>
      <c r="Q8" s="3"/>
      <c r="R8" s="3"/>
      <c r="S8" s="3"/>
      <c r="W8" s="3"/>
      <c r="X8" s="3"/>
      <c r="Y8" s="3"/>
      <c r="Z8" s="3"/>
    </row>
    <row r="9" s="4" customFormat="1" ht="30" customHeight="1" spans="1:26">
      <c r="A9" s="78"/>
      <c r="B9" s="79" t="s">
        <v>33</v>
      </c>
      <c r="C9" s="80"/>
      <c r="D9" s="81"/>
      <c r="E9" s="81"/>
      <c r="F9" s="81"/>
      <c r="G9" s="81"/>
      <c r="H9" s="82"/>
      <c r="I9" s="82"/>
      <c r="J9" s="91"/>
      <c r="K9" s="92"/>
      <c r="L9" s="93"/>
      <c r="M9" s="93">
        <f>SUM(M3:M8)</f>
        <v>9384.00000000001</v>
      </c>
      <c r="N9" s="94"/>
      <c r="O9" s="3"/>
      <c r="P9" s="3"/>
      <c r="Q9" s="3"/>
      <c r="R9" s="3"/>
      <c r="S9" s="3"/>
      <c r="W9" s="3"/>
      <c r="X9" s="3"/>
      <c r="Y9" s="3"/>
      <c r="Z9" s="3"/>
    </row>
    <row r="10" s="6" customFormat="1" ht="27" customHeight="1" spans="1:14">
      <c r="A10" s="6" t="s">
        <v>34</v>
      </c>
      <c r="C10" s="39"/>
      <c r="N10" s="69" t="s">
        <v>35</v>
      </c>
    </row>
  </sheetData>
  <mergeCells count="4">
    <mergeCell ref="A1:N1"/>
    <mergeCell ref="A6:A7"/>
    <mergeCell ref="B6:B7"/>
    <mergeCell ref="C6:C7"/>
  </mergeCells>
  <printOptions horizontalCentered="1"/>
  <pageMargins left="0.708333333333333" right="0.708333333333333" top="0.550694444444444" bottom="0.747916666666667" header="0.314583333333333" footer="0.314583333333333"/>
  <pageSetup paperSize="9" scale="8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"/>
  <sheetViews>
    <sheetView workbookViewId="0">
      <selection activeCell="A1" sqref="A1:P1"/>
    </sheetView>
  </sheetViews>
  <sheetFormatPr defaultColWidth="9" defaultRowHeight="12"/>
  <cols>
    <col min="1" max="1" width="10.625" style="1" customWidth="1"/>
    <col min="2" max="2" width="12" style="7" customWidth="1"/>
    <col min="3" max="3" width="9" style="7" customWidth="1"/>
    <col min="4" max="4" width="2.875" style="7" customWidth="1"/>
    <col min="5" max="5" width="9" style="1" customWidth="1"/>
    <col min="6" max="8" width="9.375" style="1" customWidth="1"/>
    <col min="9" max="9" width="8.25" style="1" customWidth="1"/>
    <col min="10" max="10" width="8.375" style="1" customWidth="1"/>
    <col min="11" max="11" width="7.125" style="1" customWidth="1"/>
    <col min="12" max="12" width="8.625" style="1" customWidth="1"/>
    <col min="13" max="13" width="8.875" style="1" customWidth="1"/>
    <col min="14" max="14" width="16.25" style="8" customWidth="1"/>
    <col min="15" max="15" width="24.375" style="1" customWidth="1"/>
    <col min="16" max="16" width="22.875" style="1" customWidth="1"/>
    <col min="17" max="17" width="8.25" style="1" customWidth="1"/>
    <col min="18" max="21" width="9" style="1" customWidth="1"/>
    <col min="22" max="16384" width="9" style="1"/>
  </cols>
  <sheetData>
    <row r="1" s="1" customFormat="1" ht="42" customHeight="1" spans="1:16">
      <c r="A1" s="9" t="s">
        <v>0</v>
      </c>
      <c r="B1" s="10"/>
      <c r="C1" s="10"/>
      <c r="D1" s="10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="2" customFormat="1" ht="39" customHeight="1" spans="1:16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36</v>
      </c>
      <c r="K2" s="40" t="s">
        <v>37</v>
      </c>
      <c r="L2" s="40" t="s">
        <v>12</v>
      </c>
      <c r="M2" s="40" t="s">
        <v>13</v>
      </c>
      <c r="N2" s="41" t="s">
        <v>14</v>
      </c>
      <c r="O2" s="42" t="s">
        <v>38</v>
      </c>
      <c r="P2" s="43" t="s">
        <v>39</v>
      </c>
    </row>
    <row r="3" s="3" customFormat="1" ht="148" customHeight="1" spans="1:26">
      <c r="A3" s="13" t="s">
        <v>15</v>
      </c>
      <c r="B3" s="14" t="s">
        <v>16</v>
      </c>
      <c r="C3" s="15" t="s">
        <v>17</v>
      </c>
      <c r="D3" s="14" t="s">
        <v>18</v>
      </c>
      <c r="E3" s="16">
        <v>3087</v>
      </c>
      <c r="F3" s="16">
        <v>2879</v>
      </c>
      <c r="G3" s="16">
        <f t="shared" ref="G3:G8" si="0">E3-F3</f>
        <v>208</v>
      </c>
      <c r="H3" s="16">
        <v>30.22</v>
      </c>
      <c r="I3" s="44">
        <v>29.5</v>
      </c>
      <c r="J3" s="44">
        <f t="shared" ref="J3:J8" si="1">H3-I3</f>
        <v>0.719999999999999</v>
      </c>
      <c r="K3" s="45">
        <f t="shared" ref="K3:K8" si="2">J3/H3</f>
        <v>0.0238252812706816</v>
      </c>
      <c r="L3" s="46">
        <v>500</v>
      </c>
      <c r="M3" s="46">
        <f t="shared" ref="M3:M8" si="3">J3*L3</f>
        <v>359.999999999999</v>
      </c>
      <c r="N3" s="47"/>
      <c r="O3" s="48"/>
      <c r="P3" s="49"/>
      <c r="Q3" s="70"/>
      <c r="R3" s="70"/>
      <c r="S3" s="70"/>
      <c r="T3" s="71"/>
      <c r="U3" s="71"/>
      <c r="V3" s="71"/>
      <c r="W3" s="72"/>
      <c r="X3" s="72"/>
      <c r="Y3" s="72"/>
      <c r="Z3" s="72"/>
    </row>
    <row r="4" s="3" customFormat="1" ht="148" customHeight="1" spans="1:26">
      <c r="A4" s="17" t="s">
        <v>19</v>
      </c>
      <c r="B4" s="18" t="s">
        <v>20</v>
      </c>
      <c r="C4" s="18" t="s">
        <v>21</v>
      </c>
      <c r="D4" s="18" t="s">
        <v>18</v>
      </c>
      <c r="E4" s="19">
        <v>3124</v>
      </c>
      <c r="F4" s="19">
        <v>2944</v>
      </c>
      <c r="G4" s="20">
        <f t="shared" si="0"/>
        <v>180</v>
      </c>
      <c r="H4" s="19">
        <v>29.3</v>
      </c>
      <c r="I4" s="50">
        <v>28.58</v>
      </c>
      <c r="J4" s="50">
        <f t="shared" si="1"/>
        <v>0.720000000000002</v>
      </c>
      <c r="K4" s="51">
        <f t="shared" si="2"/>
        <v>0.0245733788395905</v>
      </c>
      <c r="L4" s="52">
        <v>900</v>
      </c>
      <c r="M4" s="52">
        <f t="shared" si="3"/>
        <v>648.000000000002</v>
      </c>
      <c r="N4" s="53"/>
      <c r="O4" s="54"/>
      <c r="P4" s="55"/>
      <c r="Q4" s="70"/>
      <c r="R4" s="70"/>
      <c r="S4" s="70"/>
      <c r="W4" s="72"/>
      <c r="X4" s="72"/>
      <c r="Y4" s="72"/>
      <c r="Z4" s="72"/>
    </row>
    <row r="5" s="3" customFormat="1" ht="148" customHeight="1" spans="1:26">
      <c r="A5" s="21" t="s">
        <v>22</v>
      </c>
      <c r="B5" s="22" t="s">
        <v>23</v>
      </c>
      <c r="C5" s="23" t="s">
        <v>40</v>
      </c>
      <c r="D5" s="18" t="s">
        <v>18</v>
      </c>
      <c r="E5" s="19">
        <v>5250</v>
      </c>
      <c r="F5" s="20">
        <v>4873</v>
      </c>
      <c r="G5" s="20">
        <f t="shared" si="0"/>
        <v>377</v>
      </c>
      <c r="H5" s="20">
        <v>72.25</v>
      </c>
      <c r="I5" s="50">
        <v>62.84</v>
      </c>
      <c r="J5" s="50">
        <f t="shared" si="1"/>
        <v>9.41</v>
      </c>
      <c r="K5" s="51">
        <f t="shared" si="2"/>
        <v>0.130242214532872</v>
      </c>
      <c r="L5" s="52">
        <v>200</v>
      </c>
      <c r="M5" s="52">
        <f t="shared" si="3"/>
        <v>1882</v>
      </c>
      <c r="N5" s="56"/>
      <c r="O5" s="54"/>
      <c r="P5" s="55"/>
      <c r="W5" s="72"/>
      <c r="X5" s="72"/>
      <c r="Y5" s="72"/>
      <c r="Z5" s="72"/>
    </row>
    <row r="6" s="3" customFormat="1" ht="148" customHeight="1" spans="1:26">
      <c r="A6" s="24" t="s">
        <v>25</v>
      </c>
      <c r="B6" s="25" t="s">
        <v>26</v>
      </c>
      <c r="C6" s="25" t="s">
        <v>27</v>
      </c>
      <c r="D6" s="18" t="s">
        <v>18</v>
      </c>
      <c r="E6" s="19">
        <v>4280</v>
      </c>
      <c r="F6" s="20">
        <v>3964</v>
      </c>
      <c r="G6" s="20">
        <f t="shared" si="0"/>
        <v>316</v>
      </c>
      <c r="H6" s="20">
        <v>44.59</v>
      </c>
      <c r="I6" s="50">
        <v>43.9</v>
      </c>
      <c r="J6" s="50">
        <f t="shared" si="1"/>
        <v>0.690000000000005</v>
      </c>
      <c r="K6" s="51">
        <f t="shared" si="2"/>
        <v>0.0154743215967707</v>
      </c>
      <c r="L6" s="52">
        <v>1000</v>
      </c>
      <c r="M6" s="52">
        <f t="shared" si="3"/>
        <v>690.000000000005</v>
      </c>
      <c r="N6" s="57" t="s">
        <v>41</v>
      </c>
      <c r="O6" s="54"/>
      <c r="P6" s="55"/>
      <c r="W6" s="72"/>
      <c r="X6" s="72"/>
      <c r="Y6" s="72"/>
      <c r="Z6" s="72"/>
    </row>
    <row r="7" s="4" customFormat="1" ht="148" customHeight="1" spans="1:26">
      <c r="A7" s="26"/>
      <c r="B7" s="27"/>
      <c r="C7" s="27"/>
      <c r="D7" s="18" t="s">
        <v>18</v>
      </c>
      <c r="E7" s="19">
        <v>4280</v>
      </c>
      <c r="F7" s="20">
        <v>3637</v>
      </c>
      <c r="G7" s="20">
        <f t="shared" si="0"/>
        <v>643</v>
      </c>
      <c r="H7" s="20">
        <v>44.59</v>
      </c>
      <c r="I7" s="20">
        <v>41.37</v>
      </c>
      <c r="J7" s="50">
        <f t="shared" si="1"/>
        <v>3.22000000000001</v>
      </c>
      <c r="K7" s="51">
        <f t="shared" si="2"/>
        <v>0.0722135007849295</v>
      </c>
      <c r="L7" s="52">
        <v>1200</v>
      </c>
      <c r="M7" s="52">
        <f t="shared" si="3"/>
        <v>3864.00000000001</v>
      </c>
      <c r="N7" s="58" t="s">
        <v>29</v>
      </c>
      <c r="O7" s="54"/>
      <c r="P7" s="55"/>
      <c r="Q7" s="3"/>
      <c r="R7" s="3"/>
      <c r="S7" s="3"/>
      <c r="W7" s="3"/>
      <c r="X7" s="3"/>
      <c r="Y7" s="3"/>
      <c r="Z7" s="3"/>
    </row>
    <row r="8" s="4" customFormat="1" ht="148" customHeight="1" spans="1:26">
      <c r="A8" s="28" t="s">
        <v>30</v>
      </c>
      <c r="B8" s="25" t="s">
        <v>31</v>
      </c>
      <c r="C8" s="29" t="s">
        <v>32</v>
      </c>
      <c r="D8" s="30" t="s">
        <v>18</v>
      </c>
      <c r="E8" s="31">
        <v>4120</v>
      </c>
      <c r="F8" s="32">
        <v>3952</v>
      </c>
      <c r="G8" s="20">
        <f t="shared" si="0"/>
        <v>168</v>
      </c>
      <c r="H8" s="32">
        <v>58</v>
      </c>
      <c r="I8" s="50">
        <v>48.3</v>
      </c>
      <c r="J8" s="59">
        <f t="shared" si="1"/>
        <v>9.7</v>
      </c>
      <c r="K8" s="60">
        <f t="shared" si="2"/>
        <v>0.167241379310345</v>
      </c>
      <c r="L8" s="61">
        <v>200</v>
      </c>
      <c r="M8" s="61">
        <f t="shared" si="3"/>
        <v>1940</v>
      </c>
      <c r="N8" s="62"/>
      <c r="O8" s="54"/>
      <c r="P8" s="55"/>
      <c r="Q8" s="3"/>
      <c r="R8" s="3"/>
      <c r="S8" s="3"/>
      <c r="W8" s="3"/>
      <c r="X8" s="3"/>
      <c r="Y8" s="3"/>
      <c r="Z8" s="3"/>
    </row>
    <row r="9" s="5" customFormat="1" ht="30" customHeight="1" spans="1:26">
      <c r="A9" s="33"/>
      <c r="B9" s="34" t="s">
        <v>33</v>
      </c>
      <c r="C9" s="35"/>
      <c r="D9" s="36"/>
      <c r="E9" s="37"/>
      <c r="F9" s="38"/>
      <c r="G9" s="38"/>
      <c r="H9" s="38"/>
      <c r="I9" s="38"/>
      <c r="J9" s="63"/>
      <c r="K9" s="64"/>
      <c r="L9" s="65"/>
      <c r="M9" s="65">
        <f>SUM(M3:M8)</f>
        <v>9384.00000000001</v>
      </c>
      <c r="N9" s="66"/>
      <c r="O9" s="67"/>
      <c r="P9" s="68"/>
      <c r="Q9" s="2"/>
      <c r="R9" s="2"/>
      <c r="S9" s="2"/>
      <c r="W9" s="2"/>
      <c r="X9" s="2"/>
      <c r="Y9" s="2"/>
      <c r="Z9" s="2"/>
    </row>
    <row r="10" s="6" customFormat="1" ht="27" customHeight="1" spans="1:14">
      <c r="A10" s="6" t="s">
        <v>34</v>
      </c>
      <c r="B10" s="39"/>
      <c r="C10" s="39"/>
      <c r="D10" s="39"/>
      <c r="N10" s="69" t="s">
        <v>35</v>
      </c>
    </row>
  </sheetData>
  <mergeCells count="4">
    <mergeCell ref="A1:P1"/>
    <mergeCell ref="A6:A7"/>
    <mergeCell ref="B6:B7"/>
    <mergeCell ref="C6:C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新强力骨架改制汇总表</vt:lpstr>
      <vt:lpstr>新强力骨架改制汇总表（附带图片）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15529002857</cp:lastModifiedBy>
  <dcterms:created xsi:type="dcterms:W3CDTF">2006-09-13T11:21:00Z</dcterms:created>
  <dcterms:modified xsi:type="dcterms:W3CDTF">2022-10-30T08:06:33Z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A91E7C5F16004984B99E5432C715C0A3</vt:lpwstr>
  </property>
</Properties>
</file>