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17202CE6-AA4F-415C-A19F-DA4C0AB85D8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天丰冲压件重新定标)" sheetId="2" r:id="rId1"/>
    <sheet name="Sheet1" sheetId="1" r:id="rId2"/>
  </sheets>
  <externalReferences>
    <externalReference r:id="rId3"/>
  </externalReferences>
  <definedNames>
    <definedName name="_xlnm._FilterDatabase" localSheetId="0" hidden="1">'物料及工装采购价格审批表 (天丰冲压件重新定标)'!$A$3:$R$42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9" i="2" l="1"/>
  <c r="M39" i="2"/>
  <c r="L39" i="2"/>
  <c r="K39" i="2"/>
  <c r="J39" i="2"/>
  <c r="I39" i="2"/>
  <c r="N38" i="2"/>
  <c r="M38" i="2"/>
  <c r="L38" i="2"/>
  <c r="K38" i="2"/>
  <c r="J38" i="2"/>
  <c r="I38" i="2"/>
  <c r="N37" i="2"/>
  <c r="M37" i="2"/>
  <c r="L37" i="2"/>
  <c r="K37" i="2"/>
  <c r="J37" i="2"/>
  <c r="I37" i="2"/>
  <c r="N35" i="2"/>
  <c r="M35" i="2"/>
  <c r="L35" i="2"/>
  <c r="K35" i="2"/>
  <c r="J35" i="2"/>
  <c r="I35" i="2"/>
  <c r="N34" i="2"/>
  <c r="M34" i="2"/>
  <c r="L34" i="2"/>
  <c r="K34" i="2"/>
  <c r="J34" i="2"/>
  <c r="I34" i="2"/>
  <c r="J33" i="2"/>
  <c r="I33" i="2"/>
  <c r="N32" i="2"/>
  <c r="M32" i="2"/>
  <c r="L32" i="2"/>
  <c r="K32" i="2"/>
  <c r="J32" i="2"/>
  <c r="I32" i="2"/>
  <c r="N31" i="2"/>
  <c r="M31" i="2"/>
  <c r="L31" i="2"/>
  <c r="K31" i="2"/>
  <c r="J31" i="2"/>
  <c r="I31" i="2"/>
  <c r="N30" i="2"/>
  <c r="M30" i="2"/>
  <c r="L30" i="2"/>
  <c r="K30" i="2"/>
  <c r="J30" i="2"/>
  <c r="I30" i="2"/>
  <c r="N29" i="2"/>
  <c r="M29" i="2"/>
  <c r="L29" i="2"/>
  <c r="K29" i="2"/>
  <c r="J29" i="2"/>
  <c r="I29" i="2"/>
  <c r="N28" i="2"/>
  <c r="M28" i="2"/>
  <c r="L28" i="2"/>
  <c r="K28" i="2"/>
  <c r="J28" i="2"/>
  <c r="I28" i="2"/>
  <c r="N27" i="2"/>
  <c r="M27" i="2"/>
  <c r="L27" i="2"/>
  <c r="K27" i="2"/>
  <c r="J27" i="2"/>
  <c r="I27" i="2"/>
  <c r="N26" i="2"/>
  <c r="M26" i="2"/>
  <c r="L26" i="2"/>
  <c r="K26" i="2"/>
  <c r="J26" i="2"/>
  <c r="I26" i="2"/>
  <c r="N25" i="2"/>
  <c r="M25" i="2"/>
  <c r="L25" i="2"/>
  <c r="K25" i="2"/>
  <c r="J25" i="2"/>
  <c r="I25" i="2"/>
  <c r="N24" i="2"/>
  <c r="M24" i="2"/>
  <c r="L24" i="2"/>
  <c r="K24" i="2"/>
  <c r="J24" i="2"/>
  <c r="I24" i="2"/>
  <c r="N23" i="2"/>
  <c r="M23" i="2"/>
  <c r="L23" i="2"/>
  <c r="K23" i="2"/>
  <c r="J23" i="2"/>
  <c r="I23" i="2"/>
  <c r="J22" i="2"/>
  <c r="I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I16" i="2"/>
  <c r="J15" i="2"/>
  <c r="I15" i="2"/>
  <c r="N13" i="2"/>
  <c r="M13" i="2"/>
  <c r="L13" i="2"/>
  <c r="K13" i="2"/>
  <c r="J13" i="2"/>
  <c r="I13" i="2"/>
  <c r="N12" i="2"/>
  <c r="M12" i="2"/>
  <c r="L12" i="2"/>
  <c r="K12" i="2"/>
  <c r="J12" i="2"/>
  <c r="I12" i="2"/>
  <c r="J11" i="2"/>
  <c r="I11" i="2"/>
  <c r="N10" i="2"/>
  <c r="M10" i="2"/>
  <c r="L10" i="2"/>
  <c r="K10" i="2"/>
  <c r="J10" i="2"/>
  <c r="I10" i="2"/>
  <c r="N8" i="2"/>
  <c r="M8" i="2"/>
  <c r="L8" i="2"/>
  <c r="K8" i="2"/>
  <c r="J8" i="2"/>
  <c r="I8" i="2"/>
  <c r="N6" i="2"/>
  <c r="J6" i="2"/>
  <c r="I6" i="2"/>
  <c r="L6" i="2"/>
  <c r="K6" i="2"/>
  <c r="N5" i="2"/>
  <c r="M5" i="2"/>
  <c r="L5" i="2"/>
  <c r="K5" i="2"/>
  <c r="J5" i="2"/>
  <c r="I5" i="2"/>
  <c r="N4" i="2"/>
  <c r="M4" i="2"/>
  <c r="L4" i="2"/>
  <c r="K4" i="2"/>
  <c r="J4" i="2"/>
  <c r="I4" i="2"/>
  <c r="M6" i="2" l="1"/>
</calcChain>
</file>

<file path=xl/sharedStrings.xml><?xml version="1.0" encoding="utf-8"?>
<sst xmlns="http://schemas.openxmlformats.org/spreadsheetml/2006/main" count="276" uniqueCount="147">
  <si>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</si>
  <si>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</si>
  <si>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</si>
  <si>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</si>
  <si>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</si>
  <si>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K3号</t>
    <phoneticPr fontId="3" type="noConversion"/>
  </si>
  <si>
    <t>单位</t>
    <phoneticPr fontId="4" type="noConversion"/>
  </si>
  <si>
    <t>厂家报价-不含模摊(11月-12月)</t>
    <phoneticPr fontId="4" type="noConversion"/>
  </si>
  <si>
    <t>厂家报价-含模摊(11月-12月)</t>
    <phoneticPr fontId="4" type="noConversion"/>
  </si>
  <si>
    <t>增值税率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</si>
  <si>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</si>
  <si>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</si>
  <si>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</si>
  <si>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</si>
  <si>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</si>
  <si>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</si>
  <si>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9.21日原中标供应商</t>
    <phoneticPr fontId="4" type="noConversion"/>
  </si>
  <si>
    <t>10.14会议后中标供应商</t>
    <phoneticPr fontId="3" type="noConversion"/>
  </si>
  <si>
    <t>备注</t>
    <phoneticPr fontId="4" type="noConversion"/>
  </si>
  <si>
    <t>SHT0011003</t>
    <phoneticPr fontId="3" type="noConversion"/>
  </si>
  <si>
    <t>H4升级滑轨右上连接板焊接总成</t>
    <phoneticPr fontId="3" type="noConversion"/>
  </si>
  <si>
    <t>02.03.11.101</t>
  </si>
  <si>
    <t>件</t>
    <phoneticPr fontId="3" type="noConversion"/>
  </si>
  <si>
    <t>南皮宇诺</t>
    <phoneticPr fontId="3" type="noConversion"/>
  </si>
  <si>
    <t>黄骅鑫昌</t>
    <phoneticPr fontId="3" type="noConversion"/>
  </si>
  <si>
    <t>2022年11月1日至12月31日价格</t>
    <phoneticPr fontId="3" type="noConversion"/>
  </si>
  <si>
    <t>SHT0010999</t>
    <phoneticPr fontId="3" type="noConversion"/>
  </si>
  <si>
    <t>H4升级滑轨左上连接板焊接总成</t>
    <phoneticPr fontId="3" type="noConversion"/>
  </si>
  <si>
    <t>02.03.11.100</t>
  </si>
  <si>
    <t>SHT0001874</t>
    <phoneticPr fontId="3" type="noConversion"/>
  </si>
  <si>
    <t>绞架大孔侧板</t>
    <phoneticPr fontId="3" type="noConversion"/>
  </si>
  <si>
    <t>02.03.37.030A</t>
    <phoneticPr fontId="3" type="noConversion"/>
  </si>
  <si>
    <t>航天宏达</t>
    <phoneticPr fontId="3" type="noConversion"/>
  </si>
  <si>
    <t>2022年11月1日至12月31日价格</t>
  </si>
  <si>
    <t>02.03.37.030B</t>
  </si>
  <si>
    <t>取消</t>
    <phoneticPr fontId="3" type="noConversion"/>
  </si>
  <si>
    <t>取消生产</t>
    <phoneticPr fontId="3" type="noConversion"/>
  </si>
  <si>
    <t>设变，此状态取消</t>
    <phoneticPr fontId="3" type="noConversion"/>
  </si>
  <si>
    <t>SHT0001760</t>
    <phoneticPr fontId="3" type="noConversion"/>
  </si>
  <si>
    <t>绞架小孔侧板</t>
    <phoneticPr fontId="3" type="noConversion"/>
  </si>
  <si>
    <t>02.03.37.031A</t>
    <phoneticPr fontId="3" type="noConversion"/>
  </si>
  <si>
    <t>航天宏达</t>
  </si>
  <si>
    <t>SHT0001864</t>
    <phoneticPr fontId="3" type="noConversion"/>
  </si>
  <si>
    <t>气囊下支架</t>
    <phoneticPr fontId="3" type="noConversion"/>
  </si>
  <si>
    <t>02.03.37.029A</t>
  </si>
  <si>
    <t>02.03.37.029B</t>
  </si>
  <si>
    <t>南皮宇诺</t>
  </si>
  <si>
    <t>SCS0006413</t>
    <phoneticPr fontId="3" type="noConversion"/>
  </si>
  <si>
    <t>前排靠背复位卷簧限位支架</t>
    <phoneticPr fontId="3" type="noConversion"/>
  </si>
  <si>
    <t>02.03.50.051</t>
  </si>
  <si>
    <t>自制</t>
    <phoneticPr fontId="3" type="noConversion"/>
  </si>
  <si>
    <t>SCS0005786</t>
    <phoneticPr fontId="3" type="noConversion"/>
  </si>
  <si>
    <t>前排座椅靠背右侧连接板</t>
    <phoneticPr fontId="3" type="noConversion"/>
  </si>
  <si>
    <t>02.03.50.053</t>
  </si>
  <si>
    <t>SCS0005784</t>
    <phoneticPr fontId="3" type="noConversion"/>
  </si>
  <si>
    <t>前排座椅靠背左侧连接板</t>
    <phoneticPr fontId="3" type="noConversion"/>
  </si>
  <si>
    <t>02.03.50.052</t>
  </si>
  <si>
    <t>SCS0005773</t>
    <phoneticPr fontId="3" type="noConversion"/>
  </si>
  <si>
    <t>调角器电机固定支架</t>
    <phoneticPr fontId="3" type="noConversion"/>
  </si>
  <si>
    <t>02.03.50.050</t>
  </si>
  <si>
    <t>SHT0001853</t>
    <phoneticPr fontId="3" type="noConversion"/>
  </si>
  <si>
    <t>旋转轴支架/仰角轴支架</t>
  </si>
  <si>
    <t>02.03.37.028</t>
  </si>
  <si>
    <t>设变，此状态取消</t>
  </si>
  <si>
    <t>旋转轴支架/仰角轴支架总成</t>
    <phoneticPr fontId="3" type="noConversion"/>
  </si>
  <si>
    <t>02.03.37.028A</t>
  </si>
  <si>
    <t>SHT0010521</t>
    <phoneticPr fontId="3" type="noConversion"/>
  </si>
  <si>
    <t>H4-2.0气囊上支架</t>
    <phoneticPr fontId="3" type="noConversion"/>
  </si>
  <si>
    <t>02.03.11.106</t>
  </si>
  <si>
    <t>SCS0004386</t>
    <phoneticPr fontId="3" type="noConversion"/>
  </si>
  <si>
    <t>B40L四分左侧仰卧器下连接板总成</t>
  </si>
  <si>
    <t>02.03.30.189</t>
  </si>
  <si>
    <t>SCS0004385</t>
    <phoneticPr fontId="3" type="noConversion"/>
  </si>
  <si>
    <t>B40L四分右侧仰卧器下连接板总成</t>
    <phoneticPr fontId="3" type="noConversion"/>
  </si>
  <si>
    <t>02.03.30.188</t>
  </si>
  <si>
    <t>SCS0004388</t>
    <phoneticPr fontId="3" type="noConversion"/>
  </si>
  <si>
    <t>B40L六分左侧仰卧器下连接板总成（中期改款）</t>
    <phoneticPr fontId="3" type="noConversion"/>
  </si>
  <si>
    <t>02.03.30.187</t>
  </si>
  <si>
    <t>SCS0004387</t>
    <phoneticPr fontId="3" type="noConversion"/>
  </si>
  <si>
    <t>B40L六分右侧仰卧器下连接板总成</t>
    <phoneticPr fontId="3" type="noConversion"/>
  </si>
  <si>
    <t>02.03.30.190</t>
  </si>
  <si>
    <t>SCS0004389</t>
    <phoneticPr fontId="3" type="noConversion"/>
  </si>
  <si>
    <t>B40L地脚上连接板</t>
    <phoneticPr fontId="3" type="noConversion"/>
  </si>
  <si>
    <t>02.03.30.160</t>
  </si>
  <si>
    <t>SCS0004400</t>
    <phoneticPr fontId="3" type="noConversion"/>
  </si>
  <si>
    <t>调角器限位支架</t>
    <phoneticPr fontId="3" type="noConversion"/>
  </si>
  <si>
    <t>02.03.30.149</t>
  </si>
  <si>
    <t>自制转沧州宇诺，因与B40L仰卧器总成一同使用</t>
    <phoneticPr fontId="3" type="noConversion"/>
  </si>
  <si>
    <t>SHT0001245</t>
    <phoneticPr fontId="3" type="noConversion"/>
  </si>
  <si>
    <t>副总座左（欧曼）</t>
    <phoneticPr fontId="3" type="noConversion"/>
  </si>
  <si>
    <t>02.03.03.054</t>
  </si>
  <si>
    <t>自制</t>
  </si>
  <si>
    <t>SHT0001184</t>
    <phoneticPr fontId="3" type="noConversion"/>
  </si>
  <si>
    <t>副总座右（欧曼）</t>
    <phoneticPr fontId="3" type="noConversion"/>
  </si>
  <si>
    <t>02.03.03.054A</t>
  </si>
  <si>
    <t>SHT0001173</t>
    <phoneticPr fontId="3" type="noConversion"/>
  </si>
  <si>
    <t>外绞架支撑板</t>
    <phoneticPr fontId="3" type="noConversion"/>
  </si>
  <si>
    <t>02.03.03.085</t>
  </si>
  <si>
    <t>2022年7月已回收自制</t>
    <phoneticPr fontId="3" type="noConversion"/>
  </si>
  <si>
    <t>2022年7月已回收自制</t>
  </si>
  <si>
    <t>SHT0001172</t>
    <phoneticPr fontId="3" type="noConversion"/>
  </si>
  <si>
    <t>后挂簧板</t>
    <phoneticPr fontId="3" type="noConversion"/>
  </si>
  <si>
    <t>02.03.03.086</t>
  </si>
  <si>
    <t>SHT0001170</t>
    <phoneticPr fontId="3" type="noConversion"/>
  </si>
  <si>
    <t>内绞架垫片</t>
    <phoneticPr fontId="3" type="noConversion"/>
  </si>
  <si>
    <t>02.03.03.087</t>
  </si>
  <si>
    <t>SHT0001169</t>
    <phoneticPr fontId="3" type="noConversion"/>
  </si>
  <si>
    <t>外绞架垫片</t>
    <phoneticPr fontId="3" type="noConversion"/>
  </si>
  <si>
    <t>02.03.03.088</t>
  </si>
  <si>
    <t>SHT0001159</t>
    <phoneticPr fontId="3" type="noConversion"/>
  </si>
  <si>
    <t>内绞架左支撑板</t>
    <phoneticPr fontId="3" type="noConversion"/>
  </si>
  <si>
    <t>02.03.03.099</t>
  </si>
  <si>
    <t>SHT0001158</t>
    <phoneticPr fontId="3" type="noConversion"/>
  </si>
  <si>
    <t>内绞架右支撑板</t>
    <phoneticPr fontId="3" type="noConversion"/>
  </si>
  <si>
    <t>02.03.03.100</t>
  </si>
  <si>
    <t>SHT0001157</t>
    <phoneticPr fontId="3" type="noConversion"/>
  </si>
  <si>
    <t>滑轨固定座</t>
    <phoneticPr fontId="3" type="noConversion"/>
  </si>
  <si>
    <t>02.03.03.109</t>
  </si>
  <si>
    <t>SCS0004794</t>
    <phoneticPr fontId="3" type="noConversion"/>
  </si>
  <si>
    <t>涡簧固定座</t>
    <phoneticPr fontId="3" type="noConversion"/>
  </si>
  <si>
    <t>02.03.09.024</t>
  </si>
  <si>
    <t>黄骅成卓已经买走模具，为河北光华荣昌供应调角器连接板总成</t>
    <phoneticPr fontId="3" type="noConversion"/>
  </si>
  <si>
    <t>黄骅成卓已经买走模具，为河北光华荣昌供应调角器连接板总成</t>
  </si>
  <si>
    <t>SCS0004396</t>
    <phoneticPr fontId="3" type="noConversion"/>
  </si>
  <si>
    <t>左座椅右侧地锁安装支架-1总成（中期改款）</t>
    <phoneticPr fontId="3" type="noConversion"/>
  </si>
  <si>
    <t>02.03.30.153A</t>
  </si>
  <si>
    <t>SCS0004395</t>
    <phoneticPr fontId="3" type="noConversion"/>
  </si>
  <si>
    <t>左座椅右侧地锁安装支架-2总成（中期改款）</t>
    <phoneticPr fontId="3" type="noConversion"/>
  </si>
  <si>
    <t>02.03.30.154A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</si>
  <si>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</si>
  <si>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</si>
  <si>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</si>
  <si>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</si>
  <si>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</si>
  <si>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02.03.30.156A</t>
  </si>
  <si>
    <t>SCS0004392</t>
  </si>
  <si>
    <t>左座椅右侧地脚固定板组合总成（中期改款）</t>
    <phoneticPr fontId="3" type="noConversion"/>
  </si>
  <si>
    <t>02.03.30.157A</t>
  </si>
  <si>
    <t>SCS0004391</t>
    <phoneticPr fontId="3" type="noConversion"/>
  </si>
  <si>
    <t>右座椅左侧地脚固定板组合总成（中期改款）</t>
    <phoneticPr fontId="3" type="noConversion"/>
  </si>
  <si>
    <t>02.03.30.158A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</si>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</sst>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176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9" fontId="1" fillId="4" borderId="1" xfId="1" applyNumberFormat="1" applyFill="1" applyBorder="1" applyAlignment="1">
      <alignment vertical="center"/>
    </xf>
    <xf numFmtId="176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4" borderId="0" xfId="1" applyFill="1" applyAlignment="1">
      <alignment vertical="center"/>
    </xf>
    <xf numFmtId="0" fontId="1" fillId="5" borderId="2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6" borderId="2" xfId="1" applyFill="1" applyBorder="1" applyAlignment="1">
      <alignment horizontal="center" vertical="center"/>
    </xf>
    <xf numFmtId="0" fontId="1" fillId="6" borderId="2" xfId="1" applyFill="1" applyBorder="1" applyAlignment="1">
      <alignment horizontal="center" vertical="center" wrapText="1"/>
    </xf>
    <xf numFmtId="176" fontId="1" fillId="6" borderId="1" xfId="1" applyNumberFormat="1" applyFill="1" applyBorder="1" applyAlignment="1">
      <alignment horizontal="center" vertical="center" wrapText="1"/>
    </xf>
    <xf numFmtId="9" fontId="1" fillId="6" borderId="1" xfId="1" applyNumberFormat="1" applyFill="1" applyBorder="1" applyAlignment="1">
      <alignment vertical="center"/>
    </xf>
    <xf numFmtId="176" fontId="1" fillId="6" borderId="1" xfId="1" applyNumberFormat="1" applyFill="1" applyBorder="1" applyAlignment="1">
      <alignment vertical="center"/>
    </xf>
    <xf numFmtId="0" fontId="1" fillId="6" borderId="1" xfId="1" applyFill="1" applyBorder="1" applyAlignment="1">
      <alignment vertical="center" wrapText="1"/>
    </xf>
    <xf numFmtId="9" fontId="1" fillId="6" borderId="0" xfId="1" applyNumberFormat="1" applyFill="1" applyAlignment="1">
      <alignment vertical="center"/>
    </xf>
    <xf numFmtId="0" fontId="1" fillId="6" borderId="0" xfId="1" applyFill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</cellXfs>
  <cellStyles count="2">
    <cellStyle name="常规" xfId="0" builtinId="0"/>
    <cellStyle name="常规 2" xfId="1" xr:uid="{4611FD11-C94B-4AF4-9769-8DF99EE3A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/>
      <sheetData sheetId="1"/>
      <sheetData sheetId="2">
        <row r="4">
          <cell r="B4" t="str">
            <v>02.03.11.101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M4"/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B5"/>
          <cell r="C5"/>
          <cell r="D5"/>
          <cell r="E5" t="str">
            <v>M6螺母</v>
          </cell>
          <cell r="F5"/>
          <cell r="G5">
            <v>2</v>
          </cell>
          <cell r="H5"/>
          <cell r="I5"/>
          <cell r="J5"/>
          <cell r="K5"/>
          <cell r="L5"/>
          <cell r="M5"/>
          <cell r="N5">
            <v>4.2477876106194697E-2</v>
          </cell>
          <cell r="O5"/>
          <cell r="P5"/>
          <cell r="Q5">
            <v>0.09</v>
          </cell>
          <cell r="R5"/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  <cell r="Z5"/>
          <cell r="AA5"/>
          <cell r="AB5"/>
          <cell r="AC5"/>
          <cell r="AD5"/>
          <cell r="AE5"/>
        </row>
        <row r="6">
          <cell r="B6"/>
          <cell r="C6"/>
          <cell r="D6"/>
          <cell r="E6" t="str">
            <v>支撑管A\B</v>
          </cell>
          <cell r="F6" t="str">
            <v>外协</v>
          </cell>
          <cell r="G6">
            <v>2</v>
          </cell>
          <cell r="H6"/>
          <cell r="I6"/>
          <cell r="J6"/>
          <cell r="K6"/>
          <cell r="L6"/>
          <cell r="M6"/>
          <cell r="N6">
            <v>0.26548672566371684</v>
          </cell>
          <cell r="O6"/>
          <cell r="P6"/>
          <cell r="Q6">
            <v>4.3999999999999997E-2</v>
          </cell>
          <cell r="R6"/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  <cell r="Z6"/>
          <cell r="AA6"/>
          <cell r="AB6"/>
          <cell r="AC6"/>
          <cell r="AD6"/>
          <cell r="AE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焊接</v>
          </cell>
          <cell r="U7"/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  <cell r="Z7"/>
          <cell r="AA7"/>
          <cell r="AB7"/>
          <cell r="AC7"/>
          <cell r="AD7"/>
          <cell r="AE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  <cell r="Z8"/>
          <cell r="AA8"/>
          <cell r="AB8"/>
          <cell r="AC8"/>
          <cell r="AD8"/>
          <cell r="AE8"/>
        </row>
        <row r="9">
          <cell r="B9"/>
          <cell r="C9"/>
          <cell r="D9"/>
          <cell r="E9" t="str">
            <v>合计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4.8029729535398227</v>
          </cell>
          <cell r="T9"/>
          <cell r="U9"/>
          <cell r="V9"/>
          <cell r="W9"/>
          <cell r="X9"/>
          <cell r="Y9">
            <v>1.1200000000000001</v>
          </cell>
          <cell r="Z9"/>
          <cell r="AA9"/>
          <cell r="AB9"/>
          <cell r="AC9"/>
          <cell r="AD9"/>
          <cell r="AE9"/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M10"/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B11"/>
          <cell r="C11"/>
          <cell r="D11"/>
          <cell r="E11" t="str">
            <v>M6螺母</v>
          </cell>
          <cell r="F11" t="str">
            <v>外协</v>
          </cell>
          <cell r="G11">
            <v>2</v>
          </cell>
          <cell r="H11"/>
          <cell r="I11"/>
          <cell r="J11"/>
          <cell r="K11"/>
          <cell r="L11"/>
          <cell r="M11"/>
          <cell r="N11">
            <v>4.2477876106194697E-2</v>
          </cell>
          <cell r="O11"/>
          <cell r="P11"/>
          <cell r="Q11">
            <v>0.09</v>
          </cell>
          <cell r="R11"/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  <cell r="Z11"/>
          <cell r="AA11"/>
          <cell r="AB11"/>
          <cell r="AC11"/>
          <cell r="AD11"/>
          <cell r="AE11"/>
        </row>
        <row r="12">
          <cell r="B12"/>
          <cell r="C12"/>
          <cell r="D12"/>
          <cell r="E12" t="str">
            <v>支撑管A\B</v>
          </cell>
          <cell r="F12" t="str">
            <v>外协</v>
          </cell>
          <cell r="G12">
            <v>2</v>
          </cell>
          <cell r="H12"/>
          <cell r="I12"/>
          <cell r="J12"/>
          <cell r="K12"/>
          <cell r="L12"/>
          <cell r="M12"/>
          <cell r="N12">
            <v>0.26548672566371684</v>
          </cell>
          <cell r="O12"/>
          <cell r="P12"/>
          <cell r="Q12">
            <v>4.3999999999999997E-2</v>
          </cell>
          <cell r="R12"/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 t="str">
            <v>焊接</v>
          </cell>
          <cell r="U13"/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 t="str">
            <v>合计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4.8029729535398227</v>
          </cell>
          <cell r="T15"/>
          <cell r="U15"/>
          <cell r="V15"/>
          <cell r="W15"/>
          <cell r="X15"/>
          <cell r="Y15">
            <v>1.1200000000000001</v>
          </cell>
          <cell r="Z15"/>
          <cell r="AA15"/>
          <cell r="AB15"/>
          <cell r="AC15"/>
          <cell r="AD15"/>
          <cell r="AE15"/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F16"/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M16"/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  <cell r="Z17"/>
          <cell r="AA17"/>
          <cell r="AB17"/>
          <cell r="AC17"/>
          <cell r="AD17"/>
          <cell r="AE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  <cell r="Z18"/>
          <cell r="AA18"/>
          <cell r="AB18"/>
          <cell r="AC18"/>
          <cell r="AD18"/>
          <cell r="AE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>
            <v>4.0885255200000001</v>
          </cell>
          <cell r="T19"/>
          <cell r="U19"/>
          <cell r="V19"/>
          <cell r="W19"/>
          <cell r="X19"/>
          <cell r="Y19">
            <v>0.4</v>
          </cell>
          <cell r="Z19"/>
          <cell r="AA19"/>
          <cell r="AB19"/>
          <cell r="AC19"/>
          <cell r="AD19"/>
          <cell r="AE19"/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F20"/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M20"/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  <cell r="Z22"/>
          <cell r="AA22"/>
          <cell r="AB22"/>
          <cell r="AC22"/>
          <cell r="AD22"/>
          <cell r="AE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  <cell r="Z23"/>
          <cell r="AA23"/>
          <cell r="AB23"/>
          <cell r="AC23"/>
          <cell r="AD23"/>
          <cell r="AE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>
            <v>4.0885255200000001</v>
          </cell>
          <cell r="T24"/>
          <cell r="U24"/>
          <cell r="V24"/>
          <cell r="W24"/>
          <cell r="X24"/>
          <cell r="Y24">
            <v>0.7</v>
          </cell>
          <cell r="Z24"/>
          <cell r="AA24"/>
          <cell r="AB24"/>
          <cell r="AC24"/>
          <cell r="AD24"/>
          <cell r="AE24"/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F25"/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M25"/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  <cell r="Z26"/>
          <cell r="AA26"/>
          <cell r="AB26"/>
          <cell r="AC26"/>
          <cell r="AD26"/>
          <cell r="AE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  <cell r="Z27"/>
          <cell r="AA27"/>
          <cell r="AB27"/>
          <cell r="AC27"/>
          <cell r="AD27"/>
          <cell r="AE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>
            <v>4.0585255199999999</v>
          </cell>
          <cell r="T28"/>
          <cell r="U28"/>
          <cell r="V28"/>
          <cell r="W28"/>
          <cell r="X28"/>
          <cell r="Y28">
            <v>0.4</v>
          </cell>
          <cell r="Z28"/>
          <cell r="AA28"/>
          <cell r="AB28"/>
          <cell r="AC28"/>
          <cell r="AD28"/>
          <cell r="AE28"/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F29"/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M29"/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  <cell r="Z30"/>
          <cell r="AA30"/>
          <cell r="AB30"/>
          <cell r="AC30"/>
          <cell r="AD30"/>
          <cell r="AE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  <cell r="Z31"/>
          <cell r="AA31"/>
          <cell r="AB31"/>
          <cell r="AC31"/>
          <cell r="AD31"/>
          <cell r="AE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>
            <v>5.4818829300000003</v>
          </cell>
          <cell r="T32"/>
          <cell r="U32"/>
          <cell r="V32"/>
          <cell r="W32"/>
          <cell r="X32"/>
          <cell r="Y32">
            <v>0.25</v>
          </cell>
          <cell r="Z32"/>
          <cell r="AA32"/>
          <cell r="AB32"/>
          <cell r="AC32"/>
          <cell r="AD32"/>
          <cell r="AE32"/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F33"/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M33"/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B34"/>
          <cell r="C34"/>
          <cell r="D34"/>
          <cell r="E34"/>
          <cell r="F34"/>
          <cell r="G34"/>
          <cell r="H34" t="str">
            <v>模具摊销</v>
          </cell>
          <cell r="I34" t="str">
            <v>5万件</v>
          </cell>
          <cell r="J34"/>
          <cell r="K34"/>
          <cell r="L34"/>
          <cell r="M34"/>
          <cell r="N34">
            <v>15500</v>
          </cell>
          <cell r="O34"/>
          <cell r="P34"/>
          <cell r="Q34"/>
          <cell r="R34"/>
          <cell r="S34"/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 t="str">
            <v>设变冲孔模具摊销</v>
          </cell>
          <cell r="I35" t="str">
            <v>5万件</v>
          </cell>
          <cell r="J35"/>
          <cell r="K35"/>
          <cell r="L35"/>
          <cell r="M35"/>
          <cell r="N35">
            <v>6000</v>
          </cell>
          <cell r="O35"/>
          <cell r="P35"/>
          <cell r="Q35"/>
          <cell r="R35"/>
          <cell r="S35"/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  <cell r="Z36"/>
          <cell r="AA36"/>
          <cell r="AB36"/>
          <cell r="AC36"/>
          <cell r="AD36"/>
          <cell r="AE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>
            <v>5.4818829300000003</v>
          </cell>
          <cell r="T37"/>
          <cell r="U37"/>
          <cell r="V37"/>
          <cell r="W37"/>
          <cell r="X37"/>
          <cell r="Y37">
            <v>0.3</v>
          </cell>
          <cell r="Z37"/>
          <cell r="AA37"/>
          <cell r="AB37"/>
          <cell r="AC37"/>
          <cell r="AD37"/>
          <cell r="AE37"/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F38"/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M38"/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B38"/>
          <cell r="AC38"/>
          <cell r="AD38"/>
          <cell r="AE38">
            <v>0.35213895575221243</v>
          </cell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  <cell r="Z39"/>
          <cell r="AA39"/>
          <cell r="AB39"/>
          <cell r="AC39"/>
          <cell r="AD39"/>
          <cell r="AE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>
            <v>0.1762077876106195</v>
          </cell>
          <cell r="T41"/>
          <cell r="U41"/>
          <cell r="V41"/>
          <cell r="W41"/>
          <cell r="X41"/>
          <cell r="Y41">
            <v>0.13</v>
          </cell>
          <cell r="Z41"/>
          <cell r="AA41"/>
          <cell r="AB41"/>
          <cell r="AC41"/>
          <cell r="AD41"/>
          <cell r="AE41"/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F42"/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M42"/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B42"/>
          <cell r="AC42"/>
          <cell r="AD42"/>
          <cell r="AE42">
            <v>2.6031777703124996</v>
          </cell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  <cell r="Z43"/>
          <cell r="AA43"/>
          <cell r="AB43"/>
          <cell r="AC43"/>
          <cell r="AD43"/>
          <cell r="AE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  <cell r="Z44"/>
          <cell r="AA44"/>
          <cell r="AB44"/>
          <cell r="AC44"/>
          <cell r="AD44"/>
          <cell r="AE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  <cell r="Z45"/>
          <cell r="AA45"/>
          <cell r="AB45"/>
          <cell r="AC45"/>
          <cell r="AD45"/>
          <cell r="AE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  <cell r="Z46"/>
          <cell r="AA46"/>
          <cell r="AB46"/>
          <cell r="AC46"/>
          <cell r="AD46"/>
          <cell r="AE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>
            <v>1.80363284375</v>
          </cell>
          <cell r="T47"/>
          <cell r="U47"/>
          <cell r="V47"/>
          <cell r="W47"/>
          <cell r="X47"/>
          <cell r="Y47">
            <v>0.46</v>
          </cell>
          <cell r="Z47"/>
          <cell r="AA47"/>
          <cell r="AB47"/>
          <cell r="AC47"/>
          <cell r="AD47"/>
          <cell r="AE47"/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F48"/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M48"/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B48"/>
          <cell r="AC48"/>
          <cell r="AD48"/>
          <cell r="AE48">
            <v>2.6031777703124996</v>
          </cell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  <cell r="Z50"/>
          <cell r="AA50"/>
          <cell r="AB50"/>
          <cell r="AC50"/>
          <cell r="AD50"/>
          <cell r="AE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  <cell r="Z51"/>
          <cell r="AA51"/>
          <cell r="AB51"/>
          <cell r="AC51"/>
          <cell r="AD51"/>
          <cell r="AE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  <cell r="Z52"/>
          <cell r="AA52"/>
          <cell r="AB52"/>
          <cell r="AC52"/>
          <cell r="AD52"/>
          <cell r="AE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>
            <v>1.80363284375</v>
          </cell>
          <cell r="T53"/>
          <cell r="U53"/>
          <cell r="V53"/>
          <cell r="W53"/>
          <cell r="X53"/>
          <cell r="Y53">
            <v>0.46</v>
          </cell>
          <cell r="Z53"/>
          <cell r="AA53"/>
          <cell r="AB53"/>
          <cell r="AC53"/>
          <cell r="AD53"/>
          <cell r="AE53"/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F54"/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M54"/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B54"/>
          <cell r="AC54"/>
          <cell r="AD54"/>
          <cell r="AE54">
            <v>0.36985742952212386</v>
          </cell>
        </row>
        <row r="55">
          <cell r="B55"/>
          <cell r="C55"/>
          <cell r="D55"/>
          <cell r="E55" t="str">
            <v>M6螺母</v>
          </cell>
          <cell r="F55"/>
          <cell r="G55">
            <v>1</v>
          </cell>
          <cell r="H55"/>
          <cell r="I55"/>
          <cell r="J55"/>
          <cell r="K55"/>
          <cell r="L55"/>
          <cell r="M55"/>
          <cell r="N55">
            <v>4.2477876106194697E-2</v>
          </cell>
          <cell r="O55"/>
          <cell r="P55"/>
          <cell r="Q55"/>
          <cell r="R55"/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  <cell r="Z55"/>
          <cell r="AA55"/>
          <cell r="AB55"/>
          <cell r="AC55"/>
          <cell r="AD55"/>
          <cell r="AE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 t="str">
            <v>焊接</v>
          </cell>
          <cell r="U56"/>
          <cell r="V56">
            <v>1</v>
          </cell>
          <cell r="W56">
            <v>1</v>
          </cell>
          <cell r="X56">
            <v>0.05</v>
          </cell>
          <cell r="Y56">
            <v>0.05</v>
          </cell>
          <cell r="Z56"/>
          <cell r="AA56"/>
          <cell r="AB56"/>
          <cell r="AC56"/>
          <cell r="AD56"/>
          <cell r="AE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>
            <v>0.14161515610619468</v>
          </cell>
          <cell r="T57"/>
          <cell r="U57"/>
          <cell r="V57"/>
          <cell r="W57"/>
          <cell r="X57"/>
          <cell r="Y57">
            <v>0.18</v>
          </cell>
          <cell r="Z57"/>
          <cell r="AA57"/>
          <cell r="AB57"/>
          <cell r="AC57"/>
          <cell r="AD57"/>
          <cell r="AE57"/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F58"/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M58"/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  <cell r="Z59"/>
          <cell r="AA59"/>
          <cell r="AB59"/>
          <cell r="AC59"/>
          <cell r="AD59"/>
          <cell r="AE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  <cell r="Z60"/>
          <cell r="AA60"/>
          <cell r="AB60"/>
          <cell r="AC60"/>
          <cell r="AD60"/>
          <cell r="AE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>
            <v>1.130644518</v>
          </cell>
          <cell r="T61"/>
          <cell r="U61"/>
          <cell r="V61"/>
          <cell r="W61"/>
          <cell r="X61"/>
          <cell r="Y61">
            <v>0.2</v>
          </cell>
          <cell r="Z61"/>
          <cell r="AA61"/>
          <cell r="AB61"/>
          <cell r="AC61"/>
          <cell r="AD61"/>
          <cell r="AE61"/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F62"/>
          <cell r="G62">
            <v>1</v>
          </cell>
          <cell r="H62"/>
          <cell r="I62"/>
          <cell r="J62"/>
          <cell r="K62"/>
          <cell r="L62"/>
          <cell r="M62"/>
          <cell r="N62">
            <v>1.5302411956999997</v>
          </cell>
          <cell r="O62"/>
          <cell r="P62"/>
          <cell r="Q62"/>
          <cell r="R62"/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B63"/>
          <cell r="C63"/>
          <cell r="D63"/>
          <cell r="E63" t="str">
            <v>M12点焊螺母</v>
          </cell>
          <cell r="F63"/>
          <cell r="G63">
            <v>1</v>
          </cell>
          <cell r="H63"/>
          <cell r="I63"/>
          <cell r="J63"/>
          <cell r="K63"/>
          <cell r="L63"/>
          <cell r="M63"/>
          <cell r="N63">
            <v>0.2</v>
          </cell>
          <cell r="O63"/>
          <cell r="P63"/>
          <cell r="Q63"/>
          <cell r="R63"/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  <cell r="Z63"/>
          <cell r="AA63"/>
          <cell r="AB63"/>
          <cell r="AC63"/>
          <cell r="AD63"/>
          <cell r="AE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  <cell r="Z64"/>
          <cell r="AA64"/>
          <cell r="AB64"/>
          <cell r="AC64"/>
          <cell r="AD64"/>
          <cell r="AE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  <cell r="Z65"/>
          <cell r="AA65"/>
          <cell r="AB65"/>
          <cell r="AC65"/>
          <cell r="AD65"/>
          <cell r="AE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 t="str">
            <v>点焊</v>
          </cell>
          <cell r="U66"/>
          <cell r="V66">
            <v>1</v>
          </cell>
          <cell r="W66">
            <v>1</v>
          </cell>
          <cell r="X66">
            <v>0.05</v>
          </cell>
          <cell r="Y66">
            <v>0.05</v>
          </cell>
          <cell r="Z66"/>
          <cell r="AA66"/>
          <cell r="AB66"/>
          <cell r="AC66"/>
          <cell r="AD66"/>
          <cell r="AE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>
            <v>1.7302411956999997</v>
          </cell>
          <cell r="T67"/>
          <cell r="U67"/>
          <cell r="V67"/>
          <cell r="W67"/>
          <cell r="X67"/>
          <cell r="Y67">
            <v>0.3</v>
          </cell>
          <cell r="Z67"/>
          <cell r="AA67"/>
          <cell r="AB67"/>
          <cell r="AC67"/>
          <cell r="AD67"/>
          <cell r="AE67"/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F68"/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M68"/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  <cell r="Z69"/>
          <cell r="AA69"/>
          <cell r="AB69"/>
          <cell r="AC69"/>
          <cell r="AD69"/>
          <cell r="AE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  <cell r="Z70"/>
          <cell r="AA70"/>
          <cell r="AB70"/>
          <cell r="AC70"/>
          <cell r="AD70"/>
          <cell r="AE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  <cell r="Z71"/>
          <cell r="AA71"/>
          <cell r="AB71"/>
          <cell r="AC71"/>
          <cell r="AD71"/>
          <cell r="AE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>
            <v>5.1001374999999998</v>
          </cell>
          <cell r="T72"/>
          <cell r="U72"/>
          <cell r="V72"/>
          <cell r="W72"/>
          <cell r="X72"/>
          <cell r="Y72">
            <v>0.57999999999999996</v>
          </cell>
          <cell r="Z72"/>
          <cell r="AA72"/>
          <cell r="AB72"/>
          <cell r="AC72"/>
          <cell r="AD72"/>
          <cell r="AE72"/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M73"/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B73"/>
          <cell r="AC73"/>
          <cell r="AD73"/>
          <cell r="AE73">
            <v>4.6393573996125008</v>
          </cell>
        </row>
        <row r="74">
          <cell r="B74"/>
          <cell r="C74"/>
          <cell r="D74"/>
          <cell r="E74" t="str">
            <v>M10螺母*2</v>
          </cell>
          <cell r="F74" t="str">
            <v>外协</v>
          </cell>
          <cell r="G74">
            <v>2</v>
          </cell>
          <cell r="H74"/>
          <cell r="I74"/>
          <cell r="J74"/>
          <cell r="K74"/>
          <cell r="L74"/>
          <cell r="M74"/>
          <cell r="N74">
            <v>0.113</v>
          </cell>
          <cell r="O74"/>
          <cell r="P74"/>
          <cell r="Q74">
            <v>0.02</v>
          </cell>
          <cell r="R74"/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  <cell r="Z74"/>
          <cell r="AA74"/>
          <cell r="AB74"/>
          <cell r="AC74"/>
          <cell r="AD74"/>
          <cell r="AE74"/>
        </row>
        <row r="75">
          <cell r="B75"/>
          <cell r="C75"/>
          <cell r="D75"/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M75"/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  <cell r="Z75"/>
          <cell r="AA75"/>
          <cell r="AB75"/>
          <cell r="AC75"/>
          <cell r="AD75"/>
          <cell r="AE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  <cell r="Z76"/>
          <cell r="AA76"/>
          <cell r="AB76"/>
          <cell r="AC76"/>
          <cell r="AD76"/>
          <cell r="AE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  <cell r="Z77"/>
          <cell r="AA77"/>
          <cell r="AB77"/>
          <cell r="AC77"/>
          <cell r="AD77"/>
          <cell r="AE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  <cell r="Z78"/>
          <cell r="AA78"/>
          <cell r="AB78"/>
          <cell r="AC78"/>
          <cell r="AD78"/>
          <cell r="AE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  <cell r="Z79"/>
          <cell r="AA79"/>
          <cell r="AB79"/>
          <cell r="AC79"/>
          <cell r="AD79"/>
          <cell r="AE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>
            <v>3.02422382575</v>
          </cell>
          <cell r="T80"/>
          <cell r="U80"/>
          <cell r="V80"/>
          <cell r="W80"/>
          <cell r="X80"/>
          <cell r="Y80">
            <v>1.0100000000000002</v>
          </cell>
          <cell r="Z80"/>
          <cell r="AA80"/>
          <cell r="AB80"/>
          <cell r="AC80"/>
          <cell r="AD80"/>
          <cell r="AE80"/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F81"/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M81"/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B81"/>
          <cell r="AC81"/>
          <cell r="AD81"/>
          <cell r="AE81">
            <v>4.1140506568124993</v>
          </cell>
        </row>
        <row r="82">
          <cell r="B82"/>
          <cell r="C82"/>
          <cell r="D82"/>
          <cell r="E82" t="str">
            <v>M10螺母*2</v>
          </cell>
          <cell r="F82"/>
          <cell r="G82">
            <v>2</v>
          </cell>
          <cell r="H82"/>
          <cell r="I82"/>
          <cell r="J82"/>
          <cell r="K82"/>
          <cell r="L82"/>
          <cell r="M82"/>
          <cell r="N82">
            <v>0.113</v>
          </cell>
          <cell r="O82"/>
          <cell r="P82"/>
          <cell r="Q82">
            <v>0.02</v>
          </cell>
          <cell r="R82"/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>
            <v>2.8974353537499997</v>
          </cell>
          <cell r="T85"/>
          <cell r="U85"/>
          <cell r="V85"/>
          <cell r="W85"/>
          <cell r="X85"/>
          <cell r="Y85">
            <v>0.68</v>
          </cell>
          <cell r="Z85"/>
          <cell r="AA85"/>
          <cell r="AB85"/>
          <cell r="AC85"/>
          <cell r="AD85"/>
          <cell r="AE85"/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F86"/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M86"/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B86"/>
          <cell r="AC86"/>
          <cell r="AD86"/>
          <cell r="AE86">
            <v>4.0565506568124992</v>
          </cell>
        </row>
        <row r="87">
          <cell r="B87"/>
          <cell r="C87"/>
          <cell r="D87"/>
          <cell r="E87" t="str">
            <v>M10螺母*2</v>
          </cell>
          <cell r="F87"/>
          <cell r="G87">
            <v>2</v>
          </cell>
          <cell r="H87"/>
          <cell r="I87"/>
          <cell r="J87"/>
          <cell r="K87"/>
          <cell r="L87"/>
          <cell r="M87"/>
          <cell r="N87">
            <v>0.113</v>
          </cell>
          <cell r="O87"/>
          <cell r="P87"/>
          <cell r="Q87">
            <v>0.02</v>
          </cell>
          <cell r="R87"/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  <cell r="Z87"/>
          <cell r="AA87"/>
          <cell r="AB87"/>
          <cell r="AC87"/>
          <cell r="AD87"/>
          <cell r="AE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  <cell r="Z88"/>
          <cell r="AA88"/>
          <cell r="AB88"/>
          <cell r="AC88"/>
          <cell r="AD88"/>
          <cell r="AE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  <cell r="Z89"/>
          <cell r="AA89"/>
          <cell r="AB89"/>
          <cell r="AC89"/>
          <cell r="AD89"/>
          <cell r="AE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>
            <v>2.8974353537499997</v>
          </cell>
          <cell r="T90"/>
          <cell r="U90"/>
          <cell r="V90"/>
          <cell r="W90"/>
          <cell r="X90"/>
          <cell r="Y90">
            <v>0.63</v>
          </cell>
          <cell r="Z90"/>
          <cell r="AA90"/>
          <cell r="AB90"/>
          <cell r="AC90"/>
          <cell r="AD90"/>
          <cell r="AE90"/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F91"/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M91"/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B91"/>
          <cell r="AC91"/>
          <cell r="AD91"/>
          <cell r="AE91">
            <v>4.6393573996125008</v>
          </cell>
        </row>
        <row r="92">
          <cell r="B92"/>
          <cell r="C92"/>
          <cell r="D92"/>
          <cell r="E92" t="str">
            <v>M10螺母*2</v>
          </cell>
          <cell r="F92"/>
          <cell r="G92">
            <v>2</v>
          </cell>
          <cell r="H92"/>
          <cell r="I92"/>
          <cell r="J92"/>
          <cell r="K92"/>
          <cell r="L92"/>
          <cell r="M92"/>
          <cell r="N92">
            <v>0.113</v>
          </cell>
          <cell r="O92"/>
          <cell r="P92"/>
          <cell r="Q92">
            <v>0.02</v>
          </cell>
          <cell r="R92"/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  <cell r="Z92"/>
          <cell r="AA92"/>
          <cell r="AB92"/>
          <cell r="AC92"/>
          <cell r="AD92"/>
          <cell r="AE92"/>
        </row>
        <row r="93">
          <cell r="B93"/>
          <cell r="C93"/>
          <cell r="D93"/>
          <cell r="E93" t="str">
            <v>限位片</v>
          </cell>
          <cell r="F93"/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M93"/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  <cell r="Z93"/>
          <cell r="AA93"/>
          <cell r="AB93"/>
          <cell r="AC93"/>
          <cell r="AD93"/>
          <cell r="AE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  <cell r="Z94"/>
          <cell r="AA94"/>
          <cell r="AB94"/>
          <cell r="AC94"/>
          <cell r="AD94"/>
          <cell r="AE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  <cell r="Z95"/>
          <cell r="AA95"/>
          <cell r="AB95"/>
          <cell r="AC95"/>
          <cell r="AD95"/>
          <cell r="AE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  <cell r="Z96"/>
          <cell r="AA96"/>
          <cell r="AB96"/>
          <cell r="AC96"/>
          <cell r="AD96"/>
          <cell r="AE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  <cell r="Z97"/>
          <cell r="AA97"/>
          <cell r="AB97"/>
          <cell r="AC97"/>
          <cell r="AD97"/>
          <cell r="AE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>
            <v>3.02422382575</v>
          </cell>
          <cell r="T98"/>
          <cell r="U98"/>
          <cell r="V98"/>
          <cell r="W98"/>
          <cell r="X98"/>
          <cell r="Y98">
            <v>1.0100000000000002</v>
          </cell>
          <cell r="Z98"/>
          <cell r="AA98"/>
          <cell r="AB98"/>
          <cell r="AC98"/>
          <cell r="AD98"/>
          <cell r="AE98"/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F99"/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M99"/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B100"/>
          <cell r="C100"/>
          <cell r="D100"/>
          <cell r="E100"/>
          <cell r="F100"/>
          <cell r="G100"/>
          <cell r="H100" t="str">
            <v>模具摊销(冲孔)</v>
          </cell>
          <cell r="I100" t="str">
            <v>5万件</v>
          </cell>
          <cell r="J100"/>
          <cell r="K100"/>
          <cell r="L100"/>
          <cell r="M100"/>
          <cell r="N100">
            <v>1600</v>
          </cell>
          <cell r="O100"/>
          <cell r="P100"/>
          <cell r="Q100"/>
          <cell r="R100"/>
          <cell r="S100"/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  <cell r="Z100"/>
          <cell r="AA100"/>
          <cell r="AB100"/>
          <cell r="AC100"/>
          <cell r="AD100"/>
          <cell r="AE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  <cell r="Z101"/>
          <cell r="AA101"/>
          <cell r="AB101"/>
          <cell r="AC101"/>
          <cell r="AD101"/>
          <cell r="AE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  <cell r="Z102"/>
          <cell r="AA102"/>
          <cell r="AB102"/>
          <cell r="AC102"/>
          <cell r="AD102"/>
          <cell r="AE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>
            <v>1.7555605187500003</v>
          </cell>
          <cell r="T103"/>
          <cell r="U103"/>
          <cell r="V103"/>
          <cell r="W103"/>
          <cell r="X103"/>
          <cell r="Y103">
            <v>0.25</v>
          </cell>
          <cell r="Z103"/>
          <cell r="AA103"/>
          <cell r="AB103"/>
          <cell r="AC103"/>
          <cell r="AD103"/>
          <cell r="AE103"/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F104"/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M104"/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B104"/>
          <cell r="AC104"/>
          <cell r="AD104"/>
          <cell r="AE104">
            <v>0.26602887407142856</v>
          </cell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  <cell r="Z106"/>
          <cell r="AA106"/>
          <cell r="AB106"/>
          <cell r="AC106"/>
          <cell r="AD106"/>
          <cell r="AE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>
            <v>0.14132945571428573</v>
          </cell>
          <cell r="T107"/>
          <cell r="U107"/>
          <cell r="V107"/>
          <cell r="W107"/>
          <cell r="X107"/>
          <cell r="Y107">
            <v>0.09</v>
          </cell>
          <cell r="Z107"/>
          <cell r="AA107"/>
          <cell r="AB107"/>
          <cell r="AC107"/>
          <cell r="AD107"/>
          <cell r="AE107"/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F108"/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M108"/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B108"/>
          <cell r="AC108"/>
          <cell r="AD108"/>
          <cell r="AE108">
            <v>4.0731055467762332</v>
          </cell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  <cell r="Z109"/>
          <cell r="AA109"/>
          <cell r="AB109"/>
          <cell r="AC109"/>
          <cell r="AD109"/>
          <cell r="AE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  <cell r="Z110"/>
          <cell r="AA110"/>
          <cell r="AB110"/>
          <cell r="AC110"/>
          <cell r="AD110"/>
          <cell r="AE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  <cell r="Z111"/>
          <cell r="AA111"/>
          <cell r="AB111"/>
          <cell r="AC111"/>
          <cell r="AD111"/>
          <cell r="AE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  <cell r="Z112"/>
          <cell r="AA112"/>
          <cell r="AB112"/>
          <cell r="AC112"/>
          <cell r="AD112"/>
          <cell r="AE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>
            <v>3.2118309102402032</v>
          </cell>
          <cell r="T113"/>
          <cell r="U113"/>
          <cell r="V113"/>
          <cell r="W113"/>
          <cell r="X113"/>
          <cell r="Y113">
            <v>0.33</v>
          </cell>
          <cell r="Z113"/>
          <cell r="AA113"/>
          <cell r="AB113"/>
          <cell r="AC113"/>
          <cell r="AD113"/>
          <cell r="AE113"/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F114"/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M114"/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B114"/>
          <cell r="AC114"/>
          <cell r="AD114"/>
          <cell r="AE114">
            <v>4.0731055467762332</v>
          </cell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  <cell r="Z115"/>
          <cell r="AA115"/>
          <cell r="AB115"/>
          <cell r="AC115"/>
          <cell r="AD115"/>
          <cell r="AE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  <cell r="Z116"/>
          <cell r="AA116"/>
          <cell r="AB116"/>
          <cell r="AC116"/>
          <cell r="AD116"/>
          <cell r="AE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  <cell r="Z117"/>
          <cell r="AA117"/>
          <cell r="AB117"/>
          <cell r="AC117"/>
          <cell r="AD117"/>
          <cell r="AE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  <cell r="Z118"/>
          <cell r="AA118"/>
          <cell r="AB118"/>
          <cell r="AC118"/>
          <cell r="AD118"/>
          <cell r="AE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>
            <v>3.2118309102402032</v>
          </cell>
          <cell r="T119"/>
          <cell r="U119"/>
          <cell r="V119"/>
          <cell r="W119"/>
          <cell r="X119"/>
          <cell r="Y119">
            <v>0.33</v>
          </cell>
          <cell r="Z119"/>
          <cell r="AA119"/>
          <cell r="AB119"/>
          <cell r="AC119"/>
          <cell r="AD119"/>
          <cell r="AE119"/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F120"/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M120"/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B120"/>
          <cell r="AC120"/>
          <cell r="AD120"/>
          <cell r="AE120">
            <v>3.0136855221238941</v>
          </cell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  <cell r="Z121"/>
          <cell r="AA121"/>
          <cell r="AB121"/>
          <cell r="AC121"/>
          <cell r="AD121"/>
          <cell r="AE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  <cell r="Z122"/>
          <cell r="AA122"/>
          <cell r="AB122"/>
          <cell r="AC122"/>
          <cell r="AD122"/>
          <cell r="AE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>
            <v>2.4205961061946906</v>
          </cell>
          <cell r="T123"/>
          <cell r="U123"/>
          <cell r="V123"/>
          <cell r="W123"/>
          <cell r="X123"/>
          <cell r="Y123">
            <v>0.2</v>
          </cell>
          <cell r="Z123"/>
          <cell r="AA123"/>
          <cell r="AB123"/>
          <cell r="AC123"/>
          <cell r="AD123"/>
          <cell r="AE123"/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F124"/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M124"/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B124"/>
          <cell r="AC124"/>
          <cell r="AD124"/>
          <cell r="AE124">
            <v>3.3064751150442482</v>
          </cell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  <cell r="Z125"/>
          <cell r="AA125"/>
          <cell r="AB125"/>
          <cell r="AC125"/>
          <cell r="AD125"/>
          <cell r="AE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  <cell r="Z126"/>
          <cell r="AA126"/>
          <cell r="AB126"/>
          <cell r="AC126"/>
          <cell r="AD126"/>
          <cell r="AE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 t="str">
            <v>手工调整</v>
          </cell>
          <cell r="U127"/>
          <cell r="V127">
            <v>1</v>
          </cell>
          <cell r="W127">
            <v>1</v>
          </cell>
          <cell r="X127">
            <v>0.1</v>
          </cell>
          <cell r="Y127">
            <v>0.1</v>
          </cell>
          <cell r="Z127"/>
          <cell r="AA127"/>
          <cell r="AB127"/>
          <cell r="AC127"/>
          <cell r="AD127"/>
          <cell r="AE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>
            <v>2.5451957522123898</v>
          </cell>
          <cell r="T128"/>
          <cell r="U128"/>
          <cell r="V128"/>
          <cell r="W128"/>
          <cell r="X128"/>
          <cell r="Y128">
            <v>0.32999999999999996</v>
          </cell>
          <cell r="Z128"/>
          <cell r="AA128"/>
          <cell r="AB128"/>
          <cell r="AC128"/>
          <cell r="AD128"/>
          <cell r="AE128"/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F129"/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M129"/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B129"/>
          <cell r="AC129"/>
          <cell r="AD129"/>
          <cell r="AE129">
            <v>0.48088675185840707</v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  <cell r="Z130"/>
          <cell r="AA130"/>
          <cell r="AB130"/>
          <cell r="AC130"/>
          <cell r="AD130"/>
          <cell r="AE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>
            <v>0.348162392920354</v>
          </cell>
          <cell r="T133"/>
          <cell r="U133"/>
          <cell r="V133"/>
          <cell r="W133"/>
          <cell r="X133"/>
          <cell r="Y133">
            <v>7.0000000000000007E-2</v>
          </cell>
          <cell r="Z133"/>
          <cell r="AA133"/>
          <cell r="AB133"/>
          <cell r="AC133"/>
          <cell r="AD133"/>
          <cell r="AE133"/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F134"/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M134"/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B134"/>
          <cell r="AC134"/>
          <cell r="AD134"/>
          <cell r="AE134">
            <v>0.39841335999999994</v>
          </cell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  <cell r="Z135"/>
          <cell r="AA135"/>
          <cell r="AB135"/>
          <cell r="AC135"/>
          <cell r="AD135"/>
          <cell r="AE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  <cell r="Z136"/>
          <cell r="AA136"/>
          <cell r="AB136"/>
          <cell r="AC136"/>
          <cell r="AD136"/>
          <cell r="AE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>
            <v>0.24644639999999998</v>
          </cell>
          <cell r="T137"/>
          <cell r="U137"/>
          <cell r="V137"/>
          <cell r="W137"/>
          <cell r="X137"/>
          <cell r="Y137">
            <v>0.1</v>
          </cell>
          <cell r="Z137"/>
          <cell r="AA137"/>
          <cell r="AB137"/>
          <cell r="AC137"/>
          <cell r="AD137"/>
          <cell r="AE137"/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F138"/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M138"/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B138"/>
          <cell r="AC138"/>
          <cell r="AD138"/>
          <cell r="AE138">
            <v>2.2266989999999995</v>
          </cell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  <cell r="Z139"/>
          <cell r="AA139"/>
          <cell r="AB139"/>
          <cell r="AC139"/>
          <cell r="AD139"/>
          <cell r="AE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  <cell r="Z140"/>
          <cell r="AA140"/>
          <cell r="AB140"/>
          <cell r="AC140"/>
          <cell r="AD140"/>
          <cell r="AE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>
            <v>1.7362599999999999</v>
          </cell>
          <cell r="T141"/>
          <cell r="U141"/>
          <cell r="V141"/>
          <cell r="W141"/>
          <cell r="X141"/>
          <cell r="Y141">
            <v>0.2</v>
          </cell>
          <cell r="Z141"/>
          <cell r="AA141"/>
          <cell r="AB141"/>
          <cell r="AC141"/>
          <cell r="AD141"/>
          <cell r="AE141"/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F142"/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M142"/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B142"/>
          <cell r="AC142"/>
          <cell r="AD142"/>
          <cell r="AE142">
            <v>2.2266989999999995</v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  <cell r="Z143"/>
          <cell r="AA143"/>
          <cell r="AB143"/>
          <cell r="AC143"/>
          <cell r="AD143"/>
          <cell r="AE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  <cell r="Z144"/>
          <cell r="AA144"/>
          <cell r="AB144"/>
          <cell r="AC144"/>
          <cell r="AD144"/>
          <cell r="AE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>
            <v>1.7362599999999999</v>
          </cell>
          <cell r="T145"/>
          <cell r="U145"/>
          <cell r="V145"/>
          <cell r="W145"/>
          <cell r="X145"/>
          <cell r="Y145">
            <v>0.2</v>
          </cell>
          <cell r="Z145"/>
          <cell r="AA145"/>
          <cell r="AB145"/>
          <cell r="AC145"/>
          <cell r="AD145"/>
          <cell r="AE145"/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F146"/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M146"/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B146"/>
          <cell r="AC146"/>
          <cell r="AD146"/>
          <cell r="AE146">
            <v>0.6985905</v>
          </cell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  <cell r="Z147"/>
          <cell r="AA147"/>
          <cell r="AB147"/>
          <cell r="AC147"/>
          <cell r="AD147"/>
          <cell r="AE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  <cell r="Z148"/>
          <cell r="AA148"/>
          <cell r="AB148"/>
          <cell r="AC148"/>
          <cell r="AD148"/>
          <cell r="AE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>
            <v>0.5174700000000001</v>
          </cell>
          <cell r="T149"/>
          <cell r="U149"/>
          <cell r="V149"/>
          <cell r="W149"/>
          <cell r="X149"/>
          <cell r="Y149">
            <v>9.0000000000000011E-2</v>
          </cell>
          <cell r="Z149"/>
          <cell r="AA149"/>
          <cell r="AB149"/>
          <cell r="AC149"/>
          <cell r="AD149"/>
          <cell r="AE149"/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F150"/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M150"/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D150"/>
          <cell r="AE150">
            <v>0.34455465100000005</v>
          </cell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  <cell r="Z151"/>
          <cell r="AA151"/>
          <cell r="AB151"/>
          <cell r="AC151"/>
          <cell r="AD151"/>
          <cell r="AE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  <cell r="Z152"/>
          <cell r="AA152"/>
          <cell r="AB152"/>
          <cell r="AC152"/>
          <cell r="AD152"/>
          <cell r="AE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>
            <v>0.19961274000000004</v>
          </cell>
          <cell r="T153"/>
          <cell r="U153"/>
          <cell r="V153"/>
          <cell r="W153"/>
          <cell r="X153"/>
          <cell r="Y153">
            <v>0.1</v>
          </cell>
          <cell r="Z153"/>
          <cell r="AA153"/>
          <cell r="AB153"/>
          <cell r="AC153"/>
          <cell r="AD153"/>
          <cell r="AE153"/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M154"/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D154"/>
          <cell r="AE154">
            <v>4.8115245974004415</v>
          </cell>
        </row>
        <row r="155">
          <cell r="B155"/>
          <cell r="C155"/>
          <cell r="D155"/>
          <cell r="E155" t="str">
            <v>M10焊接螺母(加厚)</v>
          </cell>
          <cell r="F155" t="str">
            <v>外购</v>
          </cell>
          <cell r="G155">
            <v>2</v>
          </cell>
          <cell r="H155"/>
          <cell r="I155"/>
          <cell r="J155"/>
          <cell r="K155"/>
          <cell r="L155"/>
          <cell r="M155"/>
          <cell r="N155">
            <v>0.13442477876106196</v>
          </cell>
          <cell r="O155"/>
          <cell r="P155"/>
          <cell r="Q155">
            <v>0.02</v>
          </cell>
          <cell r="R155"/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  <cell r="Z155"/>
          <cell r="AA155"/>
          <cell r="AB155"/>
          <cell r="AC155"/>
          <cell r="AD155"/>
          <cell r="AE155"/>
        </row>
        <row r="156">
          <cell r="B156"/>
          <cell r="C156"/>
          <cell r="D156"/>
          <cell r="E156" t="str">
            <v>检具费</v>
          </cell>
          <cell r="F156"/>
          <cell r="G156"/>
          <cell r="H156"/>
          <cell r="I156" t="str">
            <v>7600元，分摊2万件，分摊完毕，未算入</v>
          </cell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  <cell r="Z156"/>
          <cell r="AA156"/>
          <cell r="AB156"/>
          <cell r="AC156"/>
          <cell r="AD156"/>
          <cell r="AE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  <cell r="Z157"/>
          <cell r="AA157"/>
          <cell r="AB157"/>
          <cell r="AC157"/>
          <cell r="AD157"/>
          <cell r="AE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  <cell r="Z158"/>
          <cell r="AA158"/>
          <cell r="AB158"/>
          <cell r="AC158"/>
          <cell r="AD158"/>
          <cell r="AE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  <cell r="Z159"/>
          <cell r="AA159"/>
          <cell r="AB159"/>
          <cell r="AC159"/>
          <cell r="AD159"/>
          <cell r="AE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  <cell r="Z160"/>
          <cell r="AA160"/>
          <cell r="AB160"/>
          <cell r="AC160"/>
          <cell r="AD160"/>
          <cell r="AE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  <cell r="Z161"/>
          <cell r="AA161"/>
          <cell r="AB161"/>
          <cell r="AC161"/>
          <cell r="AD161"/>
          <cell r="AE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>
            <v>3.4439344325221239</v>
          </cell>
          <cell r="T162"/>
          <cell r="U162"/>
          <cell r="V162"/>
          <cell r="W162"/>
          <cell r="X162"/>
          <cell r="Y162">
            <v>0.74</v>
          </cell>
          <cell r="Z162"/>
          <cell r="AA162"/>
          <cell r="AB162"/>
          <cell r="AC162"/>
          <cell r="AD162"/>
          <cell r="AE162"/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M163"/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D163"/>
          <cell r="AE163">
            <v>4.8115245974004415</v>
          </cell>
        </row>
        <row r="164">
          <cell r="B164"/>
          <cell r="C164"/>
          <cell r="D164"/>
          <cell r="E164" t="str">
            <v>M10焊接螺母(加厚)</v>
          </cell>
          <cell r="F164" t="str">
            <v>外购</v>
          </cell>
          <cell r="G164">
            <v>2</v>
          </cell>
          <cell r="H164"/>
          <cell r="I164"/>
          <cell r="J164"/>
          <cell r="K164"/>
          <cell r="L164"/>
          <cell r="M164"/>
          <cell r="N164">
            <v>0.13442477876106196</v>
          </cell>
          <cell r="O164"/>
          <cell r="P164"/>
          <cell r="Q164">
            <v>0.02</v>
          </cell>
          <cell r="R164"/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  <cell r="Z164"/>
          <cell r="AA164"/>
          <cell r="AB164"/>
          <cell r="AC164"/>
          <cell r="AD164"/>
          <cell r="AE164"/>
        </row>
        <row r="165">
          <cell r="B165"/>
          <cell r="C165"/>
          <cell r="D165"/>
          <cell r="E165" t="str">
            <v>检具费</v>
          </cell>
          <cell r="F165"/>
          <cell r="G165"/>
          <cell r="H165"/>
          <cell r="I165" t="str">
            <v>7600元，分摊2万件，分摊完毕，未算入</v>
          </cell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  <cell r="Z165"/>
          <cell r="AA165"/>
          <cell r="AB165"/>
          <cell r="AC165"/>
          <cell r="AD165"/>
          <cell r="AE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  <cell r="Z166"/>
          <cell r="AA166"/>
          <cell r="AB166"/>
          <cell r="AC166"/>
          <cell r="AD166"/>
          <cell r="AE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  <cell r="Z167"/>
          <cell r="AA167"/>
          <cell r="AB167"/>
          <cell r="AC167"/>
          <cell r="AD167"/>
          <cell r="AE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  <cell r="Z168"/>
          <cell r="AA168"/>
          <cell r="AB168"/>
          <cell r="AC168"/>
          <cell r="AD168"/>
          <cell r="AE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  <cell r="Z169"/>
          <cell r="AA169"/>
          <cell r="AB169"/>
          <cell r="AC169"/>
          <cell r="AD169"/>
          <cell r="AE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  <cell r="Z170"/>
          <cell r="AA170"/>
          <cell r="AB170"/>
          <cell r="AC170"/>
          <cell r="AD170"/>
          <cell r="AE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>
            <v>3.4439344325221239</v>
          </cell>
          <cell r="T171"/>
          <cell r="U171"/>
          <cell r="V171"/>
          <cell r="W171"/>
          <cell r="X171"/>
          <cell r="Y171">
            <v>0.74</v>
          </cell>
          <cell r="Z171"/>
          <cell r="AA171"/>
          <cell r="AB171"/>
          <cell r="AC171"/>
          <cell r="AD171"/>
          <cell r="AE171"/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F172"/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M172"/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B172"/>
          <cell r="AC172"/>
          <cell r="AD172"/>
          <cell r="AE172">
            <v>11.412496431814159</v>
          </cell>
        </row>
        <row r="173">
          <cell r="B173"/>
          <cell r="C173"/>
          <cell r="D173"/>
          <cell r="E173" t="str">
            <v>定位销</v>
          </cell>
          <cell r="F173"/>
          <cell r="G173">
            <v>1</v>
          </cell>
          <cell r="H173"/>
          <cell r="I173"/>
          <cell r="J173"/>
          <cell r="K173"/>
          <cell r="L173"/>
          <cell r="M173"/>
          <cell r="N173">
            <v>0.28318584070796465</v>
          </cell>
          <cell r="O173"/>
          <cell r="P173"/>
          <cell r="Q173">
            <v>8.9999999999999993E-3</v>
          </cell>
          <cell r="R173"/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  <cell r="Z173"/>
          <cell r="AA173"/>
          <cell r="AB173"/>
          <cell r="AC173"/>
          <cell r="AD173"/>
          <cell r="AE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  <cell r="Z174"/>
          <cell r="AA174"/>
          <cell r="AB174"/>
          <cell r="AC174"/>
          <cell r="AD174"/>
          <cell r="AE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  <cell r="Z175"/>
          <cell r="AA175"/>
          <cell r="AB175"/>
          <cell r="AC175"/>
          <cell r="AD175"/>
          <cell r="AE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  <cell r="Z176"/>
          <cell r="AA176"/>
          <cell r="AB176"/>
          <cell r="AC176"/>
          <cell r="AD176"/>
          <cell r="AE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  <cell r="Z177"/>
          <cell r="AA177"/>
          <cell r="AB177"/>
          <cell r="AC177"/>
          <cell r="AD177"/>
          <cell r="AE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  <cell r="Z178"/>
          <cell r="AA178"/>
          <cell r="AB178"/>
          <cell r="AC178"/>
          <cell r="AD178"/>
          <cell r="AE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  <cell r="Z179"/>
          <cell r="AA179"/>
          <cell r="AB179"/>
          <cell r="AC179"/>
          <cell r="AD179"/>
          <cell r="AE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  <cell r="Z180"/>
          <cell r="AA180"/>
          <cell r="AB180"/>
          <cell r="AC180"/>
          <cell r="AD180"/>
          <cell r="AE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  <cell r="Z181"/>
          <cell r="AA181"/>
          <cell r="AB181"/>
          <cell r="AC181"/>
          <cell r="AD181"/>
          <cell r="AE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  <cell r="Z182"/>
          <cell r="AA182"/>
          <cell r="AB182"/>
          <cell r="AC182"/>
          <cell r="AD182"/>
          <cell r="AE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 t="str">
            <v>调整</v>
          </cell>
          <cell r="U183"/>
          <cell r="V183">
            <v>1</v>
          </cell>
          <cell r="W183">
            <v>1</v>
          </cell>
          <cell r="X183">
            <v>0.3</v>
          </cell>
          <cell r="Y183">
            <v>0.3</v>
          </cell>
          <cell r="Z183"/>
          <cell r="AA183"/>
          <cell r="AB183"/>
          <cell r="AC183"/>
          <cell r="AD183"/>
          <cell r="AE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>
            <v>7.8139099407079655</v>
          </cell>
          <cell r="T184"/>
          <cell r="U184"/>
          <cell r="V184"/>
          <cell r="W184"/>
          <cell r="X184"/>
          <cell r="Y184">
            <v>2.11</v>
          </cell>
          <cell r="Z184"/>
          <cell r="AA184"/>
          <cell r="AB184"/>
          <cell r="AC184"/>
          <cell r="AD184"/>
          <cell r="AE184"/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F185"/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M185"/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B186"/>
          <cell r="C186"/>
          <cell r="D186"/>
          <cell r="E186" t="str">
            <v>定位销</v>
          </cell>
          <cell r="F186"/>
          <cell r="G186">
            <v>1</v>
          </cell>
          <cell r="H186"/>
          <cell r="I186"/>
          <cell r="J186"/>
          <cell r="K186"/>
          <cell r="L186"/>
          <cell r="M186"/>
          <cell r="N186">
            <v>0.28318584070796465</v>
          </cell>
          <cell r="O186"/>
          <cell r="P186"/>
          <cell r="Q186">
            <v>8.9999999999999993E-3</v>
          </cell>
          <cell r="R186"/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  <cell r="Z186"/>
          <cell r="AA186"/>
          <cell r="AB186"/>
          <cell r="AC186"/>
          <cell r="AD186"/>
          <cell r="AE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  <cell r="Z187"/>
          <cell r="AA187"/>
          <cell r="AB187"/>
          <cell r="AC187"/>
          <cell r="AD187"/>
          <cell r="AE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  <cell r="Z188"/>
          <cell r="AA188"/>
          <cell r="AB188"/>
          <cell r="AC188"/>
          <cell r="AD188"/>
          <cell r="AE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  <cell r="Z189"/>
          <cell r="AA189"/>
          <cell r="AB189"/>
          <cell r="AC189"/>
          <cell r="AD189"/>
          <cell r="AE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  <cell r="Z190"/>
          <cell r="AA190"/>
          <cell r="AB190"/>
          <cell r="AC190"/>
          <cell r="AD190"/>
          <cell r="AE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  <cell r="Z191"/>
          <cell r="AA191"/>
          <cell r="AB191"/>
          <cell r="AC191"/>
          <cell r="AD191"/>
          <cell r="AE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  <cell r="Z192"/>
          <cell r="AA192"/>
          <cell r="AB192"/>
          <cell r="AC192"/>
          <cell r="AD192"/>
          <cell r="AE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  <cell r="Z193"/>
          <cell r="AA193"/>
          <cell r="AB193"/>
          <cell r="AC193"/>
          <cell r="AD193"/>
          <cell r="AE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  <cell r="Z194"/>
          <cell r="AA194"/>
          <cell r="AB194"/>
          <cell r="AC194"/>
          <cell r="AD194"/>
          <cell r="AE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  <cell r="Z195"/>
          <cell r="AA195"/>
          <cell r="AB195"/>
          <cell r="AC195"/>
          <cell r="AD195"/>
          <cell r="AE195"/>
        </row>
        <row r="196">
          <cell r="B196"/>
          <cell r="C196"/>
          <cell r="D196"/>
          <cell r="E196" t="str">
            <v>检具费</v>
          </cell>
          <cell r="F196"/>
          <cell r="G196"/>
          <cell r="H196"/>
          <cell r="I196" t="str">
            <v>7758元，分摊2万件，分摊完毕，未算入</v>
          </cell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 t="str">
            <v>调整</v>
          </cell>
          <cell r="U196"/>
          <cell r="V196">
            <v>1</v>
          </cell>
          <cell r="W196">
            <v>1</v>
          </cell>
          <cell r="X196">
            <v>0.54</v>
          </cell>
          <cell r="Y196">
            <v>0.54</v>
          </cell>
          <cell r="Z196"/>
          <cell r="AA196"/>
          <cell r="AB196"/>
          <cell r="AC196"/>
          <cell r="AD196"/>
          <cell r="AE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>
            <v>7.6099099407079649</v>
          </cell>
          <cell r="T197"/>
          <cell r="U197"/>
          <cell r="V197"/>
          <cell r="W197"/>
          <cell r="X197"/>
          <cell r="Y197">
            <v>2.35</v>
          </cell>
          <cell r="Z197"/>
          <cell r="AA197"/>
          <cell r="AB197"/>
          <cell r="AC197"/>
          <cell r="AD197"/>
          <cell r="AE197"/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F198"/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M198"/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B199"/>
          <cell r="C199"/>
          <cell r="D199"/>
          <cell r="E199" t="str">
            <v>定位销</v>
          </cell>
          <cell r="F199"/>
          <cell r="G199">
            <v>1</v>
          </cell>
          <cell r="H199"/>
          <cell r="I199"/>
          <cell r="J199"/>
          <cell r="K199"/>
          <cell r="L199"/>
          <cell r="M199"/>
          <cell r="N199">
            <v>0.28318584070796465</v>
          </cell>
          <cell r="O199"/>
          <cell r="P199"/>
          <cell r="Q199">
            <v>8.9999999999999993E-3</v>
          </cell>
          <cell r="R199"/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  <cell r="Z199"/>
          <cell r="AA199"/>
          <cell r="AB199"/>
          <cell r="AC199"/>
          <cell r="AD199"/>
          <cell r="AE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  <cell r="Z200"/>
          <cell r="AA200"/>
          <cell r="AB200"/>
          <cell r="AC200"/>
          <cell r="AD200"/>
          <cell r="AE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  <cell r="Z201"/>
          <cell r="AA201"/>
          <cell r="AB201"/>
          <cell r="AC201"/>
          <cell r="AD201"/>
          <cell r="AE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  <cell r="Z202"/>
          <cell r="AA202"/>
          <cell r="AB202"/>
          <cell r="AC202"/>
          <cell r="AD202"/>
          <cell r="AE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  <cell r="Z203"/>
          <cell r="AA203"/>
          <cell r="AB203"/>
          <cell r="AC203"/>
          <cell r="AD203"/>
          <cell r="AE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  <cell r="Z204"/>
          <cell r="AA204"/>
          <cell r="AB204"/>
          <cell r="AC204"/>
          <cell r="AD204"/>
          <cell r="AE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  <cell r="Z205"/>
          <cell r="AA205"/>
          <cell r="AB205"/>
          <cell r="AC205"/>
          <cell r="AD205"/>
          <cell r="AE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  <cell r="Z206"/>
          <cell r="AA206"/>
          <cell r="AB206"/>
          <cell r="AC206"/>
          <cell r="AD206"/>
          <cell r="AE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  <cell r="Z207"/>
          <cell r="AA207"/>
          <cell r="AB207"/>
          <cell r="AC207"/>
          <cell r="AD207"/>
          <cell r="AE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  <cell r="Z208"/>
          <cell r="AA208"/>
          <cell r="AB208"/>
          <cell r="AC208"/>
          <cell r="AD208"/>
          <cell r="AE208"/>
        </row>
        <row r="209">
          <cell r="B209"/>
          <cell r="C209"/>
          <cell r="D209"/>
          <cell r="E209" t="str">
            <v>检具费</v>
          </cell>
          <cell r="F209"/>
          <cell r="G209"/>
          <cell r="H209"/>
          <cell r="I209" t="str">
            <v>7758元，分摊2万件，分摊完毕，未算入</v>
          </cell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 t="str">
            <v>调整</v>
          </cell>
          <cell r="U209"/>
          <cell r="V209">
            <v>1</v>
          </cell>
          <cell r="W209">
            <v>1</v>
          </cell>
          <cell r="X209">
            <v>0.54</v>
          </cell>
          <cell r="Y209">
            <v>0.54</v>
          </cell>
          <cell r="Z209"/>
          <cell r="AA209"/>
          <cell r="AB209"/>
          <cell r="AC209"/>
          <cell r="AD209"/>
          <cell r="AE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>
            <v>7.8589099407079654</v>
          </cell>
          <cell r="T210"/>
          <cell r="U210"/>
          <cell r="V210"/>
          <cell r="W210"/>
          <cell r="X210"/>
          <cell r="Y210">
            <v>2.35</v>
          </cell>
          <cell r="Z210"/>
          <cell r="AA210"/>
          <cell r="AB210"/>
          <cell r="AC210"/>
          <cell r="AD210"/>
          <cell r="AE21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52B1-B5AE-4469-81E9-C8BE19F1D04D}">
  <sheetPr>
    <pageSetUpPr fitToPage="1"/>
  </sheetPr>
  <dimension ref="A1:R543"/>
  <sheetViews>
    <sheetView tabSelected="1" zoomScale="70" zoomScaleNormal="70" workbookViewId="0">
      <selection activeCell="G7" sqref="G7"/>
    </sheetView>
  </sheetViews>
  <sheetFormatPr defaultColWidth="10" defaultRowHeight="27.75" customHeight="1" x14ac:dyDescent="0.25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13" customWidth="1"/>
    <col min="7" max="7" width="14.88671875" style="29" customWidth="1"/>
    <col min="8" max="8" width="5.6640625" style="1" customWidth="1"/>
    <col min="9" max="9" width="11.77734375" style="13" customWidth="1"/>
    <col min="10" max="10" width="11.77734375" style="29" customWidth="1"/>
    <col min="11" max="11" width="13.21875" style="13" customWidth="1"/>
    <col min="12" max="12" width="13.21875" style="29" customWidth="1"/>
    <col min="13" max="13" width="13.21875" style="13" customWidth="1"/>
    <col min="14" max="14" width="13.21875" style="29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s="2" customFormat="1" ht="27.75" customHeight="1" x14ac:dyDescent="0.25">
      <c r="M2" s="47" t="s">
        <v>1</v>
      </c>
      <c r="N2" s="47"/>
      <c r="O2" s="47"/>
      <c r="P2" s="47"/>
      <c r="Q2" s="47"/>
    </row>
    <row r="3" spans="1:18" s="5" customFormat="1" ht="39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3" t="s">
        <v>16</v>
      </c>
      <c r="P3" s="3" t="s">
        <v>17</v>
      </c>
      <c r="Q3" s="3" t="s">
        <v>18</v>
      </c>
    </row>
    <row r="4" spans="1:18" s="13" customFormat="1" ht="62.4" customHeight="1" x14ac:dyDescent="0.25">
      <c r="A4" s="6">
        <v>1</v>
      </c>
      <c r="B4" s="6" t="s">
        <v>19</v>
      </c>
      <c r="C4" s="7" t="s">
        <v>20</v>
      </c>
      <c r="D4" s="7" t="s">
        <v>21</v>
      </c>
      <c r="E4" s="6" t="s">
        <v>22</v>
      </c>
      <c r="F4" s="8">
        <v>6.79</v>
      </c>
      <c r="G4" s="8">
        <v>6.79</v>
      </c>
      <c r="H4" s="9">
        <v>0.13</v>
      </c>
      <c r="I4" s="10">
        <f>VLOOKUP(D4,'[1]2022年7-12月'!$B$4:$AA$210,26,0)</f>
        <v>6.811418896570796</v>
      </c>
      <c r="J4" s="10">
        <f>VLOOKUP(D4,'[1]2022年7-12月'!$B$4:$AE$210,30,0)</f>
        <v>6.811418896570796</v>
      </c>
      <c r="K4" s="8">
        <f>F4</f>
        <v>6.79</v>
      </c>
      <c r="L4" s="8">
        <f>G4</f>
        <v>6.79</v>
      </c>
      <c r="M4" s="8">
        <f>F4</f>
        <v>6.79</v>
      </c>
      <c r="N4" s="8">
        <f>G4</f>
        <v>6.79</v>
      </c>
      <c r="O4" s="11" t="s">
        <v>23</v>
      </c>
      <c r="P4" s="11" t="s">
        <v>24</v>
      </c>
      <c r="Q4" s="11" t="s">
        <v>25</v>
      </c>
      <c r="R4" s="12"/>
    </row>
    <row r="5" spans="1:18" s="13" customFormat="1" ht="62.4" customHeight="1" x14ac:dyDescent="0.25">
      <c r="A5" s="6">
        <v>2</v>
      </c>
      <c r="B5" s="6" t="s">
        <v>26</v>
      </c>
      <c r="C5" s="7" t="s">
        <v>27</v>
      </c>
      <c r="D5" s="7" t="s">
        <v>28</v>
      </c>
      <c r="E5" s="6" t="s">
        <v>22</v>
      </c>
      <c r="F5" s="8">
        <v>6.79</v>
      </c>
      <c r="G5" s="8">
        <v>6.79</v>
      </c>
      <c r="H5" s="9">
        <v>0.13</v>
      </c>
      <c r="I5" s="10">
        <f>VLOOKUP(D5,'[1]2022年7-12月'!$B$4:$AA$210,26,0)</f>
        <v>6.811418896570796</v>
      </c>
      <c r="J5" s="10">
        <f>VLOOKUP(D5,'[1]2022年7-12月'!$B$4:$AE$210,30,0)</f>
        <v>6.811418896570796</v>
      </c>
      <c r="K5" s="8">
        <f t="shared" ref="K5:L39" si="0">F5</f>
        <v>6.79</v>
      </c>
      <c r="L5" s="8">
        <f t="shared" si="0"/>
        <v>6.79</v>
      </c>
      <c r="M5" s="8">
        <f t="shared" ref="M5:N39" si="1">F5</f>
        <v>6.79</v>
      </c>
      <c r="N5" s="8">
        <f t="shared" si="1"/>
        <v>6.79</v>
      </c>
      <c r="O5" s="11" t="s">
        <v>23</v>
      </c>
      <c r="P5" s="11" t="s">
        <v>24</v>
      </c>
      <c r="Q5" s="11" t="s">
        <v>25</v>
      </c>
      <c r="R5" s="12"/>
    </row>
    <row r="6" spans="1:18" s="13" customFormat="1" ht="62.4" customHeight="1" x14ac:dyDescent="0.25">
      <c r="A6" s="6">
        <v>3</v>
      </c>
      <c r="B6" s="6" t="s">
        <v>29</v>
      </c>
      <c r="C6" s="7" t="s">
        <v>30</v>
      </c>
      <c r="D6" s="7" t="s">
        <v>31</v>
      </c>
      <c r="E6" s="6" t="s">
        <v>22</v>
      </c>
      <c r="F6" s="8">
        <v>5.25</v>
      </c>
      <c r="G6" s="8">
        <v>5.25</v>
      </c>
      <c r="H6" s="9">
        <v>0.13</v>
      </c>
      <c r="I6" s="10">
        <f>VLOOKUP(D6,'[1]2022年7-12月'!$B$4:$AA$210,26,0)</f>
        <v>5.1618043480000004</v>
      </c>
      <c r="J6" s="10">
        <f>VLOOKUP(D6,'[1]2022年7-12月'!$B$4:$AE$210,30,0)</f>
        <v>5.1618043480000004</v>
      </c>
      <c r="K6" s="8">
        <f t="shared" si="0"/>
        <v>5.25</v>
      </c>
      <c r="L6" s="8">
        <f t="shared" si="0"/>
        <v>5.25</v>
      </c>
      <c r="M6" s="8">
        <f t="shared" si="1"/>
        <v>5.25</v>
      </c>
      <c r="N6" s="8">
        <f t="shared" si="1"/>
        <v>5.25</v>
      </c>
      <c r="O6" s="11" t="s">
        <v>32</v>
      </c>
      <c r="P6" s="11" t="s">
        <v>24</v>
      </c>
      <c r="Q6" s="11" t="s">
        <v>33</v>
      </c>
      <c r="R6" s="12"/>
    </row>
    <row r="7" spans="1:18" s="21" customFormat="1" ht="51" customHeight="1" x14ac:dyDescent="0.25">
      <c r="A7" s="14">
        <v>4</v>
      </c>
      <c r="B7" s="14" t="s">
        <v>29</v>
      </c>
      <c r="C7" s="15" t="s">
        <v>30</v>
      </c>
      <c r="D7" s="15" t="s">
        <v>34</v>
      </c>
      <c r="E7" s="14" t="s">
        <v>22</v>
      </c>
      <c r="F7" s="16"/>
      <c r="G7" s="16"/>
      <c r="H7" s="17">
        <v>0.13</v>
      </c>
      <c r="I7" s="18">
        <v>5.5068043480000002</v>
      </c>
      <c r="J7" s="18">
        <v>5.5068043480000002</v>
      </c>
      <c r="K7" s="16"/>
      <c r="L7" s="16"/>
      <c r="M7" s="16"/>
      <c r="N7" s="16"/>
      <c r="O7" s="19" t="s">
        <v>35</v>
      </c>
      <c r="P7" s="19" t="s">
        <v>36</v>
      </c>
      <c r="Q7" s="19" t="s">
        <v>37</v>
      </c>
      <c r="R7" s="20"/>
    </row>
    <row r="8" spans="1:18" s="13" customFormat="1" ht="62.4" customHeight="1" x14ac:dyDescent="0.25">
      <c r="A8" s="6">
        <v>5</v>
      </c>
      <c r="B8" s="6" t="s">
        <v>38</v>
      </c>
      <c r="C8" s="7" t="s">
        <v>39</v>
      </c>
      <c r="D8" s="7" t="s">
        <v>40</v>
      </c>
      <c r="E8" s="6" t="s">
        <v>22</v>
      </c>
      <c r="F8" s="8">
        <v>5.25</v>
      </c>
      <c r="G8" s="8">
        <v>5.25</v>
      </c>
      <c r="H8" s="9">
        <v>0.13</v>
      </c>
      <c r="I8" s="10">
        <f>VLOOKUP(D8,'[1]2022年7-12月'!$B$4:$AA$210,26,0)</f>
        <v>5.127304348</v>
      </c>
      <c r="J8" s="10">
        <f>VLOOKUP(D8,'[1]2022年7-12月'!$B$4:$AE$210,30,0)</f>
        <v>5.3873043479999998</v>
      </c>
      <c r="K8" s="8">
        <f t="shared" si="0"/>
        <v>5.25</v>
      </c>
      <c r="L8" s="8">
        <f t="shared" si="0"/>
        <v>5.25</v>
      </c>
      <c r="M8" s="8">
        <f t="shared" si="1"/>
        <v>5.25</v>
      </c>
      <c r="N8" s="8">
        <f t="shared" si="1"/>
        <v>5.25</v>
      </c>
      <c r="O8" s="11" t="s">
        <v>41</v>
      </c>
      <c r="P8" s="11" t="s">
        <v>24</v>
      </c>
      <c r="Q8" s="11" t="s">
        <v>33</v>
      </c>
      <c r="R8" s="12"/>
    </row>
    <row r="9" spans="1:18" s="21" customFormat="1" ht="62.4" customHeight="1" x14ac:dyDescent="0.25">
      <c r="A9" s="14">
        <v>6</v>
      </c>
      <c r="B9" s="14" t="s">
        <v>42</v>
      </c>
      <c r="C9" s="15" t="s">
        <v>43</v>
      </c>
      <c r="D9" s="15" t="s">
        <v>44</v>
      </c>
      <c r="E9" s="14" t="s">
        <v>22</v>
      </c>
      <c r="F9" s="16"/>
      <c r="G9" s="16"/>
      <c r="H9" s="17">
        <v>0.13</v>
      </c>
      <c r="I9" s="18">
        <v>6.5916653694999994</v>
      </c>
      <c r="J9" s="18">
        <v>6.901665369499999</v>
      </c>
      <c r="K9" s="16"/>
      <c r="L9" s="16"/>
      <c r="M9" s="16"/>
      <c r="N9" s="16"/>
      <c r="O9" s="19" t="s">
        <v>35</v>
      </c>
      <c r="P9" s="19" t="s">
        <v>36</v>
      </c>
      <c r="Q9" s="19" t="s">
        <v>37</v>
      </c>
      <c r="R9" s="20"/>
    </row>
    <row r="10" spans="1:18" s="13" customFormat="1" ht="62.4" customHeight="1" x14ac:dyDescent="0.25">
      <c r="A10" s="6">
        <v>7</v>
      </c>
      <c r="B10" s="6" t="s">
        <v>42</v>
      </c>
      <c r="C10" s="7" t="s">
        <v>43</v>
      </c>
      <c r="D10" s="7" t="s">
        <v>45</v>
      </c>
      <c r="E10" s="6" t="s">
        <v>22</v>
      </c>
      <c r="F10" s="8">
        <v>6.69</v>
      </c>
      <c r="G10" s="8">
        <v>6.69</v>
      </c>
      <c r="H10" s="9">
        <v>0.13</v>
      </c>
      <c r="I10" s="10">
        <f>VLOOKUP(D10,'[1]2022年7-12月'!$B$4:$AA$210,26,0)</f>
        <v>6.6491653694999995</v>
      </c>
      <c r="J10" s="10">
        <f>VLOOKUP(D10,'[1]2022年7-12月'!$B$4:$AE$210,30,0)</f>
        <v>7.0791653694999992</v>
      </c>
      <c r="K10" s="8">
        <f t="shared" si="0"/>
        <v>6.69</v>
      </c>
      <c r="L10" s="8">
        <f t="shared" si="0"/>
        <v>6.69</v>
      </c>
      <c r="M10" s="8">
        <f t="shared" si="1"/>
        <v>6.69</v>
      </c>
      <c r="N10" s="8">
        <f t="shared" si="1"/>
        <v>6.69</v>
      </c>
      <c r="O10" s="11" t="s">
        <v>46</v>
      </c>
      <c r="P10" s="11" t="s">
        <v>24</v>
      </c>
      <c r="Q10" s="11" t="s">
        <v>33</v>
      </c>
      <c r="R10" s="12"/>
    </row>
    <row r="11" spans="1:18" s="29" customFormat="1" ht="62.4" customHeight="1" x14ac:dyDescent="0.25">
      <c r="A11" s="22">
        <v>8</v>
      </c>
      <c r="B11" s="22" t="s">
        <v>47</v>
      </c>
      <c r="C11" s="23" t="s">
        <v>48</v>
      </c>
      <c r="D11" s="23" t="s">
        <v>49</v>
      </c>
      <c r="E11" s="22" t="s">
        <v>22</v>
      </c>
      <c r="F11" s="24"/>
      <c r="G11" s="24"/>
      <c r="H11" s="25">
        <v>0.13</v>
      </c>
      <c r="I11" s="26">
        <f>VLOOKUP(D11,'[1]2022年7-12月'!$B$4:$AA$210,26,0)</f>
        <v>0.35213895575221243</v>
      </c>
      <c r="J11" s="26">
        <f>VLOOKUP(D11,'[1]2022年7-12月'!$B$4:$AE$210,30,0)</f>
        <v>0.35213895575221243</v>
      </c>
      <c r="K11" s="24"/>
      <c r="L11" s="24"/>
      <c r="M11" s="24"/>
      <c r="N11" s="24"/>
      <c r="O11" s="27" t="s">
        <v>50</v>
      </c>
      <c r="P11" s="27" t="s">
        <v>50</v>
      </c>
      <c r="Q11" s="27" t="s">
        <v>33</v>
      </c>
      <c r="R11" s="28"/>
    </row>
    <row r="12" spans="1:18" s="29" customFormat="1" ht="62.4" customHeight="1" x14ac:dyDescent="0.25">
      <c r="A12" s="22">
        <v>9</v>
      </c>
      <c r="B12" s="22" t="s">
        <v>51</v>
      </c>
      <c r="C12" s="23" t="s">
        <v>52</v>
      </c>
      <c r="D12" s="23" t="s">
        <v>53</v>
      </c>
      <c r="E12" s="22" t="s">
        <v>22</v>
      </c>
      <c r="F12" s="24">
        <v>2.65</v>
      </c>
      <c r="G12" s="24">
        <v>2.65</v>
      </c>
      <c r="H12" s="25">
        <v>0.13</v>
      </c>
      <c r="I12" s="26">
        <f>VLOOKUP(D12,'[1]2022年7-12月'!$B$4:$AA$210,26,0)</f>
        <v>2.6031777703124996</v>
      </c>
      <c r="J12" s="26">
        <f>VLOOKUP(D12,'[1]2022年7-12月'!$B$4:$AE$210,30,0)</f>
        <v>2.6031777703124996</v>
      </c>
      <c r="K12" s="24">
        <f t="shared" si="0"/>
        <v>2.65</v>
      </c>
      <c r="L12" s="24">
        <f t="shared" si="0"/>
        <v>2.65</v>
      </c>
      <c r="M12" s="24">
        <f t="shared" si="1"/>
        <v>2.65</v>
      </c>
      <c r="N12" s="24">
        <f t="shared" si="1"/>
        <v>2.65</v>
      </c>
      <c r="O12" s="27" t="s">
        <v>32</v>
      </c>
      <c r="P12" s="27" t="s">
        <v>50</v>
      </c>
      <c r="Q12" s="27" t="s">
        <v>33</v>
      </c>
      <c r="R12" s="28"/>
    </row>
    <row r="13" spans="1:18" s="29" customFormat="1" ht="62.4" customHeight="1" x14ac:dyDescent="0.25">
      <c r="A13" s="22">
        <v>10</v>
      </c>
      <c r="B13" s="22" t="s">
        <v>54</v>
      </c>
      <c r="C13" s="23" t="s">
        <v>55</v>
      </c>
      <c r="D13" s="23" t="s">
        <v>56</v>
      </c>
      <c r="E13" s="22" t="s">
        <v>22</v>
      </c>
      <c r="F13" s="24">
        <v>2.65</v>
      </c>
      <c r="G13" s="24">
        <v>2.65</v>
      </c>
      <c r="H13" s="25">
        <v>0.13</v>
      </c>
      <c r="I13" s="26">
        <f>VLOOKUP(D13,'[1]2022年7-12月'!$B$4:$AA$210,26,0)</f>
        <v>2.6031777703124996</v>
      </c>
      <c r="J13" s="26">
        <f>VLOOKUP(D13,'[1]2022年7-12月'!$B$4:$AE$210,30,0)</f>
        <v>2.6031777703124996</v>
      </c>
      <c r="K13" s="24">
        <f t="shared" si="0"/>
        <v>2.65</v>
      </c>
      <c r="L13" s="24">
        <f t="shared" si="0"/>
        <v>2.65</v>
      </c>
      <c r="M13" s="24">
        <f t="shared" si="1"/>
        <v>2.65</v>
      </c>
      <c r="N13" s="24">
        <f t="shared" si="1"/>
        <v>2.65</v>
      </c>
      <c r="O13" s="27" t="s">
        <v>32</v>
      </c>
      <c r="P13" s="27" t="s">
        <v>50</v>
      </c>
      <c r="Q13" s="27" t="s">
        <v>33</v>
      </c>
      <c r="R13" s="28"/>
    </row>
    <row r="14" spans="1:18" s="29" customFormat="1" ht="62.4" customHeight="1" x14ac:dyDescent="0.25">
      <c r="A14" s="22">
        <v>11</v>
      </c>
      <c r="B14" s="22" t="s">
        <v>57</v>
      </c>
      <c r="C14" s="23" t="s">
        <v>58</v>
      </c>
      <c r="D14" s="23" t="s">
        <v>59</v>
      </c>
      <c r="E14" s="22" t="s">
        <v>22</v>
      </c>
      <c r="F14" s="24"/>
      <c r="G14" s="24"/>
      <c r="H14" s="25">
        <v>0.13</v>
      </c>
      <c r="I14" s="26">
        <v>0.36985742952212386</v>
      </c>
      <c r="J14" s="26">
        <v>0.36985742952212386</v>
      </c>
      <c r="K14" s="24"/>
      <c r="L14" s="24"/>
      <c r="M14" s="24"/>
      <c r="N14" s="24"/>
      <c r="O14" s="27" t="s">
        <v>50</v>
      </c>
      <c r="P14" s="27" t="s">
        <v>50</v>
      </c>
      <c r="Q14" s="27" t="s">
        <v>33</v>
      </c>
      <c r="R14" s="28"/>
    </row>
    <row r="15" spans="1:18" s="37" customFormat="1" ht="62.4" customHeight="1" x14ac:dyDescent="0.25">
      <c r="A15" s="30">
        <v>12</v>
      </c>
      <c r="B15" s="30" t="s">
        <v>60</v>
      </c>
      <c r="C15" s="31" t="s">
        <v>61</v>
      </c>
      <c r="D15" s="31" t="s">
        <v>62</v>
      </c>
      <c r="E15" s="30" t="s">
        <v>22</v>
      </c>
      <c r="F15" s="32"/>
      <c r="G15" s="32"/>
      <c r="H15" s="33">
        <v>0.13</v>
      </c>
      <c r="I15" s="34">
        <f>VLOOKUP(D15,'[1]2022年7-12月'!$B$4:$AA$210,26,0)</f>
        <v>1.5302411956999997</v>
      </c>
      <c r="J15" s="34">
        <f>VLOOKUP(D15,'[1]2022年7-12月'!$B$4:$AE$210,30,0)</f>
        <v>1.9862411956999997</v>
      </c>
      <c r="K15" s="32"/>
      <c r="L15" s="32"/>
      <c r="M15" s="32"/>
      <c r="N15" s="32"/>
      <c r="O15" s="35" t="s">
        <v>35</v>
      </c>
      <c r="P15" s="19" t="s">
        <v>36</v>
      </c>
      <c r="Q15" s="35" t="s">
        <v>63</v>
      </c>
      <c r="R15" s="36"/>
    </row>
    <row r="16" spans="1:18" s="29" customFormat="1" ht="62.4" customHeight="1" x14ac:dyDescent="0.25">
      <c r="A16" s="22">
        <v>13</v>
      </c>
      <c r="B16" s="22" t="s">
        <v>60</v>
      </c>
      <c r="C16" s="23" t="s">
        <v>64</v>
      </c>
      <c r="D16" s="23" t="s">
        <v>65</v>
      </c>
      <c r="E16" s="22" t="s">
        <v>22</v>
      </c>
      <c r="F16" s="24">
        <v>2.35</v>
      </c>
      <c r="G16" s="24">
        <v>2.35</v>
      </c>
      <c r="H16" s="25">
        <v>0.13</v>
      </c>
      <c r="I16" s="26">
        <f>VLOOKUP(D16,'[1]2022年7-12月'!$B$4:$AA$210,26,0)</f>
        <v>2.3347773750549994</v>
      </c>
      <c r="J16" s="26">
        <f>VLOOKUP(D16,'[1]2022年7-12月'!$B$4:$AE$210,30,0)</f>
        <v>2.3347773750549994</v>
      </c>
      <c r="K16" s="24">
        <f t="shared" si="0"/>
        <v>2.35</v>
      </c>
      <c r="L16" s="24">
        <f t="shared" si="0"/>
        <v>2.35</v>
      </c>
      <c r="M16" s="24">
        <f t="shared" si="1"/>
        <v>2.35</v>
      </c>
      <c r="N16" s="24">
        <f t="shared" si="1"/>
        <v>2.35</v>
      </c>
      <c r="O16" s="27" t="s">
        <v>32</v>
      </c>
      <c r="P16" s="27" t="s">
        <v>50</v>
      </c>
      <c r="Q16" s="27" t="s">
        <v>33</v>
      </c>
      <c r="R16" s="28"/>
    </row>
    <row r="17" spans="1:18" s="2" customFormat="1" ht="62.4" customHeight="1" x14ac:dyDescent="0.25">
      <c r="A17" s="38">
        <v>14</v>
      </c>
      <c r="B17" s="38" t="s">
        <v>66</v>
      </c>
      <c r="C17" s="39" t="s">
        <v>67</v>
      </c>
      <c r="D17" s="39" t="s">
        <v>68</v>
      </c>
      <c r="E17" s="38" t="s">
        <v>22</v>
      </c>
      <c r="F17" s="40">
        <v>6.6</v>
      </c>
      <c r="G17" s="40">
        <v>6.6</v>
      </c>
      <c r="H17" s="41">
        <v>0.13</v>
      </c>
      <c r="I17" s="42">
        <f>VLOOKUP(D17,'[1]2022年7-12月'!$B$4:$AA$210,26,0)</f>
        <v>6.5321581249999996</v>
      </c>
      <c r="J17" s="42">
        <f>VLOOKUP(D17,'[1]2022年7-12月'!$B$4:$AE$210,30,0)</f>
        <v>7.2621581249999991</v>
      </c>
      <c r="K17" s="40">
        <f t="shared" si="0"/>
        <v>6.6</v>
      </c>
      <c r="L17" s="40">
        <f t="shared" si="0"/>
        <v>6.6</v>
      </c>
      <c r="M17" s="40">
        <f t="shared" si="1"/>
        <v>6.6</v>
      </c>
      <c r="N17" s="40">
        <f t="shared" si="1"/>
        <v>6.6</v>
      </c>
      <c r="O17" s="43" t="s">
        <v>32</v>
      </c>
      <c r="P17" s="43" t="s">
        <v>24</v>
      </c>
      <c r="Q17" s="43" t="s">
        <v>33</v>
      </c>
      <c r="R17" s="44"/>
    </row>
    <row r="18" spans="1:18" s="2" customFormat="1" ht="62.4" customHeight="1" x14ac:dyDescent="0.25">
      <c r="A18" s="38">
        <v>15</v>
      </c>
      <c r="B18" s="38" t="s">
        <v>69</v>
      </c>
      <c r="C18" s="39" t="s">
        <v>70</v>
      </c>
      <c r="D18" s="39" t="s">
        <v>71</v>
      </c>
      <c r="E18" s="38" t="s">
        <v>22</v>
      </c>
      <c r="F18" s="40">
        <v>4.62</v>
      </c>
      <c r="G18" s="40">
        <v>4.62</v>
      </c>
      <c r="H18" s="41">
        <v>0.13</v>
      </c>
      <c r="I18" s="42">
        <f>VLOOKUP(D18,'[1]2022年7-12月'!$B$4:$AA$210,26,0)</f>
        <v>4.6393573996125008</v>
      </c>
      <c r="J18" s="42">
        <f>VLOOKUP(D18,'[1]2022年7-12月'!$B$4:$AE$210,30,0)</f>
        <v>4.6393573996125008</v>
      </c>
      <c r="K18" s="40">
        <f t="shared" si="0"/>
        <v>4.62</v>
      </c>
      <c r="L18" s="40">
        <f t="shared" si="0"/>
        <v>4.62</v>
      </c>
      <c r="M18" s="40">
        <f t="shared" si="1"/>
        <v>4.62</v>
      </c>
      <c r="N18" s="40">
        <f t="shared" si="1"/>
        <v>4.62</v>
      </c>
      <c r="O18" s="43" t="s">
        <v>23</v>
      </c>
      <c r="P18" s="43" t="s">
        <v>23</v>
      </c>
      <c r="Q18" s="43" t="s">
        <v>33</v>
      </c>
      <c r="R18" s="44"/>
    </row>
    <row r="19" spans="1:18" s="2" customFormat="1" ht="62.4" customHeight="1" x14ac:dyDescent="0.25">
      <c r="A19" s="38">
        <v>16</v>
      </c>
      <c r="B19" s="38" t="s">
        <v>72</v>
      </c>
      <c r="C19" s="39" t="s">
        <v>73</v>
      </c>
      <c r="D19" s="39" t="s">
        <v>74</v>
      </c>
      <c r="E19" s="38" t="s">
        <v>22</v>
      </c>
      <c r="F19" s="40">
        <v>4.1100000000000003</v>
      </c>
      <c r="G19" s="40">
        <v>4.1100000000000003</v>
      </c>
      <c r="H19" s="41">
        <v>0.13</v>
      </c>
      <c r="I19" s="42">
        <f>VLOOKUP(D19,'[1]2022年7-12月'!$B$4:$AA$210,26,0)</f>
        <v>4.1140506568124993</v>
      </c>
      <c r="J19" s="42">
        <f>VLOOKUP(D19,'[1]2022年7-12月'!$B$4:$AE$210,30,0)</f>
        <v>4.1140506568124993</v>
      </c>
      <c r="K19" s="40">
        <f t="shared" si="0"/>
        <v>4.1100000000000003</v>
      </c>
      <c r="L19" s="40">
        <f t="shared" si="0"/>
        <v>4.1100000000000003</v>
      </c>
      <c r="M19" s="40">
        <f t="shared" si="1"/>
        <v>4.1100000000000003</v>
      </c>
      <c r="N19" s="40">
        <f t="shared" si="1"/>
        <v>4.1100000000000003</v>
      </c>
      <c r="O19" s="43" t="s">
        <v>23</v>
      </c>
      <c r="P19" s="43" t="s">
        <v>23</v>
      </c>
      <c r="Q19" s="43" t="s">
        <v>33</v>
      </c>
      <c r="R19" s="44"/>
    </row>
    <row r="20" spans="1:18" s="2" customFormat="1" ht="62.4" customHeight="1" x14ac:dyDescent="0.25">
      <c r="A20" s="38">
        <v>17</v>
      </c>
      <c r="B20" s="38" t="s">
        <v>75</v>
      </c>
      <c r="C20" s="39" t="s">
        <v>76</v>
      </c>
      <c r="D20" s="39" t="s">
        <v>77</v>
      </c>
      <c r="E20" s="38" t="s">
        <v>22</v>
      </c>
      <c r="F20" s="40">
        <v>4.0999999999999996</v>
      </c>
      <c r="G20" s="40">
        <v>4.0999999999999996</v>
      </c>
      <c r="H20" s="41">
        <v>0.13</v>
      </c>
      <c r="I20" s="42">
        <f>VLOOKUP(D20,'[1]2022年7-12月'!$B$4:$AA$210,26,0)</f>
        <v>4.0565506568124992</v>
      </c>
      <c r="J20" s="42">
        <f>VLOOKUP(D20,'[1]2022年7-12月'!$B$4:$AE$210,30,0)</f>
        <v>4.0565506568124992</v>
      </c>
      <c r="K20" s="40">
        <f t="shared" si="0"/>
        <v>4.0999999999999996</v>
      </c>
      <c r="L20" s="40">
        <f t="shared" si="0"/>
        <v>4.0999999999999996</v>
      </c>
      <c r="M20" s="40">
        <f t="shared" si="1"/>
        <v>4.0999999999999996</v>
      </c>
      <c r="N20" s="40">
        <f t="shared" si="1"/>
        <v>4.0999999999999996</v>
      </c>
      <c r="O20" s="43" t="s">
        <v>23</v>
      </c>
      <c r="P20" s="43" t="s">
        <v>23</v>
      </c>
      <c r="Q20" s="43" t="s">
        <v>33</v>
      </c>
      <c r="R20" s="44"/>
    </row>
    <row r="21" spans="1:18" s="2" customFormat="1" ht="62.4" customHeight="1" x14ac:dyDescent="0.25">
      <c r="A21" s="38">
        <v>18</v>
      </c>
      <c r="B21" s="38" t="s">
        <v>78</v>
      </c>
      <c r="C21" s="39" t="s">
        <v>79</v>
      </c>
      <c r="D21" s="39" t="s">
        <v>80</v>
      </c>
      <c r="E21" s="38" t="s">
        <v>22</v>
      </c>
      <c r="F21" s="40">
        <v>4.62</v>
      </c>
      <c r="G21" s="40">
        <v>4.62</v>
      </c>
      <c r="H21" s="41">
        <v>0.13</v>
      </c>
      <c r="I21" s="42">
        <f>VLOOKUP(D21,'[1]2022年7-12月'!$B$4:$AA$210,26,0)</f>
        <v>4.6393573996125008</v>
      </c>
      <c r="J21" s="42">
        <f>VLOOKUP(D21,'[1]2022年7-12月'!$B$4:$AE$210,30,0)</f>
        <v>4.6393573996125008</v>
      </c>
      <c r="K21" s="40">
        <f t="shared" si="0"/>
        <v>4.62</v>
      </c>
      <c r="L21" s="40">
        <f t="shared" si="0"/>
        <v>4.62</v>
      </c>
      <c r="M21" s="40">
        <f t="shared" si="1"/>
        <v>4.62</v>
      </c>
      <c r="N21" s="40">
        <f t="shared" si="1"/>
        <v>4.62</v>
      </c>
      <c r="O21" s="43" t="s">
        <v>46</v>
      </c>
      <c r="P21" s="43" t="s">
        <v>23</v>
      </c>
      <c r="Q21" s="43" t="s">
        <v>33</v>
      </c>
      <c r="R21" s="44"/>
    </row>
    <row r="22" spans="1:18" s="2" customFormat="1" ht="62.4" customHeight="1" x14ac:dyDescent="0.25">
      <c r="A22" s="38">
        <v>19</v>
      </c>
      <c r="B22" s="38" t="s">
        <v>81</v>
      </c>
      <c r="C22" s="39" t="s">
        <v>82</v>
      </c>
      <c r="D22" s="39" t="s">
        <v>83</v>
      </c>
      <c r="E22" s="38" t="s">
        <v>22</v>
      </c>
      <c r="F22" s="40"/>
      <c r="G22" s="40"/>
      <c r="H22" s="41">
        <v>0.13</v>
      </c>
      <c r="I22" s="42">
        <f>VLOOKUP(D22,'[1]2022年7-12月'!$B$4:$AA$210,26,0)</f>
        <v>2.3063945965625003</v>
      </c>
      <c r="J22" s="42">
        <f>VLOOKUP(D22,'[1]2022年7-12月'!$B$4:$AE$210,30,0)</f>
        <v>2.3383945965625004</v>
      </c>
      <c r="K22" s="40"/>
      <c r="L22" s="40"/>
      <c r="M22" s="40">
        <v>2.3063945965625003</v>
      </c>
      <c r="N22" s="40">
        <v>2.3063945965625003</v>
      </c>
      <c r="O22" s="43" t="s">
        <v>50</v>
      </c>
      <c r="P22" s="43" t="s">
        <v>24</v>
      </c>
      <c r="Q22" s="43" t="s">
        <v>33</v>
      </c>
      <c r="R22" s="44"/>
    </row>
    <row r="23" spans="1:18" s="2" customFormat="1" ht="62.4" customHeight="1" x14ac:dyDescent="0.25">
      <c r="A23" s="38">
        <v>20</v>
      </c>
      <c r="B23" s="38" t="s">
        <v>84</v>
      </c>
      <c r="C23" s="39" t="s">
        <v>85</v>
      </c>
      <c r="D23" s="39" t="s">
        <v>86</v>
      </c>
      <c r="E23" s="38" t="s">
        <v>22</v>
      </c>
      <c r="F23" s="45">
        <v>0.26602887407142856</v>
      </c>
      <c r="G23" s="40">
        <v>0.26602887407142856</v>
      </c>
      <c r="H23" s="41">
        <v>0.13</v>
      </c>
      <c r="I23" s="42">
        <f>VLOOKUP(D23,'[1]2022年7-12月'!$B$4:$AA$210,26,0)</f>
        <v>0.26602887407142856</v>
      </c>
      <c r="J23" s="42">
        <f>VLOOKUP(D23,'[1]2022年7-12月'!$B$4:$AE$210,30,0)</f>
        <v>0.26602887407142856</v>
      </c>
      <c r="K23" s="40">
        <f t="shared" si="0"/>
        <v>0.26602887407142856</v>
      </c>
      <c r="L23" s="40">
        <f t="shared" si="0"/>
        <v>0.26602887407142856</v>
      </c>
      <c r="M23" s="40">
        <f t="shared" si="1"/>
        <v>0.26602887407142856</v>
      </c>
      <c r="N23" s="40">
        <f t="shared" si="1"/>
        <v>0.26602887407142856</v>
      </c>
      <c r="O23" s="43" t="s">
        <v>87</v>
      </c>
      <c r="P23" s="43" t="s">
        <v>23</v>
      </c>
      <c r="Q23" s="43" t="s">
        <v>33</v>
      </c>
      <c r="R23" s="44"/>
    </row>
    <row r="24" spans="1:18" s="29" customFormat="1" ht="62.4" customHeight="1" x14ac:dyDescent="0.25">
      <c r="A24" s="22">
        <v>21</v>
      </c>
      <c r="B24" s="22" t="s">
        <v>88</v>
      </c>
      <c r="C24" s="23" t="s">
        <v>89</v>
      </c>
      <c r="D24" s="23" t="s">
        <v>90</v>
      </c>
      <c r="E24" s="22" t="s">
        <v>22</v>
      </c>
      <c r="F24" s="24"/>
      <c r="G24" s="24"/>
      <c r="H24" s="25">
        <v>0.13</v>
      </c>
      <c r="I24" s="26">
        <f>VLOOKUP(D24,'[1]2022年7-12月'!$B$4:$AA$210,26,0)</f>
        <v>4.0731055467762332</v>
      </c>
      <c r="J24" s="26">
        <f>VLOOKUP(D24,'[1]2022年7-12月'!$B$4:$AE$210,30,0)</f>
        <v>4.0731055467762332</v>
      </c>
      <c r="K24" s="24">
        <f t="shared" si="0"/>
        <v>0</v>
      </c>
      <c r="L24" s="24">
        <f t="shared" si="0"/>
        <v>0</v>
      </c>
      <c r="M24" s="24">
        <f t="shared" si="1"/>
        <v>0</v>
      </c>
      <c r="N24" s="24">
        <f t="shared" si="1"/>
        <v>0</v>
      </c>
      <c r="O24" s="27" t="s">
        <v>50</v>
      </c>
      <c r="P24" s="27" t="s">
        <v>91</v>
      </c>
      <c r="Q24" s="27" t="s">
        <v>33</v>
      </c>
      <c r="R24" s="28"/>
    </row>
    <row r="25" spans="1:18" s="29" customFormat="1" ht="62.4" customHeight="1" x14ac:dyDescent="0.25">
      <c r="A25" s="22">
        <v>22</v>
      </c>
      <c r="B25" s="22" t="s">
        <v>92</v>
      </c>
      <c r="C25" s="23" t="s">
        <v>93</v>
      </c>
      <c r="D25" s="23" t="s">
        <v>94</v>
      </c>
      <c r="E25" s="22" t="s">
        <v>22</v>
      </c>
      <c r="F25" s="24"/>
      <c r="G25" s="24"/>
      <c r="H25" s="25">
        <v>0.13</v>
      </c>
      <c r="I25" s="26">
        <f>VLOOKUP(D25,'[1]2022年7-12月'!$B$4:$AA$210,26,0)</f>
        <v>4.0731055467762332</v>
      </c>
      <c r="J25" s="26">
        <f>VLOOKUP(D25,'[1]2022年7-12月'!$B$4:$AE$210,30,0)</f>
        <v>4.0731055467762332</v>
      </c>
      <c r="K25" s="24">
        <f t="shared" si="0"/>
        <v>0</v>
      </c>
      <c r="L25" s="24">
        <f t="shared" si="0"/>
        <v>0</v>
      </c>
      <c r="M25" s="24">
        <f t="shared" si="1"/>
        <v>0</v>
      </c>
      <c r="N25" s="24">
        <f t="shared" si="1"/>
        <v>0</v>
      </c>
      <c r="O25" s="27" t="s">
        <v>50</v>
      </c>
      <c r="P25" s="27" t="s">
        <v>91</v>
      </c>
      <c r="Q25" s="27" t="s">
        <v>33</v>
      </c>
      <c r="R25" s="28"/>
    </row>
    <row r="26" spans="1:18" s="2" customFormat="1" ht="62.4" customHeight="1" x14ac:dyDescent="0.25">
      <c r="A26" s="38">
        <v>23</v>
      </c>
      <c r="B26" s="38" t="s">
        <v>95</v>
      </c>
      <c r="C26" s="39" t="s">
        <v>96</v>
      </c>
      <c r="D26" s="39" t="s">
        <v>97</v>
      </c>
      <c r="E26" s="38" t="s">
        <v>22</v>
      </c>
      <c r="F26" s="40"/>
      <c r="G26" s="40"/>
      <c r="H26" s="41">
        <v>0.13</v>
      </c>
      <c r="I26" s="42">
        <f>VLOOKUP(D26,'[1]2022年7-12月'!$B$4:$AA$210,26,0)</f>
        <v>3.0136855221238941</v>
      </c>
      <c r="J26" s="42">
        <f>VLOOKUP(D26,'[1]2022年7-12月'!$B$4:$AE$210,30,0)</f>
        <v>3.0136855221238941</v>
      </c>
      <c r="K26" s="40">
        <f t="shared" si="0"/>
        <v>0</v>
      </c>
      <c r="L26" s="40">
        <f t="shared" si="0"/>
        <v>0</v>
      </c>
      <c r="M26" s="40">
        <f t="shared" si="1"/>
        <v>0</v>
      </c>
      <c r="N26" s="40">
        <f t="shared" si="1"/>
        <v>0</v>
      </c>
      <c r="O26" s="43" t="s">
        <v>98</v>
      </c>
      <c r="P26" s="43" t="s">
        <v>99</v>
      </c>
      <c r="Q26" s="43" t="s">
        <v>33</v>
      </c>
      <c r="R26" s="44"/>
    </row>
    <row r="27" spans="1:18" s="2" customFormat="1" ht="62.4" customHeight="1" x14ac:dyDescent="0.25">
      <c r="A27" s="38">
        <v>24</v>
      </c>
      <c r="B27" s="38" t="s">
        <v>100</v>
      </c>
      <c r="C27" s="39" t="s">
        <v>101</v>
      </c>
      <c r="D27" s="39" t="s">
        <v>102</v>
      </c>
      <c r="E27" s="38" t="s">
        <v>22</v>
      </c>
      <c r="F27" s="40"/>
      <c r="G27" s="40"/>
      <c r="H27" s="41">
        <v>0.13</v>
      </c>
      <c r="I27" s="42">
        <f>VLOOKUP(D27,'[1]2022年7-12月'!$B$4:$AA$210,26,0)</f>
        <v>3.3064751150442482</v>
      </c>
      <c r="J27" s="42">
        <f>VLOOKUP(D27,'[1]2022年7-12月'!$B$4:$AE$210,30,0)</f>
        <v>3.3064751150442482</v>
      </c>
      <c r="K27" s="40">
        <f t="shared" si="0"/>
        <v>0</v>
      </c>
      <c r="L27" s="40">
        <f t="shared" si="0"/>
        <v>0</v>
      </c>
      <c r="M27" s="40">
        <f t="shared" si="1"/>
        <v>0</v>
      </c>
      <c r="N27" s="40">
        <f t="shared" si="1"/>
        <v>0</v>
      </c>
      <c r="O27" s="43" t="s">
        <v>98</v>
      </c>
      <c r="P27" s="43" t="s">
        <v>99</v>
      </c>
      <c r="Q27" s="43" t="s">
        <v>33</v>
      </c>
      <c r="R27" s="44"/>
    </row>
    <row r="28" spans="1:18" s="2" customFormat="1" ht="62.4" customHeight="1" x14ac:dyDescent="0.25">
      <c r="A28" s="38">
        <v>25</v>
      </c>
      <c r="B28" s="38" t="s">
        <v>103</v>
      </c>
      <c r="C28" s="39" t="s">
        <v>104</v>
      </c>
      <c r="D28" s="39" t="s">
        <v>105</v>
      </c>
      <c r="E28" s="38" t="s">
        <v>22</v>
      </c>
      <c r="F28" s="40"/>
      <c r="G28" s="40"/>
      <c r="H28" s="41">
        <v>0.13</v>
      </c>
      <c r="I28" s="42">
        <f>VLOOKUP(D28,'[1]2022年7-12月'!$B$4:$AA$210,26,0)</f>
        <v>0.48088675185840707</v>
      </c>
      <c r="J28" s="42">
        <f>VLOOKUP(D28,'[1]2022年7-12月'!$B$4:$AE$210,30,0)</f>
        <v>0.48088675185840707</v>
      </c>
      <c r="K28" s="40">
        <f t="shared" si="0"/>
        <v>0</v>
      </c>
      <c r="L28" s="40">
        <f t="shared" si="0"/>
        <v>0</v>
      </c>
      <c r="M28" s="40">
        <f t="shared" si="1"/>
        <v>0</v>
      </c>
      <c r="N28" s="40">
        <f t="shared" si="1"/>
        <v>0</v>
      </c>
      <c r="O28" s="43" t="s">
        <v>98</v>
      </c>
      <c r="P28" s="43" t="s">
        <v>99</v>
      </c>
      <c r="Q28" s="43" t="s">
        <v>33</v>
      </c>
      <c r="R28" s="44"/>
    </row>
    <row r="29" spans="1:18" s="2" customFormat="1" ht="62.4" customHeight="1" x14ac:dyDescent="0.25">
      <c r="A29" s="38">
        <v>26</v>
      </c>
      <c r="B29" s="38" t="s">
        <v>106</v>
      </c>
      <c r="C29" s="39" t="s">
        <v>107</v>
      </c>
      <c r="D29" s="39" t="s">
        <v>108</v>
      </c>
      <c r="E29" s="38" t="s">
        <v>22</v>
      </c>
      <c r="F29" s="40"/>
      <c r="G29" s="40"/>
      <c r="H29" s="41">
        <v>0.13</v>
      </c>
      <c r="I29" s="42">
        <f>VLOOKUP(D29,'[1]2022年7-12月'!$B$4:$AA$210,26,0)</f>
        <v>0.39841335999999994</v>
      </c>
      <c r="J29" s="42">
        <f>VLOOKUP(D29,'[1]2022年7-12月'!$B$4:$AE$210,30,0)</f>
        <v>0.39841335999999994</v>
      </c>
      <c r="K29" s="40">
        <f t="shared" si="0"/>
        <v>0</v>
      </c>
      <c r="L29" s="40">
        <f t="shared" si="0"/>
        <v>0</v>
      </c>
      <c r="M29" s="40">
        <f t="shared" si="1"/>
        <v>0</v>
      </c>
      <c r="N29" s="40">
        <f t="shared" si="1"/>
        <v>0</v>
      </c>
      <c r="O29" s="43" t="s">
        <v>98</v>
      </c>
      <c r="P29" s="43" t="s">
        <v>99</v>
      </c>
      <c r="Q29" s="43" t="s">
        <v>33</v>
      </c>
      <c r="R29" s="44"/>
    </row>
    <row r="30" spans="1:18" s="2" customFormat="1" ht="62.4" customHeight="1" x14ac:dyDescent="0.25">
      <c r="A30" s="38">
        <v>27</v>
      </c>
      <c r="B30" s="38" t="s">
        <v>109</v>
      </c>
      <c r="C30" s="39" t="s">
        <v>110</v>
      </c>
      <c r="D30" s="39" t="s">
        <v>111</v>
      </c>
      <c r="E30" s="38" t="s">
        <v>22</v>
      </c>
      <c r="F30" s="40"/>
      <c r="G30" s="40"/>
      <c r="H30" s="41">
        <v>0.13</v>
      </c>
      <c r="I30" s="42">
        <f>VLOOKUP(D30,'[1]2022年7-12月'!$B$4:$AA$210,26,0)</f>
        <v>2.2266989999999995</v>
      </c>
      <c r="J30" s="42">
        <f>VLOOKUP(D30,'[1]2022年7-12月'!$B$4:$AE$210,30,0)</f>
        <v>2.2266989999999995</v>
      </c>
      <c r="K30" s="40">
        <f t="shared" si="0"/>
        <v>0</v>
      </c>
      <c r="L30" s="40">
        <f t="shared" si="0"/>
        <v>0</v>
      </c>
      <c r="M30" s="40">
        <f t="shared" si="1"/>
        <v>0</v>
      </c>
      <c r="N30" s="40">
        <f t="shared" si="1"/>
        <v>0</v>
      </c>
      <c r="O30" s="43" t="s">
        <v>98</v>
      </c>
      <c r="P30" s="43" t="s">
        <v>99</v>
      </c>
      <c r="Q30" s="43" t="s">
        <v>33</v>
      </c>
      <c r="R30" s="44"/>
    </row>
    <row r="31" spans="1:18" s="2" customFormat="1" ht="62.4" customHeight="1" x14ac:dyDescent="0.25">
      <c r="A31" s="38">
        <v>28</v>
      </c>
      <c r="B31" s="38" t="s">
        <v>112</v>
      </c>
      <c r="C31" s="39" t="s">
        <v>113</v>
      </c>
      <c r="D31" s="39" t="s">
        <v>114</v>
      </c>
      <c r="E31" s="38" t="s">
        <v>22</v>
      </c>
      <c r="F31" s="40"/>
      <c r="G31" s="40"/>
      <c r="H31" s="41">
        <v>0.13</v>
      </c>
      <c r="I31" s="42">
        <f>VLOOKUP(D31,'[1]2022年7-12月'!$B$4:$AA$210,26,0)</f>
        <v>2.2266989999999995</v>
      </c>
      <c r="J31" s="42">
        <f>VLOOKUP(D31,'[1]2022年7-12月'!$B$4:$AE$210,30,0)</f>
        <v>2.2266989999999995</v>
      </c>
      <c r="K31" s="40">
        <f t="shared" si="0"/>
        <v>0</v>
      </c>
      <c r="L31" s="40">
        <f t="shared" si="0"/>
        <v>0</v>
      </c>
      <c r="M31" s="40">
        <f t="shared" si="1"/>
        <v>0</v>
      </c>
      <c r="N31" s="40">
        <f t="shared" si="1"/>
        <v>0</v>
      </c>
      <c r="O31" s="43" t="s">
        <v>98</v>
      </c>
      <c r="P31" s="43" t="s">
        <v>99</v>
      </c>
      <c r="Q31" s="43" t="s">
        <v>33</v>
      </c>
      <c r="R31" s="44"/>
    </row>
    <row r="32" spans="1:18" s="29" customFormat="1" ht="62.4" customHeight="1" x14ac:dyDescent="0.25">
      <c r="A32" s="22">
        <v>29</v>
      </c>
      <c r="B32" s="22" t="s">
        <v>115</v>
      </c>
      <c r="C32" s="23" t="s">
        <v>116</v>
      </c>
      <c r="D32" s="23" t="s">
        <v>117</v>
      </c>
      <c r="E32" s="22" t="s">
        <v>22</v>
      </c>
      <c r="F32" s="24"/>
      <c r="G32" s="24"/>
      <c r="H32" s="25">
        <v>0.13</v>
      </c>
      <c r="I32" s="26">
        <f>VLOOKUP(D32,'[1]2022年7-12月'!$B$4:$AA$210,26,0)</f>
        <v>0.6985905</v>
      </c>
      <c r="J32" s="26">
        <f>VLOOKUP(D32,'[1]2022年7-12月'!$B$4:$AE$210,30,0)</f>
        <v>0.6985905</v>
      </c>
      <c r="K32" s="24">
        <f t="shared" si="0"/>
        <v>0</v>
      </c>
      <c r="L32" s="24">
        <f t="shared" si="0"/>
        <v>0</v>
      </c>
      <c r="M32" s="24">
        <f t="shared" si="1"/>
        <v>0</v>
      </c>
      <c r="N32" s="24">
        <f t="shared" si="1"/>
        <v>0</v>
      </c>
      <c r="O32" s="27" t="s">
        <v>50</v>
      </c>
      <c r="P32" s="27" t="s">
        <v>91</v>
      </c>
      <c r="Q32" s="27" t="s">
        <v>33</v>
      </c>
      <c r="R32" s="28"/>
    </row>
    <row r="33" spans="1:18" s="37" customFormat="1" ht="62.4" customHeight="1" x14ac:dyDescent="0.25">
      <c r="A33" s="30">
        <v>30</v>
      </c>
      <c r="B33" s="30" t="s">
        <v>118</v>
      </c>
      <c r="C33" s="31" t="s">
        <v>119</v>
      </c>
      <c r="D33" s="31" t="s">
        <v>120</v>
      </c>
      <c r="E33" s="30" t="s">
        <v>22</v>
      </c>
      <c r="F33" s="32"/>
      <c r="G33" s="32"/>
      <c r="H33" s="33">
        <v>0.13</v>
      </c>
      <c r="I33" s="34">
        <f>VLOOKUP(D33,'[1]2022年7-12月'!$B$4:$AA$210,26,0)</f>
        <v>0.34455465100000005</v>
      </c>
      <c r="J33" s="34">
        <f>VLOOKUP(D33,'[1]2022年7-12月'!$B$4:$AE$210,30,0)</f>
        <v>0.34455465100000005</v>
      </c>
      <c r="K33" s="32"/>
      <c r="L33" s="32"/>
      <c r="M33" s="32"/>
      <c r="N33" s="32"/>
      <c r="O33" s="35" t="s">
        <v>121</v>
      </c>
      <c r="P33" s="35" t="s">
        <v>122</v>
      </c>
      <c r="Q33" s="35"/>
      <c r="R33" s="36"/>
    </row>
    <row r="34" spans="1:18" s="2" customFormat="1" ht="62.4" customHeight="1" x14ac:dyDescent="0.25">
      <c r="A34" s="38">
        <v>31</v>
      </c>
      <c r="B34" s="38" t="s">
        <v>123</v>
      </c>
      <c r="C34" s="39" t="s">
        <v>124</v>
      </c>
      <c r="D34" s="39" t="s">
        <v>125</v>
      </c>
      <c r="E34" s="38" t="s">
        <v>22</v>
      </c>
      <c r="F34" s="40">
        <v>4.97</v>
      </c>
      <c r="G34" s="40">
        <v>4.97</v>
      </c>
      <c r="H34" s="41">
        <v>0.13</v>
      </c>
      <c r="I34" s="42">
        <f>VLOOKUP(D34,'[1]2022年7-12月'!$B$4:$AA$210,26,0)</f>
        <v>4.8115245974004415</v>
      </c>
      <c r="J34" s="42">
        <f>VLOOKUP(D34,'[1]2022年7-12月'!$B$4:$AE$210,30,0)</f>
        <v>4.8115245974004415</v>
      </c>
      <c r="K34" s="40">
        <f t="shared" si="0"/>
        <v>4.97</v>
      </c>
      <c r="L34" s="40">
        <f t="shared" si="0"/>
        <v>4.97</v>
      </c>
      <c r="M34" s="40">
        <f t="shared" si="1"/>
        <v>4.97</v>
      </c>
      <c r="N34" s="40">
        <f t="shared" si="1"/>
        <v>4.97</v>
      </c>
      <c r="O34" s="43" t="s">
        <v>23</v>
      </c>
      <c r="P34" s="43" t="s">
        <v>23</v>
      </c>
      <c r="Q34" s="43" t="s">
        <v>33</v>
      </c>
      <c r="R34" s="44"/>
    </row>
    <row r="35" spans="1:18" s="2" customFormat="1" ht="62.4" customHeight="1" x14ac:dyDescent="0.25">
      <c r="A35" s="38">
        <v>32</v>
      </c>
      <c r="B35" s="38" t="s">
        <v>126</v>
      </c>
      <c r="C35" s="39" t="s">
        <v>127</v>
      </c>
      <c r="D35" s="39" t="s">
        <v>128</v>
      </c>
      <c r="E35" s="38" t="s">
        <v>22</v>
      </c>
      <c r="F35" s="40">
        <v>4.97</v>
      </c>
      <c r="G35" s="40">
        <v>4.97</v>
      </c>
      <c r="H35" s="41">
        <v>0.13</v>
      </c>
      <c r="I35" s="42">
        <f>VLOOKUP(D35,'[1]2022年7-12月'!$B$4:$AA$210,26,0)</f>
        <v>4.8115245974004415</v>
      </c>
      <c r="J35" s="42">
        <f>VLOOKUP(D35,'[1]2022年7-12月'!$B$4:$AE$210,30,0)</f>
        <v>4.8115245974004415</v>
      </c>
      <c r="K35" s="40">
        <f t="shared" si="0"/>
        <v>4.97</v>
      </c>
      <c r="L35" s="40">
        <f t="shared" si="0"/>
        <v>4.97</v>
      </c>
      <c r="M35" s="40">
        <f t="shared" si="1"/>
        <v>4.97</v>
      </c>
      <c r="N35" s="40">
        <f t="shared" si="1"/>
        <v>4.97</v>
      </c>
      <c r="O35" s="43" t="s">
        <v>23</v>
      </c>
      <c r="P35" s="43" t="s">
        <v>23</v>
      </c>
      <c r="Q35" s="43" t="s">
        <v>33</v>
      </c>
      <c r="R35" s="44"/>
    </row>
    <row r="36" spans="1:18" s="2" customFormat="1" ht="62.4" customHeight="1" x14ac:dyDescent="0.25">
      <c r="A36" s="38">
        <v>33</v>
      </c>
      <c r="B36" s="38" t="s">
        <v>129</v>
      </c>
      <c r="C36" s="39" t="s">
        <v>130</v>
      </c>
      <c r="D36" s="39"/>
      <c r="E36" s="38" t="s">
        <v>22</v>
      </c>
      <c r="F36" s="40">
        <v>4.97</v>
      </c>
      <c r="G36" s="40">
        <v>4.97</v>
      </c>
      <c r="H36" s="41">
        <v>0.13</v>
      </c>
      <c r="I36" s="42">
        <v>4.8115245974004415</v>
      </c>
      <c r="J36" s="42">
        <v>4.8115245974004415</v>
      </c>
      <c r="K36" s="40">
        <v>4.97</v>
      </c>
      <c r="L36" s="40">
        <v>4.97</v>
      </c>
      <c r="M36" s="40">
        <v>4.97</v>
      </c>
      <c r="N36" s="40">
        <v>4.97</v>
      </c>
      <c r="O36" s="43" t="s">
        <v>46</v>
      </c>
      <c r="P36" s="43" t="s">
        <v>46</v>
      </c>
      <c r="Q36" s="43" t="s">
        <v>33</v>
      </c>
      <c r="R36" s="44" t="s">
        <v>131</v>
      </c>
    </row>
    <row r="37" spans="1:18" s="2" customFormat="1" ht="62.4" customHeight="1" x14ac:dyDescent="0.25">
      <c r="A37" s="38">
        <v>34</v>
      </c>
      <c r="B37" s="38" t="s">
        <v>132</v>
      </c>
      <c r="C37" s="39" t="s">
        <v>133</v>
      </c>
      <c r="D37" s="39" t="s">
        <v>134</v>
      </c>
      <c r="E37" s="38" t="s">
        <v>22</v>
      </c>
      <c r="F37" s="40">
        <v>11.5</v>
      </c>
      <c r="G37" s="40">
        <v>11.5</v>
      </c>
      <c r="H37" s="41">
        <v>0.13</v>
      </c>
      <c r="I37" s="42">
        <f>VLOOKUP(D37,'[1]2022年7-12月'!$B$4:$AA$210,26,0)</f>
        <v>11.412496431814159</v>
      </c>
      <c r="J37" s="42">
        <f>VLOOKUP(D37,'[1]2022年7-12月'!$B$4:$AE$210,30,0)</f>
        <v>11.412496431814159</v>
      </c>
      <c r="K37" s="40">
        <f t="shared" si="0"/>
        <v>11.5</v>
      </c>
      <c r="L37" s="40">
        <f t="shared" si="0"/>
        <v>11.5</v>
      </c>
      <c r="M37" s="40">
        <f t="shared" si="1"/>
        <v>11.5</v>
      </c>
      <c r="N37" s="40">
        <f t="shared" si="1"/>
        <v>11.5</v>
      </c>
      <c r="O37" s="43" t="s">
        <v>32</v>
      </c>
      <c r="P37" s="43" t="s">
        <v>24</v>
      </c>
      <c r="Q37" s="43" t="s">
        <v>33</v>
      </c>
      <c r="R37" s="44"/>
    </row>
    <row r="38" spans="1:18" s="2" customFormat="1" ht="62.4" customHeight="1" x14ac:dyDescent="0.25">
      <c r="A38" s="38">
        <v>35</v>
      </c>
      <c r="B38" s="38" t="s">
        <v>135</v>
      </c>
      <c r="C38" s="39" t="s">
        <v>136</v>
      </c>
      <c r="D38" s="39" t="s">
        <v>137</v>
      </c>
      <c r="E38" s="38" t="s">
        <v>22</v>
      </c>
      <c r="F38" s="40">
        <v>11.6</v>
      </c>
      <c r="G38" s="40">
        <v>11.6</v>
      </c>
      <c r="H38" s="41">
        <v>0.13</v>
      </c>
      <c r="I38" s="42">
        <f>VLOOKUP(D38,'[1]2022年7-12月'!$B$4:$AA$210,26,0)</f>
        <v>11.453896431814158</v>
      </c>
      <c r="J38" s="42">
        <f>VLOOKUP(D38,'[1]2022年7-12月'!$B$4:$AE$210,30,0)</f>
        <v>11.841796431814158</v>
      </c>
      <c r="K38" s="40">
        <f t="shared" si="0"/>
        <v>11.6</v>
      </c>
      <c r="L38" s="40">
        <f t="shared" si="0"/>
        <v>11.6</v>
      </c>
      <c r="M38" s="40">
        <f t="shared" si="1"/>
        <v>11.6</v>
      </c>
      <c r="N38" s="40">
        <f t="shared" si="1"/>
        <v>11.6</v>
      </c>
      <c r="O38" s="43" t="s">
        <v>32</v>
      </c>
      <c r="P38" s="43" t="s">
        <v>24</v>
      </c>
      <c r="Q38" s="43" t="s">
        <v>33</v>
      </c>
      <c r="R38" s="44"/>
    </row>
    <row r="39" spans="1:18" s="2" customFormat="1" ht="62.4" customHeight="1" x14ac:dyDescent="0.25">
      <c r="A39" s="38">
        <v>36</v>
      </c>
      <c r="B39" s="38" t="s">
        <v>138</v>
      </c>
      <c r="C39" s="39" t="s">
        <v>139</v>
      </c>
      <c r="D39" s="39" t="s">
        <v>140</v>
      </c>
      <c r="E39" s="38" t="s">
        <v>22</v>
      </c>
      <c r="F39" s="40">
        <v>11.9</v>
      </c>
      <c r="G39" s="40">
        <v>11.9</v>
      </c>
      <c r="H39" s="41">
        <v>0.13</v>
      </c>
      <c r="I39" s="42">
        <f>VLOOKUP(D39,'[1]2022年7-12月'!$B$4:$AA$210,26,0)</f>
        <v>11.740246431814159</v>
      </c>
      <c r="J39" s="42">
        <f>VLOOKUP(D39,'[1]2022年7-12月'!$B$4:$AE$210,30,0)</f>
        <v>12.128146431814159</v>
      </c>
      <c r="K39" s="40">
        <f t="shared" si="0"/>
        <v>11.9</v>
      </c>
      <c r="L39" s="40">
        <f t="shared" si="0"/>
        <v>11.9</v>
      </c>
      <c r="M39" s="40">
        <f t="shared" si="1"/>
        <v>11.9</v>
      </c>
      <c r="N39" s="40">
        <f t="shared" si="1"/>
        <v>11.9</v>
      </c>
      <c r="O39" s="43" t="s">
        <v>32</v>
      </c>
      <c r="P39" s="43" t="s">
        <v>24</v>
      </c>
      <c r="Q39" s="43" t="s">
        <v>33</v>
      </c>
      <c r="R39" s="44"/>
    </row>
    <row r="40" spans="1:18" s="2" customFormat="1" ht="27.75" customHeight="1" x14ac:dyDescent="0.25">
      <c r="A40" s="48" t="s">
        <v>141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18" s="2" customFormat="1" ht="106.2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1:18" s="2" customFormat="1" ht="93" customHeight="1" x14ac:dyDescent="0.25">
      <c r="A42" s="49" t="s">
        <v>142</v>
      </c>
      <c r="B42" s="50"/>
      <c r="C42" s="51" t="s">
        <v>143</v>
      </c>
      <c r="D42" s="51"/>
      <c r="E42" s="51"/>
      <c r="F42" s="52" t="s">
        <v>144</v>
      </c>
      <c r="G42" s="53"/>
      <c r="H42" s="53"/>
      <c r="I42" s="53"/>
      <c r="J42" s="54"/>
      <c r="K42" s="52" t="s">
        <v>145</v>
      </c>
      <c r="L42" s="53"/>
      <c r="M42" s="53"/>
      <c r="N42" s="54"/>
      <c r="O42" s="48" t="s">
        <v>146</v>
      </c>
      <c r="P42" s="48"/>
      <c r="Q42" s="48"/>
    </row>
    <row r="43" spans="1:18" s="2" customFormat="1" ht="27.75" customHeight="1" x14ac:dyDescent="0.25"/>
    <row r="44" spans="1:18" s="2" customFormat="1" ht="27.75" customHeight="1" x14ac:dyDescent="0.25"/>
    <row r="45" spans="1:18" s="2" customFormat="1" ht="27.75" customHeight="1" x14ac:dyDescent="0.25"/>
    <row r="46" spans="1:18" s="2" customFormat="1" ht="27.75" customHeight="1" x14ac:dyDescent="0.25"/>
    <row r="47" spans="1:18" s="2" customFormat="1" ht="27.75" customHeight="1" x14ac:dyDescent="0.25"/>
    <row r="48" spans="1:1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  <row r="510" s="2" customFormat="1" ht="27.75" customHeight="1" x14ac:dyDescent="0.25"/>
    <row r="511" s="2" customFormat="1" ht="27.75" customHeight="1" x14ac:dyDescent="0.25"/>
    <row r="512" s="2" customFormat="1" ht="27.75" customHeight="1" x14ac:dyDescent="0.25"/>
    <row r="513" s="2" customFormat="1" ht="27.75" customHeight="1" x14ac:dyDescent="0.25"/>
    <row r="514" s="2" customFormat="1" ht="27.75" customHeight="1" x14ac:dyDescent="0.25"/>
    <row r="515" s="2" customFormat="1" ht="27.75" customHeight="1" x14ac:dyDescent="0.25"/>
    <row r="516" s="2" customFormat="1" ht="27.75" customHeight="1" x14ac:dyDescent="0.25"/>
    <row r="517" s="2" customFormat="1" ht="27.75" customHeight="1" x14ac:dyDescent="0.25"/>
    <row r="518" s="2" customFormat="1" ht="27.75" customHeight="1" x14ac:dyDescent="0.25"/>
    <row r="519" s="2" customFormat="1" ht="27.75" customHeight="1" x14ac:dyDescent="0.25"/>
    <row r="520" s="2" customFormat="1" ht="27.75" customHeight="1" x14ac:dyDescent="0.25"/>
    <row r="521" s="2" customFormat="1" ht="27.75" customHeight="1" x14ac:dyDescent="0.25"/>
    <row r="522" s="2" customFormat="1" ht="27.75" customHeight="1" x14ac:dyDescent="0.25"/>
    <row r="523" s="2" customFormat="1" ht="27.75" customHeight="1" x14ac:dyDescent="0.25"/>
    <row r="524" s="2" customFormat="1" ht="27.75" customHeight="1" x14ac:dyDescent="0.25"/>
    <row r="525" s="2" customFormat="1" ht="27.75" customHeight="1" x14ac:dyDescent="0.25"/>
    <row r="526" s="2" customFormat="1" ht="27.75" customHeight="1" x14ac:dyDescent="0.25"/>
    <row r="527" s="2" customFormat="1" ht="27.75" customHeight="1" x14ac:dyDescent="0.25"/>
    <row r="528" s="2" customFormat="1" ht="27.75" customHeight="1" x14ac:dyDescent="0.25"/>
    <row r="529" s="2" customFormat="1" ht="27.75" customHeight="1" x14ac:dyDescent="0.25"/>
    <row r="530" s="2" customFormat="1" ht="27.75" customHeight="1" x14ac:dyDescent="0.25"/>
    <row r="531" s="2" customFormat="1" ht="27.75" customHeight="1" x14ac:dyDescent="0.25"/>
    <row r="532" s="2" customFormat="1" ht="27.75" customHeight="1" x14ac:dyDescent="0.25"/>
    <row r="533" s="2" customFormat="1" ht="27.75" customHeight="1" x14ac:dyDescent="0.25"/>
    <row r="534" s="2" customFormat="1" ht="27.75" customHeight="1" x14ac:dyDescent="0.25"/>
    <row r="535" s="2" customFormat="1" ht="27.75" customHeight="1" x14ac:dyDescent="0.25"/>
    <row r="536" s="2" customFormat="1" ht="27.75" customHeight="1" x14ac:dyDescent="0.25"/>
    <row r="537" s="2" customFormat="1" ht="27.75" customHeight="1" x14ac:dyDescent="0.25"/>
    <row r="538" s="2" customFormat="1" ht="27.75" customHeight="1" x14ac:dyDescent="0.25"/>
    <row r="539" s="2" customFormat="1" ht="27.75" customHeight="1" x14ac:dyDescent="0.25"/>
    <row r="540" s="2" customFormat="1" ht="27.75" customHeight="1" x14ac:dyDescent="0.25"/>
    <row r="541" s="2" customFormat="1" ht="27.75" customHeight="1" x14ac:dyDescent="0.25"/>
    <row r="542" s="2" customFormat="1" ht="27.75" customHeight="1" x14ac:dyDescent="0.25"/>
    <row r="543" s="2" customFormat="1" ht="27.75" customHeight="1" x14ac:dyDescent="0.25"/>
  </sheetData>
  <autoFilter ref="A3:R42" xr:uid="{5E8330BB-28EE-4D19-A3B7-0FB7B91864ED}"/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(天丰冲压件重新定标)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2022-11-02T06:58:16Z</dcterms:modified>
</cp:coreProperties>
</file>