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omments3.xml" ContentType="application/vnd.openxmlformats-officedocument.spreadsheetml.comments+xml"/>
  <Override PartName="/xl/drawings/drawing2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29"/>
  <workbookPr/>
  <mc:AlternateContent xmlns:mc="http://schemas.openxmlformats.org/markup-compatibility/2006">
    <mc:Choice Requires="x15">
      <x15ac:absPath xmlns:x15ac="http://schemas.microsoft.com/office/spreadsheetml/2010/11/ac" url="D:\工作资料\河北光华荣昌采购工作\产品核价\成本核算\成卓\"/>
    </mc:Choice>
  </mc:AlternateContent>
  <xr:revisionPtr revIDLastSave="0" documentId="13_ncr:1_{A696D27A-37BA-4AF4-BAAE-D389FFA5C6BF}" xr6:coauthVersionLast="47" xr6:coauthVersionMax="47" xr10:uidLastSave="{00000000-0000-0000-0000-000000000000}"/>
  <bookViews>
    <workbookView xWindow="-108" yWindow="-108" windowWidth="23256" windowHeight="12720" firstSheet="6" activeTab="6" xr2:uid="{00000000-000D-0000-FFFF-FFFF00000000}"/>
  </bookViews>
  <sheets>
    <sheet name="成卓 (2)ZY" sheetId="5" state="hidden" r:id="rId1"/>
    <sheet name="成卓 (3)ZY" sheetId="6" state="hidden" r:id="rId2"/>
    <sheet name="成卓 (4)ZY" sheetId="7" state="hidden" r:id="rId3"/>
    <sheet name="成卓ZY (自行核对1)" sheetId="8" state="hidden" r:id="rId4"/>
    <sheet name="成卓ZY (自行核对)" sheetId="9" state="hidden" r:id="rId5"/>
    <sheet name="成本核算" sheetId="1" state="hidden" r:id="rId6"/>
    <sheet name="成本核算 (2)" sheetId="13" r:id="rId7"/>
    <sheet name="Sheet2" sheetId="2" r:id="rId8"/>
  </sheets>
  <definedNames>
    <definedName name="_xlnm._FilterDatabase" localSheetId="5" hidden="1">成本核算!$A$2:$XDH$44</definedName>
    <definedName name="_xlnm._FilterDatabase" localSheetId="6" hidden="1">'成本核算 (2)'!$A$2:$XDD$9</definedName>
    <definedName name="_xlnm.Print_Area" localSheetId="0">'成卓 (2)ZY'!$A$1:$H$41</definedName>
    <definedName name="_xlnm.Print_Area" localSheetId="1">'成卓 (3)ZY'!$A$1:$H$41</definedName>
    <definedName name="_xlnm.Print_Area" localSheetId="2">'成卓 (4)ZY'!$A$1:$H$41</definedName>
    <definedName name="_xlnm.Print_Area" localSheetId="4">'成卓ZY (自行核对)'!$A$1:$H$84</definedName>
    <definedName name="_xlnm.Print_Area" localSheetId="3">'成卓ZY (自行核对1)'!$A$1:$H$156</definedName>
    <definedName name="_xlnm.Print_Titles" localSheetId="0">'成卓 (2)ZY'!$A$7:$IV$8</definedName>
    <definedName name="_xlnm.Print_Titles" localSheetId="1">'成卓 (3)ZY'!$A$7:$IV$8</definedName>
    <definedName name="_xlnm.Print_Titles" localSheetId="2">'成卓 (4)ZY'!$A$7:$IV$8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P4" i="13" l="1"/>
  <c r="P9" i="13"/>
  <c r="W3" i="13"/>
  <c r="V9" i="13"/>
  <c r="P3" i="13"/>
  <c r="V43" i="1"/>
  <c r="V42" i="1"/>
  <c r="V41" i="1"/>
  <c r="V40" i="1"/>
  <c r="V39" i="1"/>
  <c r="K39" i="1"/>
  <c r="M39" i="1"/>
  <c r="P39" i="1"/>
  <c r="V38" i="1"/>
  <c r="V37" i="1"/>
  <c r="AD36" i="1"/>
  <c r="V36" i="1"/>
  <c r="V44" i="1"/>
  <c r="P36" i="1"/>
  <c r="M36" i="1"/>
  <c r="K36" i="1"/>
  <c r="Z36" i="1"/>
  <c r="AA36" i="1"/>
  <c r="V34" i="1"/>
  <c r="V33" i="1"/>
  <c r="V32" i="1"/>
  <c r="M32" i="1"/>
  <c r="V31" i="1"/>
  <c r="V30" i="1"/>
  <c r="V35" i="1"/>
  <c r="K30" i="1"/>
  <c r="M30" i="1"/>
  <c r="P30" i="1"/>
  <c r="V29" i="1"/>
  <c r="V28" i="1"/>
  <c r="AD27" i="1"/>
  <c r="V27" i="1"/>
  <c r="P27" i="1"/>
  <c r="P35" i="1"/>
  <c r="W27" i="1"/>
  <c r="X27" i="1"/>
  <c r="AE27" i="1"/>
  <c r="M27" i="1"/>
  <c r="K27" i="1"/>
  <c r="Z27" i="1"/>
  <c r="AA27" i="1"/>
  <c r="V25" i="1"/>
  <c r="V24" i="1"/>
  <c r="V23" i="1"/>
  <c r="V22" i="1"/>
  <c r="V21" i="1"/>
  <c r="AD20" i="1"/>
  <c r="V20" i="1"/>
  <c r="V26" i="1"/>
  <c r="P20" i="1"/>
  <c r="P26" i="1"/>
  <c r="M20" i="1"/>
  <c r="K20" i="1"/>
  <c r="Z20" i="1"/>
  <c r="AA20" i="1"/>
  <c r="V18" i="1"/>
  <c r="V17" i="1"/>
  <c r="V16" i="1"/>
  <c r="V15" i="1"/>
  <c r="V14" i="1"/>
  <c r="AD13" i="1"/>
  <c r="Z13" i="1"/>
  <c r="AA13" i="1"/>
  <c r="Y13" i="1"/>
  <c r="V13" i="1"/>
  <c r="V19" i="1"/>
  <c r="K13" i="1"/>
  <c r="M13" i="1"/>
  <c r="P13" i="1"/>
  <c r="P19" i="1"/>
  <c r="V11" i="1"/>
  <c r="V10" i="1"/>
  <c r="V9" i="1"/>
  <c r="AD8" i="1"/>
  <c r="V8" i="1"/>
  <c r="V12" i="1"/>
  <c r="I8" i="1"/>
  <c r="H8" i="1"/>
  <c r="K8" i="1"/>
  <c r="V7" i="1"/>
  <c r="V6" i="1"/>
  <c r="V5" i="1"/>
  <c r="V4" i="1"/>
  <c r="AD3" i="1"/>
  <c r="V3" i="1"/>
  <c r="K3" i="1"/>
  <c r="Z3" i="1"/>
  <c r="AA3" i="1"/>
  <c r="I3" i="1"/>
  <c r="H3" i="1"/>
  <c r="BE56" i="9"/>
  <c r="W56" i="9"/>
  <c r="Y56" i="9"/>
  <c r="AE56" i="9"/>
  <c r="BF56" i="9"/>
  <c r="BH56" i="9"/>
  <c r="F56" i="9"/>
  <c r="BE55" i="9"/>
  <c r="W55" i="9"/>
  <c r="Y55" i="9"/>
  <c r="AE55" i="9"/>
  <c r="BF55" i="9"/>
  <c r="BH55" i="9"/>
  <c r="F55" i="9"/>
  <c r="BE54" i="9"/>
  <c r="W54" i="9"/>
  <c r="Y54" i="9"/>
  <c r="AE54" i="9"/>
  <c r="BF54" i="9"/>
  <c r="BH54" i="9"/>
  <c r="F54" i="9"/>
  <c r="BE53" i="9"/>
  <c r="W53" i="9"/>
  <c r="Y53" i="9"/>
  <c r="AE53" i="9"/>
  <c r="BF53" i="9"/>
  <c r="BH53" i="9"/>
  <c r="F53" i="9"/>
  <c r="BF52" i="9"/>
  <c r="BH52" i="9"/>
  <c r="BE52" i="9"/>
  <c r="AE52" i="9"/>
  <c r="Y52" i="9"/>
  <c r="W52" i="9"/>
  <c r="F52" i="9"/>
  <c r="BE51" i="9"/>
  <c r="AE51" i="9"/>
  <c r="BF51" i="9"/>
  <c r="BH51" i="9"/>
  <c r="Y51" i="9"/>
  <c r="W51" i="9"/>
  <c r="F51" i="9"/>
  <c r="BE50" i="9"/>
  <c r="AE50" i="9"/>
  <c r="BF50" i="9"/>
  <c r="BH50" i="9"/>
  <c r="Y50" i="9"/>
  <c r="W50" i="9"/>
  <c r="F50" i="9"/>
  <c r="BE49" i="9"/>
  <c r="Y49" i="9"/>
  <c r="AE49" i="9"/>
  <c r="BF49" i="9"/>
  <c r="BH49" i="9"/>
  <c r="W49" i="9"/>
  <c r="F49" i="9"/>
  <c r="BE48" i="9"/>
  <c r="W48" i="9"/>
  <c r="Y48" i="9"/>
  <c r="AE48" i="9"/>
  <c r="BF48" i="9"/>
  <c r="BH48" i="9"/>
  <c r="F48" i="9"/>
  <c r="BE47" i="9"/>
  <c r="W47" i="9"/>
  <c r="Y47" i="9"/>
  <c r="AE47" i="9"/>
  <c r="BF47" i="9"/>
  <c r="BH47" i="9"/>
  <c r="F47" i="9"/>
  <c r="BE46" i="9"/>
  <c r="W46" i="9"/>
  <c r="Y46" i="9"/>
  <c r="AE46" i="9"/>
  <c r="BF46" i="9"/>
  <c r="BH46" i="9"/>
  <c r="F46" i="9"/>
  <c r="BE45" i="9"/>
  <c r="W45" i="9"/>
  <c r="Y45" i="9"/>
  <c r="AE45" i="9"/>
  <c r="BF45" i="9"/>
  <c r="BH45" i="9"/>
  <c r="F45" i="9"/>
  <c r="BF44" i="9"/>
  <c r="BH44" i="9"/>
  <c r="BE44" i="9"/>
  <c r="AE44" i="9"/>
  <c r="Y44" i="9"/>
  <c r="W44" i="9"/>
  <c r="F44" i="9"/>
  <c r="BE43" i="9"/>
  <c r="AE43" i="9"/>
  <c r="BF43" i="9"/>
  <c r="BH43" i="9"/>
  <c r="Y43" i="9"/>
  <c r="W43" i="9"/>
  <c r="F43" i="9"/>
  <c r="BE42" i="9"/>
  <c r="AE42" i="9"/>
  <c r="BF42" i="9"/>
  <c r="BH42" i="9"/>
  <c r="Y42" i="9"/>
  <c r="W42" i="9"/>
  <c r="F42" i="9"/>
  <c r="BE41" i="9"/>
  <c r="Y41" i="9"/>
  <c r="AE41" i="9"/>
  <c r="BF41" i="9"/>
  <c r="BH41" i="9"/>
  <c r="W41" i="9"/>
  <c r="F41" i="9"/>
  <c r="BE40" i="9"/>
  <c r="W40" i="9"/>
  <c r="Y40" i="9"/>
  <c r="AE40" i="9"/>
  <c r="BF40" i="9"/>
  <c r="BH40" i="9"/>
  <c r="F40" i="9"/>
  <c r="BE39" i="9"/>
  <c r="W39" i="9"/>
  <c r="Y39" i="9"/>
  <c r="AE39" i="9"/>
  <c r="BF39" i="9"/>
  <c r="BH39" i="9"/>
  <c r="F39" i="9"/>
  <c r="BE38" i="9"/>
  <c r="Y38" i="9"/>
  <c r="AE38" i="9"/>
  <c r="BF38" i="9"/>
  <c r="BH38" i="9"/>
  <c r="W38" i="9"/>
  <c r="F38" i="9"/>
  <c r="BE37" i="9"/>
  <c r="AZ37" i="9"/>
  <c r="Y37" i="9"/>
  <c r="AE37" i="9"/>
  <c r="BF37" i="9"/>
  <c r="BH37" i="9"/>
  <c r="W37" i="9"/>
  <c r="F37" i="9"/>
  <c r="BE36" i="9"/>
  <c r="AZ36" i="9"/>
  <c r="Y36" i="9"/>
  <c r="AE36" i="9"/>
  <c r="W36" i="9"/>
  <c r="F36" i="9"/>
  <c r="BE35" i="9"/>
  <c r="W35" i="9"/>
  <c r="Y35" i="9"/>
  <c r="AE35" i="9"/>
  <c r="BF35" i="9"/>
  <c r="BH35" i="9"/>
  <c r="F35" i="9"/>
  <c r="BE34" i="9"/>
  <c r="Y34" i="9"/>
  <c r="AE34" i="9"/>
  <c r="BF34" i="9"/>
  <c r="BH34" i="9"/>
  <c r="W34" i="9"/>
  <c r="F34" i="9"/>
  <c r="BE33" i="9"/>
  <c r="W33" i="9"/>
  <c r="Y33" i="9"/>
  <c r="AE33" i="9"/>
  <c r="BF33" i="9"/>
  <c r="BH33" i="9"/>
  <c r="F33" i="9"/>
  <c r="BE32" i="9"/>
  <c r="AE32" i="9"/>
  <c r="BF32" i="9"/>
  <c r="BH32" i="9"/>
  <c r="Y32" i="9"/>
  <c r="W32" i="9"/>
  <c r="F32" i="9"/>
  <c r="BE31" i="9"/>
  <c r="Y31" i="9"/>
  <c r="AE31" i="9"/>
  <c r="BF31" i="9"/>
  <c r="BH31" i="9"/>
  <c r="W31" i="9"/>
  <c r="F31" i="9"/>
  <c r="BE30" i="9"/>
  <c r="W30" i="9"/>
  <c r="Y30" i="9"/>
  <c r="AE30" i="9"/>
  <c r="BF30" i="9"/>
  <c r="BH30" i="9"/>
  <c r="F30" i="9"/>
  <c r="BE29" i="9"/>
  <c r="W29" i="9"/>
  <c r="Y29" i="9"/>
  <c r="AE29" i="9"/>
  <c r="BF29" i="9"/>
  <c r="BH29" i="9"/>
  <c r="F29" i="9"/>
  <c r="BE28" i="9"/>
  <c r="Y28" i="9"/>
  <c r="AE28" i="9"/>
  <c r="W28" i="9"/>
  <c r="F28" i="9"/>
  <c r="BE27" i="9"/>
  <c r="W27" i="9"/>
  <c r="Y27" i="9"/>
  <c r="AE27" i="9"/>
  <c r="BF27" i="9"/>
  <c r="BH27" i="9"/>
  <c r="F27" i="9"/>
  <c r="BE26" i="9"/>
  <c r="Y26" i="9"/>
  <c r="AE26" i="9"/>
  <c r="BF26" i="9"/>
  <c r="BH26" i="9"/>
  <c r="W26" i="9"/>
  <c r="F26" i="9"/>
  <c r="BE25" i="9"/>
  <c r="W25" i="9"/>
  <c r="Y25" i="9"/>
  <c r="AE25" i="9"/>
  <c r="BF25" i="9"/>
  <c r="BH25" i="9"/>
  <c r="F25" i="9"/>
  <c r="BE24" i="9"/>
  <c r="AE24" i="9"/>
  <c r="BF24" i="9"/>
  <c r="BH24" i="9"/>
  <c r="Y24" i="9"/>
  <c r="W24" i="9"/>
  <c r="F24" i="9"/>
  <c r="BE23" i="9"/>
  <c r="Y23" i="9"/>
  <c r="AE23" i="9"/>
  <c r="BF23" i="9"/>
  <c r="BH23" i="9"/>
  <c r="W23" i="9"/>
  <c r="F23" i="9"/>
  <c r="BE22" i="9"/>
  <c r="W22" i="9"/>
  <c r="Y22" i="9"/>
  <c r="AE22" i="9"/>
  <c r="BF22" i="9"/>
  <c r="BH22" i="9"/>
  <c r="G22" i="9"/>
  <c r="F22" i="9"/>
  <c r="BH21" i="9"/>
  <c r="BE21" i="9"/>
  <c r="W21" i="9"/>
  <c r="Y21" i="9"/>
  <c r="AE21" i="9"/>
  <c r="BF21" i="9"/>
  <c r="F21" i="9"/>
  <c r="BF20" i="9"/>
  <c r="BH20" i="9"/>
  <c r="BE20" i="9"/>
  <c r="W20" i="9"/>
  <c r="Y20" i="9"/>
  <c r="AE20" i="9"/>
  <c r="F20" i="9"/>
  <c r="BE19" i="9"/>
  <c r="Y19" i="9"/>
  <c r="AE19" i="9"/>
  <c r="W19" i="9"/>
  <c r="F19" i="9"/>
  <c r="G19" i="9"/>
  <c r="BE18" i="9"/>
  <c r="Y18" i="9"/>
  <c r="AE18" i="9"/>
  <c r="BF18" i="9"/>
  <c r="BH18" i="9"/>
  <c r="W18" i="9"/>
  <c r="F18" i="9"/>
  <c r="G18" i="9"/>
  <c r="BE17" i="9"/>
  <c r="Y17" i="9"/>
  <c r="AE17" i="9"/>
  <c r="BF17" i="9"/>
  <c r="BH17" i="9"/>
  <c r="W17" i="9"/>
  <c r="F17" i="9"/>
  <c r="BE16" i="9"/>
  <c r="AE16" i="9"/>
  <c r="BF16" i="9"/>
  <c r="BH16" i="9"/>
  <c r="W16" i="9"/>
  <c r="Y16" i="9"/>
  <c r="F16" i="9"/>
  <c r="BE15" i="9"/>
  <c r="Y15" i="9"/>
  <c r="AE15" i="9"/>
  <c r="BF15" i="9"/>
  <c r="BH15" i="9"/>
  <c r="W15" i="9"/>
  <c r="F15" i="9"/>
  <c r="BE14" i="9"/>
  <c r="AZ14" i="9"/>
  <c r="AD14" i="9"/>
  <c r="W14" i="9"/>
  <c r="Y14" i="9"/>
  <c r="F14" i="9"/>
  <c r="G14" i="9"/>
  <c r="BE13" i="9"/>
  <c r="AZ13" i="9"/>
  <c r="AD13" i="9"/>
  <c r="W13" i="9"/>
  <c r="Y13" i="9"/>
  <c r="AE13" i="9"/>
  <c r="BF13" i="9"/>
  <c r="BH13" i="9"/>
  <c r="F13" i="9"/>
  <c r="G13" i="9"/>
  <c r="BE12" i="9"/>
  <c r="AZ12" i="9"/>
  <c r="AD12" i="9"/>
  <c r="W12" i="9"/>
  <c r="Y12" i="9"/>
  <c r="AE12" i="9"/>
  <c r="BF12" i="9"/>
  <c r="BH12" i="9"/>
  <c r="F12" i="9"/>
  <c r="G12" i="9"/>
  <c r="BE11" i="9"/>
  <c r="AZ11" i="9"/>
  <c r="AD11" i="9"/>
  <c r="W11" i="9"/>
  <c r="Y11" i="9"/>
  <c r="AE11" i="9"/>
  <c r="BF11" i="9"/>
  <c r="BH11" i="9"/>
  <c r="F11" i="9"/>
  <c r="G11" i="9"/>
  <c r="BE10" i="9"/>
  <c r="AZ10" i="9"/>
  <c r="AD10" i="9"/>
  <c r="W10" i="9"/>
  <c r="Y10" i="9"/>
  <c r="AE10" i="9"/>
  <c r="BF10" i="9"/>
  <c r="BH10" i="9"/>
  <c r="F10" i="9"/>
  <c r="BE9" i="9"/>
  <c r="AZ9" i="9"/>
  <c r="AE9" i="9"/>
  <c r="BF9" i="9"/>
  <c r="BH9" i="9"/>
  <c r="AD9" i="9"/>
  <c r="Y9" i="9"/>
  <c r="W9" i="9"/>
  <c r="F9" i="9"/>
  <c r="F128" i="8"/>
  <c r="J128" i="8"/>
  <c r="F127" i="8"/>
  <c r="J127" i="8"/>
  <c r="F126" i="8"/>
  <c r="J126" i="8"/>
  <c r="F125" i="8"/>
  <c r="J125" i="8"/>
  <c r="F124" i="8"/>
  <c r="J124" i="8"/>
  <c r="F123" i="8"/>
  <c r="J123" i="8"/>
  <c r="F122" i="8"/>
  <c r="J122" i="8"/>
  <c r="F121" i="8"/>
  <c r="J121" i="8"/>
  <c r="F120" i="8"/>
  <c r="J120" i="8"/>
  <c r="J119" i="8"/>
  <c r="F119" i="8"/>
  <c r="F118" i="8"/>
  <c r="J118" i="8"/>
  <c r="F117" i="8"/>
  <c r="J117" i="8"/>
  <c r="F116" i="8"/>
  <c r="J116" i="8"/>
  <c r="J115" i="8"/>
  <c r="F115" i="8"/>
  <c r="F114" i="8"/>
  <c r="J114" i="8"/>
  <c r="F113" i="8"/>
  <c r="J113" i="8"/>
  <c r="F112" i="8"/>
  <c r="J112" i="8"/>
  <c r="J111" i="8"/>
  <c r="F111" i="8"/>
  <c r="F110" i="8"/>
  <c r="J110" i="8"/>
  <c r="F109" i="8"/>
  <c r="J109" i="8"/>
  <c r="F108" i="8"/>
  <c r="J108" i="8"/>
  <c r="F107" i="8"/>
  <c r="J107" i="8"/>
  <c r="F106" i="8"/>
  <c r="J106" i="8"/>
  <c r="F105" i="8"/>
  <c r="J105" i="8"/>
  <c r="F104" i="8"/>
  <c r="J104" i="8"/>
  <c r="J103" i="8"/>
  <c r="F103" i="8"/>
  <c r="F102" i="8"/>
  <c r="J102" i="8"/>
  <c r="F101" i="8"/>
  <c r="J101" i="8"/>
  <c r="F100" i="8"/>
  <c r="J100" i="8"/>
  <c r="F99" i="8"/>
  <c r="J99" i="8"/>
  <c r="F98" i="8"/>
  <c r="J98" i="8"/>
  <c r="F97" i="8"/>
  <c r="J97" i="8"/>
  <c r="F96" i="8"/>
  <c r="J96" i="8"/>
  <c r="F95" i="8"/>
  <c r="J95" i="8"/>
  <c r="F94" i="8"/>
  <c r="J94" i="8"/>
  <c r="F93" i="8"/>
  <c r="J93" i="8"/>
  <c r="F92" i="8"/>
  <c r="J92" i="8"/>
  <c r="F91" i="8"/>
  <c r="J91" i="8"/>
  <c r="F90" i="8"/>
  <c r="J90" i="8"/>
  <c r="F89" i="8"/>
  <c r="J89" i="8"/>
  <c r="F88" i="8"/>
  <c r="J88" i="8"/>
  <c r="J87" i="8"/>
  <c r="F87" i="8"/>
  <c r="F86" i="8"/>
  <c r="J86" i="8"/>
  <c r="F85" i="8"/>
  <c r="J85" i="8"/>
  <c r="F84" i="8"/>
  <c r="J84" i="8"/>
  <c r="J83" i="8"/>
  <c r="F83" i="8"/>
  <c r="F82" i="8"/>
  <c r="J82" i="8"/>
  <c r="F81" i="8"/>
  <c r="J81" i="8"/>
  <c r="F80" i="8"/>
  <c r="J80" i="8"/>
  <c r="J79" i="8"/>
  <c r="F79" i="8"/>
  <c r="F78" i="8"/>
  <c r="J78" i="8"/>
  <c r="F77" i="8"/>
  <c r="J77" i="8"/>
  <c r="F76" i="8"/>
  <c r="J76" i="8"/>
  <c r="F75" i="8"/>
  <c r="J75" i="8"/>
  <c r="F74" i="8"/>
  <c r="J74" i="8"/>
  <c r="F73" i="8"/>
  <c r="J73" i="8"/>
  <c r="F72" i="8"/>
  <c r="J72" i="8"/>
  <c r="J71" i="8"/>
  <c r="F71" i="8"/>
  <c r="F70" i="8"/>
  <c r="J70" i="8"/>
  <c r="F69" i="8"/>
  <c r="J69" i="8"/>
  <c r="F68" i="8"/>
  <c r="J68" i="8"/>
  <c r="F67" i="8"/>
  <c r="J67" i="8"/>
  <c r="F66" i="8"/>
  <c r="J66" i="8"/>
  <c r="F65" i="8"/>
  <c r="J65" i="8"/>
  <c r="F64" i="8"/>
  <c r="J64" i="8"/>
  <c r="F63" i="8"/>
  <c r="J63" i="8"/>
  <c r="F62" i="8"/>
  <c r="J62" i="8"/>
  <c r="F61" i="8"/>
  <c r="J61" i="8"/>
  <c r="F60" i="8"/>
  <c r="J60" i="8"/>
  <c r="F59" i="8"/>
  <c r="J59" i="8"/>
  <c r="F58" i="8"/>
  <c r="J58" i="8"/>
  <c r="F57" i="8"/>
  <c r="J57" i="8"/>
  <c r="J56" i="8"/>
  <c r="J55" i="8"/>
  <c r="F55" i="8"/>
  <c r="J54" i="8"/>
  <c r="F54" i="8"/>
  <c r="J53" i="8"/>
  <c r="F53" i="8"/>
  <c r="F52" i="8"/>
  <c r="J52" i="8"/>
  <c r="F51" i="8"/>
  <c r="J51" i="8"/>
  <c r="J50" i="8"/>
  <c r="F50" i="8"/>
  <c r="J49" i="8"/>
  <c r="F49" i="8"/>
  <c r="F48" i="8"/>
  <c r="J48" i="8"/>
  <c r="F47" i="8"/>
  <c r="J47" i="8"/>
  <c r="J46" i="8"/>
  <c r="F46" i="8"/>
  <c r="J45" i="8"/>
  <c r="F45" i="8"/>
  <c r="F44" i="8"/>
  <c r="J44" i="8"/>
  <c r="J43" i="8"/>
  <c r="F43" i="8"/>
  <c r="J42" i="8"/>
  <c r="F42" i="8"/>
  <c r="J41" i="8"/>
  <c r="F41" i="8"/>
  <c r="F40" i="8"/>
  <c r="J40" i="8"/>
  <c r="J39" i="8"/>
  <c r="F39" i="8"/>
  <c r="J38" i="8"/>
  <c r="F38" i="8"/>
  <c r="J37" i="8"/>
  <c r="F37" i="8"/>
  <c r="F36" i="8"/>
  <c r="J36" i="8"/>
  <c r="F35" i="8"/>
  <c r="J35" i="8"/>
  <c r="J34" i="8"/>
  <c r="F34" i="8"/>
  <c r="J33" i="8"/>
  <c r="F33" i="8"/>
  <c r="F32" i="8"/>
  <c r="J32" i="8"/>
  <c r="J31" i="8"/>
  <c r="F31" i="8"/>
  <c r="J30" i="8"/>
  <c r="F30" i="8"/>
  <c r="J29" i="8"/>
  <c r="F29" i="8"/>
  <c r="F28" i="8"/>
  <c r="J28" i="8"/>
  <c r="F27" i="8"/>
  <c r="J27" i="8"/>
  <c r="J26" i="8"/>
  <c r="F26" i="8"/>
  <c r="J25" i="8"/>
  <c r="F25" i="8"/>
  <c r="F24" i="8"/>
  <c r="J24" i="8"/>
  <c r="J23" i="8"/>
  <c r="F23" i="8"/>
  <c r="J22" i="8"/>
  <c r="F22" i="8"/>
  <c r="G22" i="8"/>
  <c r="F21" i="8"/>
  <c r="J21" i="8"/>
  <c r="F20" i="8"/>
  <c r="J20" i="8"/>
  <c r="G19" i="8"/>
  <c r="J19" i="8"/>
  <c r="F19" i="8"/>
  <c r="F18" i="8"/>
  <c r="G18" i="8"/>
  <c r="J18" i="8"/>
  <c r="F17" i="8"/>
  <c r="J17" i="8"/>
  <c r="F16" i="8"/>
  <c r="J16" i="8"/>
  <c r="F15" i="8"/>
  <c r="J15" i="8"/>
  <c r="F14" i="8"/>
  <c r="G14" i="8"/>
  <c r="J14" i="8"/>
  <c r="G13" i="8"/>
  <c r="J13" i="8"/>
  <c r="F13" i="8"/>
  <c r="G12" i="8"/>
  <c r="J12" i="8"/>
  <c r="F12" i="8"/>
  <c r="G11" i="8"/>
  <c r="J11" i="8"/>
  <c r="F11" i="8"/>
  <c r="G10" i="8"/>
  <c r="J10" i="8"/>
  <c r="F10" i="8"/>
  <c r="F9" i="8"/>
  <c r="G9" i="8"/>
  <c r="J9" i="8"/>
  <c r="G19" i="6"/>
  <c r="G18" i="6"/>
  <c r="G17" i="6"/>
  <c r="G16" i="6"/>
  <c r="G15" i="6"/>
  <c r="G14" i="6"/>
  <c r="G13" i="6"/>
  <c r="G12" i="6"/>
  <c r="G11" i="6"/>
  <c r="G10" i="6"/>
  <c r="G9" i="6"/>
  <c r="BF28" i="9"/>
  <c r="BH28" i="9"/>
  <c r="BF36" i="9"/>
  <c r="BH36" i="9"/>
  <c r="W13" i="1"/>
  <c r="X13" i="1"/>
  <c r="AE13" i="1"/>
  <c r="BF19" i="9"/>
  <c r="BH19" i="9"/>
  <c r="Y8" i="1"/>
  <c r="M8" i="1"/>
  <c r="P8" i="1"/>
  <c r="P12" i="1"/>
  <c r="W8" i="1"/>
  <c r="X8" i="1"/>
  <c r="AE8" i="1"/>
  <c r="Z8" i="1"/>
  <c r="AA8" i="1"/>
  <c r="AE14" i="9"/>
  <c r="BF14" i="9"/>
  <c r="BH14" i="9"/>
  <c r="W20" i="1"/>
  <c r="X20" i="1"/>
  <c r="AE20" i="1"/>
  <c r="P44" i="1"/>
  <c r="W36" i="1"/>
  <c r="X36" i="1"/>
  <c r="AE36" i="1"/>
  <c r="M3" i="1"/>
  <c r="P3" i="1"/>
  <c r="P7" i="1"/>
  <c r="W3" i="1"/>
  <c r="X3" i="1"/>
  <c r="AE3" i="1"/>
  <c r="Y20" i="1"/>
  <c r="Y27" i="1"/>
  <c r="Y36" i="1"/>
  <c r="Y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F116" authorId="0" shapeId="0" xr:uid="{00000000-0006-0000-0300-000001000000}">
      <text>
        <r>
          <rPr>
            <b/>
            <sz val="9"/>
            <rFont val="Tahoma"/>
            <family val="2"/>
          </rPr>
          <t>作者:</t>
        </r>
        <r>
          <rPr>
            <sz val="9"/>
            <rFont val="Tahoma"/>
            <family val="2"/>
          </rPr>
          <t xml:space="preserve">
5</t>
        </r>
        <r>
          <rPr>
            <sz val="9"/>
            <rFont val="宋体"/>
            <family val="3"/>
            <charset val="134"/>
          </rPr>
          <t>万件后降至</t>
        </r>
        <r>
          <rPr>
            <sz val="9"/>
            <rFont val="Tahoma"/>
            <family val="2"/>
          </rPr>
          <t>4.4248</t>
        </r>
        <r>
          <rPr>
            <sz val="9"/>
            <rFont val="宋体"/>
            <family val="3"/>
            <charset val="134"/>
          </rPr>
          <t>元</t>
        </r>
      </text>
    </comment>
    <comment ref="M116" authorId="0" shapeId="0" xr:uid="{00000000-0006-0000-0300-000002000000}">
      <text>
        <r>
          <rPr>
            <b/>
            <sz val="9"/>
            <rFont val="Tahoma"/>
            <family val="2"/>
          </rPr>
          <t>作者:</t>
        </r>
        <r>
          <rPr>
            <sz val="9"/>
            <rFont val="Tahoma"/>
            <family val="2"/>
          </rPr>
          <t xml:space="preserve">
5</t>
        </r>
        <r>
          <rPr>
            <sz val="9"/>
            <rFont val="宋体"/>
            <family val="3"/>
            <charset val="134"/>
          </rPr>
          <t>万件后降至</t>
        </r>
        <r>
          <rPr>
            <sz val="9"/>
            <rFont val="Tahoma"/>
            <family val="2"/>
          </rPr>
          <t>4.4248</t>
        </r>
        <r>
          <rPr>
            <sz val="9"/>
            <rFont val="宋体"/>
            <family val="3"/>
            <charset val="134"/>
          </rPr>
          <t>元</t>
        </r>
      </text>
    </comment>
    <comment ref="F117" authorId="0" shapeId="0" xr:uid="{00000000-0006-0000-0300-000003000000}">
      <text>
        <r>
          <rPr>
            <b/>
            <sz val="9"/>
            <rFont val="Tahoma"/>
            <family val="2"/>
          </rPr>
          <t>作者:</t>
        </r>
        <r>
          <rPr>
            <sz val="9"/>
            <rFont val="Tahoma"/>
            <family val="2"/>
          </rPr>
          <t xml:space="preserve">
5</t>
        </r>
        <r>
          <rPr>
            <sz val="9"/>
            <rFont val="宋体"/>
            <family val="3"/>
            <charset val="134"/>
          </rPr>
          <t>万件后降至</t>
        </r>
        <r>
          <rPr>
            <sz val="9"/>
            <rFont val="Tahoma"/>
            <family val="2"/>
          </rPr>
          <t>4.4248</t>
        </r>
        <r>
          <rPr>
            <sz val="9"/>
            <rFont val="宋体"/>
            <family val="3"/>
            <charset val="134"/>
          </rPr>
          <t>元</t>
        </r>
      </text>
    </comment>
    <comment ref="M117" authorId="0" shapeId="0" xr:uid="{00000000-0006-0000-0300-000004000000}">
      <text>
        <r>
          <rPr>
            <b/>
            <sz val="9"/>
            <rFont val="Tahoma"/>
            <family val="2"/>
          </rPr>
          <t>作者:</t>
        </r>
        <r>
          <rPr>
            <sz val="9"/>
            <rFont val="Tahoma"/>
            <family val="2"/>
          </rPr>
          <t xml:space="preserve">
5</t>
        </r>
        <r>
          <rPr>
            <sz val="9"/>
            <rFont val="宋体"/>
            <family val="3"/>
            <charset val="134"/>
          </rPr>
          <t>万件后降至</t>
        </r>
        <r>
          <rPr>
            <sz val="9"/>
            <rFont val="Tahoma"/>
            <family val="2"/>
          </rPr>
          <t>4.4248</t>
        </r>
        <r>
          <rPr>
            <sz val="9"/>
            <rFont val="宋体"/>
            <family val="3"/>
            <charset val="134"/>
          </rPr>
          <t>元</t>
        </r>
      </text>
    </comment>
    <comment ref="F118" authorId="0" shapeId="0" xr:uid="{00000000-0006-0000-0300-000005000000}">
      <text>
        <r>
          <rPr>
            <b/>
            <sz val="9"/>
            <rFont val="Tahoma"/>
            <family val="2"/>
          </rPr>
          <t>作者:</t>
        </r>
        <r>
          <rPr>
            <sz val="9"/>
            <rFont val="Tahoma"/>
            <family val="2"/>
          </rPr>
          <t xml:space="preserve">
5</t>
        </r>
        <r>
          <rPr>
            <sz val="9"/>
            <rFont val="宋体"/>
            <family val="3"/>
            <charset val="134"/>
          </rPr>
          <t>万件后降至</t>
        </r>
        <r>
          <rPr>
            <sz val="9"/>
            <rFont val="Tahoma"/>
            <family val="2"/>
          </rPr>
          <t>2.9115</t>
        </r>
        <r>
          <rPr>
            <sz val="9"/>
            <rFont val="宋体"/>
            <family val="3"/>
            <charset val="134"/>
          </rPr>
          <t>元</t>
        </r>
      </text>
    </comment>
    <comment ref="M118" authorId="0" shapeId="0" xr:uid="{00000000-0006-0000-0300-000006000000}">
      <text>
        <r>
          <rPr>
            <b/>
            <sz val="9"/>
            <rFont val="Tahoma"/>
            <family val="2"/>
          </rPr>
          <t>作者:</t>
        </r>
        <r>
          <rPr>
            <sz val="9"/>
            <rFont val="Tahoma"/>
            <family val="2"/>
          </rPr>
          <t xml:space="preserve">
5</t>
        </r>
        <r>
          <rPr>
            <sz val="9"/>
            <rFont val="宋体"/>
            <family val="3"/>
            <charset val="134"/>
          </rPr>
          <t>万件后降至</t>
        </r>
        <r>
          <rPr>
            <sz val="9"/>
            <rFont val="Tahoma"/>
            <family val="2"/>
          </rPr>
          <t>2.9115</t>
        </r>
        <r>
          <rPr>
            <sz val="9"/>
            <rFont val="宋体"/>
            <family val="3"/>
            <charset val="134"/>
          </rPr>
          <t>元</t>
        </r>
      </text>
    </comment>
    <comment ref="F119" authorId="0" shapeId="0" xr:uid="{00000000-0006-0000-0300-000007000000}">
      <text>
        <r>
          <rPr>
            <b/>
            <sz val="9"/>
            <rFont val="Tahoma"/>
            <family val="2"/>
          </rPr>
          <t>作者:</t>
        </r>
        <r>
          <rPr>
            <sz val="9"/>
            <rFont val="Tahoma"/>
            <family val="2"/>
          </rPr>
          <t xml:space="preserve">
5</t>
        </r>
        <r>
          <rPr>
            <sz val="9"/>
            <rFont val="宋体"/>
            <family val="3"/>
            <charset val="134"/>
          </rPr>
          <t>万件后降至</t>
        </r>
        <r>
          <rPr>
            <sz val="9"/>
            <rFont val="Tahoma"/>
            <family val="2"/>
          </rPr>
          <t>0.1947</t>
        </r>
        <r>
          <rPr>
            <sz val="9"/>
            <rFont val="宋体"/>
            <family val="3"/>
            <charset val="134"/>
          </rPr>
          <t>元</t>
        </r>
      </text>
    </comment>
    <comment ref="M119" authorId="0" shapeId="0" xr:uid="{00000000-0006-0000-0300-000008000000}">
      <text>
        <r>
          <rPr>
            <b/>
            <sz val="9"/>
            <rFont val="Tahoma"/>
            <family val="2"/>
          </rPr>
          <t>作者:</t>
        </r>
        <r>
          <rPr>
            <sz val="9"/>
            <rFont val="Tahoma"/>
            <family val="2"/>
          </rPr>
          <t xml:space="preserve">
5</t>
        </r>
        <r>
          <rPr>
            <sz val="9"/>
            <rFont val="宋体"/>
            <family val="3"/>
            <charset val="134"/>
          </rPr>
          <t>万件后降至</t>
        </r>
        <r>
          <rPr>
            <sz val="9"/>
            <rFont val="Tahoma"/>
            <family val="2"/>
          </rPr>
          <t>0.1947</t>
        </r>
        <r>
          <rPr>
            <sz val="9"/>
            <rFont val="宋体"/>
            <family val="3"/>
            <charset val="134"/>
          </rPr>
          <t>元</t>
        </r>
      </text>
    </comment>
    <comment ref="F120" authorId="0" shapeId="0" xr:uid="{00000000-0006-0000-0300-000009000000}">
      <text>
        <r>
          <rPr>
            <b/>
            <sz val="9"/>
            <rFont val="Tahoma"/>
            <family val="2"/>
          </rPr>
          <t>作者:</t>
        </r>
        <r>
          <rPr>
            <sz val="9"/>
            <rFont val="Tahoma"/>
            <family val="2"/>
          </rPr>
          <t xml:space="preserve">
5</t>
        </r>
        <r>
          <rPr>
            <sz val="9"/>
            <rFont val="宋体"/>
            <family val="3"/>
            <charset val="134"/>
          </rPr>
          <t>万件后降至</t>
        </r>
        <r>
          <rPr>
            <sz val="9"/>
            <rFont val="Tahoma"/>
            <family val="2"/>
          </rPr>
          <t>2.2035</t>
        </r>
        <r>
          <rPr>
            <sz val="9"/>
            <rFont val="宋体"/>
            <family val="3"/>
            <charset val="134"/>
          </rPr>
          <t>元</t>
        </r>
      </text>
    </comment>
    <comment ref="M120" authorId="0" shapeId="0" xr:uid="{00000000-0006-0000-0300-00000A000000}">
      <text>
        <r>
          <rPr>
            <b/>
            <sz val="9"/>
            <rFont val="Tahoma"/>
            <family val="2"/>
          </rPr>
          <t>作者:</t>
        </r>
        <r>
          <rPr>
            <sz val="9"/>
            <rFont val="Tahoma"/>
            <family val="2"/>
          </rPr>
          <t xml:space="preserve">
5</t>
        </r>
        <r>
          <rPr>
            <sz val="9"/>
            <rFont val="宋体"/>
            <family val="3"/>
            <charset val="134"/>
          </rPr>
          <t>万件后降至</t>
        </r>
        <r>
          <rPr>
            <sz val="9"/>
            <rFont val="Tahoma"/>
            <family val="2"/>
          </rPr>
          <t>2.2035</t>
        </r>
        <r>
          <rPr>
            <sz val="9"/>
            <rFont val="宋体"/>
            <family val="3"/>
            <charset val="134"/>
          </rPr>
          <t>元</t>
        </r>
      </text>
    </comment>
    <comment ref="F121" authorId="0" shapeId="0" xr:uid="{00000000-0006-0000-0300-00000B000000}">
      <text>
        <r>
          <rPr>
            <b/>
            <sz val="9"/>
            <rFont val="Tahoma"/>
            <family val="2"/>
          </rPr>
          <t>作者:</t>
        </r>
        <r>
          <rPr>
            <sz val="9"/>
            <rFont val="Tahoma"/>
            <family val="2"/>
          </rPr>
          <t xml:space="preserve">
5</t>
        </r>
        <r>
          <rPr>
            <sz val="9"/>
            <rFont val="宋体"/>
            <family val="3"/>
            <charset val="134"/>
          </rPr>
          <t>万件后降至</t>
        </r>
        <r>
          <rPr>
            <sz val="9"/>
            <rFont val="Tahoma"/>
            <family val="2"/>
          </rPr>
          <t>2.2035</t>
        </r>
        <r>
          <rPr>
            <sz val="9"/>
            <rFont val="宋体"/>
            <family val="3"/>
            <charset val="134"/>
          </rPr>
          <t>元</t>
        </r>
      </text>
    </comment>
    <comment ref="M121" authorId="0" shapeId="0" xr:uid="{00000000-0006-0000-0300-00000C000000}">
      <text>
        <r>
          <rPr>
            <b/>
            <sz val="9"/>
            <rFont val="Tahoma"/>
            <family val="2"/>
          </rPr>
          <t>作者:</t>
        </r>
        <r>
          <rPr>
            <sz val="9"/>
            <rFont val="Tahoma"/>
            <family val="2"/>
          </rPr>
          <t xml:space="preserve">
5</t>
        </r>
        <r>
          <rPr>
            <sz val="9"/>
            <rFont val="宋体"/>
            <family val="3"/>
            <charset val="134"/>
          </rPr>
          <t>万件后降至</t>
        </r>
        <r>
          <rPr>
            <sz val="9"/>
            <rFont val="Tahoma"/>
            <family val="2"/>
          </rPr>
          <t>2.2035</t>
        </r>
        <r>
          <rPr>
            <sz val="9"/>
            <rFont val="宋体"/>
            <family val="3"/>
            <charset val="134"/>
          </rPr>
          <t>元</t>
        </r>
      </text>
    </comment>
    <comment ref="F122" authorId="0" shapeId="0" xr:uid="{00000000-0006-0000-0300-00000D000000}">
      <text>
        <r>
          <rPr>
            <b/>
            <sz val="9"/>
            <rFont val="Tahoma"/>
            <family val="2"/>
          </rPr>
          <t>作者:</t>
        </r>
        <r>
          <rPr>
            <sz val="9"/>
            <rFont val="Tahoma"/>
            <family val="2"/>
          </rPr>
          <t xml:space="preserve">
5</t>
        </r>
        <r>
          <rPr>
            <sz val="9"/>
            <rFont val="宋体"/>
            <family val="3"/>
            <charset val="134"/>
          </rPr>
          <t>万件后降至</t>
        </r>
        <r>
          <rPr>
            <sz val="9"/>
            <rFont val="Tahoma"/>
            <family val="2"/>
          </rPr>
          <t>2.2035</t>
        </r>
        <r>
          <rPr>
            <sz val="9"/>
            <rFont val="宋体"/>
            <family val="3"/>
            <charset val="134"/>
          </rPr>
          <t>元</t>
        </r>
      </text>
    </comment>
    <comment ref="M122" authorId="0" shapeId="0" xr:uid="{00000000-0006-0000-0300-00000E000000}">
      <text>
        <r>
          <rPr>
            <b/>
            <sz val="9"/>
            <rFont val="Tahoma"/>
            <family val="2"/>
          </rPr>
          <t>作者:</t>
        </r>
        <r>
          <rPr>
            <sz val="9"/>
            <rFont val="Tahoma"/>
            <family val="2"/>
          </rPr>
          <t xml:space="preserve">
5</t>
        </r>
        <r>
          <rPr>
            <sz val="9"/>
            <rFont val="宋体"/>
            <family val="3"/>
            <charset val="134"/>
          </rPr>
          <t>万件后降至</t>
        </r>
        <r>
          <rPr>
            <sz val="9"/>
            <rFont val="Tahoma"/>
            <family val="2"/>
          </rPr>
          <t>2.2035</t>
        </r>
        <r>
          <rPr>
            <sz val="9"/>
            <rFont val="宋体"/>
            <family val="3"/>
            <charset val="134"/>
          </rPr>
          <t>元</t>
        </r>
      </text>
    </comment>
    <comment ref="F123" authorId="0" shapeId="0" xr:uid="{00000000-0006-0000-0300-00000F000000}">
      <text>
        <r>
          <rPr>
            <b/>
            <sz val="9"/>
            <rFont val="Tahoma"/>
            <family val="2"/>
          </rPr>
          <t>作者:</t>
        </r>
        <r>
          <rPr>
            <sz val="9"/>
            <rFont val="Tahoma"/>
            <family val="2"/>
          </rPr>
          <t xml:space="preserve">
5</t>
        </r>
        <r>
          <rPr>
            <sz val="9"/>
            <rFont val="宋体"/>
            <family val="3"/>
            <charset val="134"/>
          </rPr>
          <t>万件后降至</t>
        </r>
        <r>
          <rPr>
            <sz val="9"/>
            <rFont val="Tahoma"/>
            <family val="2"/>
          </rPr>
          <t>2.2035</t>
        </r>
        <r>
          <rPr>
            <sz val="9"/>
            <rFont val="宋体"/>
            <family val="3"/>
            <charset val="134"/>
          </rPr>
          <t>元</t>
        </r>
      </text>
    </comment>
    <comment ref="M123" authorId="0" shapeId="0" xr:uid="{00000000-0006-0000-0300-000010000000}">
      <text>
        <r>
          <rPr>
            <b/>
            <sz val="9"/>
            <rFont val="Tahoma"/>
            <family val="2"/>
          </rPr>
          <t>作者:</t>
        </r>
        <r>
          <rPr>
            <sz val="9"/>
            <rFont val="Tahoma"/>
            <family val="2"/>
          </rPr>
          <t xml:space="preserve">
5</t>
        </r>
        <r>
          <rPr>
            <sz val="9"/>
            <rFont val="宋体"/>
            <family val="3"/>
            <charset val="134"/>
          </rPr>
          <t>万件后降至</t>
        </r>
        <r>
          <rPr>
            <sz val="9"/>
            <rFont val="Tahoma"/>
            <family val="2"/>
          </rPr>
          <t>2.2035</t>
        </r>
        <r>
          <rPr>
            <sz val="9"/>
            <rFont val="宋体"/>
            <family val="3"/>
            <charset val="134"/>
          </rPr>
          <t>元</t>
        </r>
      </text>
    </comment>
    <comment ref="F124" authorId="0" shapeId="0" xr:uid="{00000000-0006-0000-0300-000011000000}">
      <text>
        <r>
          <rPr>
            <b/>
            <sz val="9"/>
            <rFont val="Tahoma"/>
            <family val="2"/>
          </rPr>
          <t>作者:</t>
        </r>
        <r>
          <rPr>
            <sz val="9"/>
            <rFont val="Tahoma"/>
            <family val="2"/>
          </rPr>
          <t xml:space="preserve">
5</t>
        </r>
        <r>
          <rPr>
            <sz val="9"/>
            <rFont val="宋体"/>
            <family val="3"/>
            <charset val="134"/>
          </rPr>
          <t>万件后降至</t>
        </r>
        <r>
          <rPr>
            <sz val="9"/>
            <rFont val="Tahoma"/>
            <family val="2"/>
          </rPr>
          <t>1.7080</t>
        </r>
        <r>
          <rPr>
            <sz val="9"/>
            <rFont val="宋体"/>
            <family val="3"/>
            <charset val="134"/>
          </rPr>
          <t>元</t>
        </r>
      </text>
    </comment>
    <comment ref="M124" authorId="0" shapeId="0" xr:uid="{00000000-0006-0000-0300-000012000000}">
      <text>
        <r>
          <rPr>
            <b/>
            <sz val="9"/>
            <rFont val="Tahoma"/>
            <family val="2"/>
          </rPr>
          <t>作者:</t>
        </r>
        <r>
          <rPr>
            <sz val="9"/>
            <rFont val="Tahoma"/>
            <family val="2"/>
          </rPr>
          <t xml:space="preserve">
5</t>
        </r>
        <r>
          <rPr>
            <sz val="9"/>
            <rFont val="宋体"/>
            <family val="3"/>
            <charset val="134"/>
          </rPr>
          <t>万件后降至</t>
        </r>
        <r>
          <rPr>
            <sz val="9"/>
            <rFont val="Tahoma"/>
            <family val="2"/>
          </rPr>
          <t>1.7080</t>
        </r>
        <r>
          <rPr>
            <sz val="9"/>
            <rFont val="宋体"/>
            <family val="3"/>
            <charset val="134"/>
          </rPr>
          <t>元</t>
        </r>
      </text>
    </comment>
    <comment ref="F125" authorId="0" shapeId="0" xr:uid="{00000000-0006-0000-0300-000013000000}">
      <text>
        <r>
          <rPr>
            <b/>
            <sz val="9"/>
            <rFont val="Tahoma"/>
            <family val="2"/>
          </rPr>
          <t>作者:</t>
        </r>
        <r>
          <rPr>
            <sz val="9"/>
            <rFont val="Tahoma"/>
            <family val="2"/>
          </rPr>
          <t xml:space="preserve">
5</t>
        </r>
        <r>
          <rPr>
            <sz val="9"/>
            <rFont val="宋体"/>
            <family val="3"/>
            <charset val="134"/>
          </rPr>
          <t>万件后降至</t>
        </r>
        <r>
          <rPr>
            <sz val="9"/>
            <rFont val="Tahoma"/>
            <family val="2"/>
          </rPr>
          <t>0.9203</t>
        </r>
        <r>
          <rPr>
            <sz val="9"/>
            <rFont val="宋体"/>
            <family val="3"/>
            <charset val="134"/>
          </rPr>
          <t>元</t>
        </r>
      </text>
    </comment>
    <comment ref="M125" authorId="0" shapeId="0" xr:uid="{00000000-0006-0000-0300-000014000000}">
      <text>
        <r>
          <rPr>
            <b/>
            <sz val="9"/>
            <rFont val="Tahoma"/>
            <family val="2"/>
          </rPr>
          <t>作者:</t>
        </r>
        <r>
          <rPr>
            <sz val="9"/>
            <rFont val="Tahoma"/>
            <family val="2"/>
          </rPr>
          <t xml:space="preserve">
5</t>
        </r>
        <r>
          <rPr>
            <sz val="9"/>
            <rFont val="宋体"/>
            <family val="3"/>
            <charset val="134"/>
          </rPr>
          <t>万件后降至</t>
        </r>
        <r>
          <rPr>
            <sz val="9"/>
            <rFont val="Tahoma"/>
            <family val="2"/>
          </rPr>
          <t>0.9203</t>
        </r>
        <r>
          <rPr>
            <sz val="9"/>
            <rFont val="宋体"/>
            <family val="3"/>
            <charset val="134"/>
          </rPr>
          <t>元</t>
        </r>
      </text>
    </comment>
    <comment ref="F126" authorId="0" shapeId="0" xr:uid="{00000000-0006-0000-0300-000015000000}">
      <text>
        <r>
          <rPr>
            <b/>
            <sz val="9"/>
            <rFont val="Tahoma"/>
            <family val="2"/>
          </rPr>
          <t>作者:</t>
        </r>
        <r>
          <rPr>
            <sz val="9"/>
            <rFont val="Tahoma"/>
            <family val="2"/>
          </rPr>
          <t xml:space="preserve">
5</t>
        </r>
        <r>
          <rPr>
            <sz val="9"/>
            <rFont val="宋体"/>
            <family val="3"/>
            <charset val="134"/>
          </rPr>
          <t>万件后降至</t>
        </r>
        <r>
          <rPr>
            <sz val="9"/>
            <rFont val="Tahoma"/>
            <family val="2"/>
          </rPr>
          <t>0.4956</t>
        </r>
        <r>
          <rPr>
            <sz val="9"/>
            <rFont val="宋体"/>
            <family val="3"/>
            <charset val="134"/>
          </rPr>
          <t>元</t>
        </r>
      </text>
    </comment>
    <comment ref="M126" authorId="0" shapeId="0" xr:uid="{00000000-0006-0000-0300-000016000000}">
      <text>
        <r>
          <rPr>
            <b/>
            <sz val="9"/>
            <rFont val="Tahoma"/>
            <family val="2"/>
          </rPr>
          <t>作者:</t>
        </r>
        <r>
          <rPr>
            <sz val="9"/>
            <rFont val="Tahoma"/>
            <family val="2"/>
          </rPr>
          <t xml:space="preserve">
5</t>
        </r>
        <r>
          <rPr>
            <sz val="9"/>
            <rFont val="宋体"/>
            <family val="3"/>
            <charset val="134"/>
          </rPr>
          <t>万件后降至</t>
        </r>
        <r>
          <rPr>
            <sz val="9"/>
            <rFont val="Tahoma"/>
            <family val="2"/>
          </rPr>
          <t>0.4956</t>
        </r>
        <r>
          <rPr>
            <sz val="9"/>
            <rFont val="宋体"/>
            <family val="3"/>
            <charset val="134"/>
          </rPr>
          <t>元</t>
        </r>
      </text>
    </comment>
    <comment ref="F127" authorId="0" shapeId="0" xr:uid="{00000000-0006-0000-0300-000017000000}">
      <text>
        <r>
          <rPr>
            <b/>
            <sz val="9"/>
            <rFont val="Tahoma"/>
            <family val="2"/>
          </rPr>
          <t>作者:</t>
        </r>
        <r>
          <rPr>
            <sz val="9"/>
            <rFont val="Tahoma"/>
            <family val="2"/>
          </rPr>
          <t xml:space="preserve">
5</t>
        </r>
        <r>
          <rPr>
            <sz val="9"/>
            <rFont val="宋体"/>
            <family val="3"/>
            <charset val="134"/>
          </rPr>
          <t>万件后降至</t>
        </r>
        <r>
          <rPr>
            <sz val="9"/>
            <rFont val="Tahoma"/>
            <family val="2"/>
          </rPr>
          <t>0.2566</t>
        </r>
        <r>
          <rPr>
            <sz val="9"/>
            <rFont val="宋体"/>
            <family val="3"/>
            <charset val="134"/>
          </rPr>
          <t>元</t>
        </r>
      </text>
    </comment>
    <comment ref="M127" authorId="0" shapeId="0" xr:uid="{00000000-0006-0000-0300-000018000000}">
      <text>
        <r>
          <rPr>
            <b/>
            <sz val="9"/>
            <rFont val="Tahoma"/>
            <family val="2"/>
          </rPr>
          <t>作者:</t>
        </r>
        <r>
          <rPr>
            <sz val="9"/>
            <rFont val="Tahoma"/>
            <family val="2"/>
          </rPr>
          <t xml:space="preserve">
5</t>
        </r>
        <r>
          <rPr>
            <sz val="9"/>
            <rFont val="宋体"/>
            <family val="3"/>
            <charset val="134"/>
          </rPr>
          <t>万件后降至</t>
        </r>
        <r>
          <rPr>
            <sz val="9"/>
            <rFont val="Tahoma"/>
            <family val="2"/>
          </rPr>
          <t>0.2566</t>
        </r>
        <r>
          <rPr>
            <sz val="9"/>
            <rFont val="宋体"/>
            <family val="3"/>
            <charset val="134"/>
          </rPr>
          <t>元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F45" authorId="0" shapeId="0" xr:uid="{00000000-0006-0000-0400-000001000000}">
      <text>
        <r>
          <rPr>
            <b/>
            <sz val="9"/>
            <rFont val="Tahoma"/>
            <family val="2"/>
          </rPr>
          <t>作者:</t>
        </r>
        <r>
          <rPr>
            <sz val="9"/>
            <rFont val="Tahoma"/>
            <family val="2"/>
          </rPr>
          <t xml:space="preserve">
5</t>
        </r>
        <r>
          <rPr>
            <sz val="9"/>
            <rFont val="宋体"/>
            <family val="3"/>
            <charset val="134"/>
          </rPr>
          <t>万件后降至</t>
        </r>
        <r>
          <rPr>
            <sz val="9"/>
            <rFont val="Tahoma"/>
            <family val="2"/>
          </rPr>
          <t>4.4248</t>
        </r>
        <r>
          <rPr>
            <sz val="9"/>
            <rFont val="宋体"/>
            <family val="3"/>
            <charset val="134"/>
          </rPr>
          <t>元</t>
        </r>
      </text>
    </comment>
    <comment ref="M45" authorId="0" shapeId="0" xr:uid="{00000000-0006-0000-0400-000002000000}">
      <text>
        <r>
          <rPr>
            <b/>
            <sz val="9"/>
            <rFont val="Tahoma"/>
            <family val="2"/>
          </rPr>
          <t>作者:</t>
        </r>
        <r>
          <rPr>
            <sz val="9"/>
            <rFont val="Tahoma"/>
            <family val="2"/>
          </rPr>
          <t xml:space="preserve">
5</t>
        </r>
        <r>
          <rPr>
            <sz val="9"/>
            <rFont val="宋体"/>
            <family val="3"/>
            <charset val="134"/>
          </rPr>
          <t>万件后降至</t>
        </r>
        <r>
          <rPr>
            <sz val="9"/>
            <rFont val="Tahoma"/>
            <family val="2"/>
          </rPr>
          <t>4.4248</t>
        </r>
        <r>
          <rPr>
            <sz val="9"/>
            <rFont val="宋体"/>
            <family val="3"/>
            <charset val="134"/>
          </rPr>
          <t>元</t>
        </r>
      </text>
    </comment>
    <comment ref="F46" authorId="0" shapeId="0" xr:uid="{00000000-0006-0000-0400-000003000000}">
      <text>
        <r>
          <rPr>
            <b/>
            <sz val="9"/>
            <rFont val="Tahoma"/>
            <family val="2"/>
          </rPr>
          <t>作者:</t>
        </r>
        <r>
          <rPr>
            <sz val="9"/>
            <rFont val="Tahoma"/>
            <family val="2"/>
          </rPr>
          <t xml:space="preserve">
5</t>
        </r>
        <r>
          <rPr>
            <sz val="9"/>
            <rFont val="宋体"/>
            <family val="3"/>
            <charset val="134"/>
          </rPr>
          <t>万件后降至</t>
        </r>
        <r>
          <rPr>
            <sz val="9"/>
            <rFont val="Tahoma"/>
            <family val="2"/>
          </rPr>
          <t>2.9115</t>
        </r>
        <r>
          <rPr>
            <sz val="9"/>
            <rFont val="宋体"/>
            <family val="3"/>
            <charset val="134"/>
          </rPr>
          <t>元</t>
        </r>
      </text>
    </comment>
    <comment ref="M46" authorId="0" shapeId="0" xr:uid="{00000000-0006-0000-0400-000004000000}">
      <text>
        <r>
          <rPr>
            <b/>
            <sz val="9"/>
            <rFont val="Tahoma"/>
            <family val="2"/>
          </rPr>
          <t>作者:</t>
        </r>
        <r>
          <rPr>
            <sz val="9"/>
            <rFont val="Tahoma"/>
            <family val="2"/>
          </rPr>
          <t xml:space="preserve">
5</t>
        </r>
        <r>
          <rPr>
            <sz val="9"/>
            <rFont val="宋体"/>
            <family val="3"/>
            <charset val="134"/>
          </rPr>
          <t>万件后降至</t>
        </r>
        <r>
          <rPr>
            <sz val="9"/>
            <rFont val="Tahoma"/>
            <family val="2"/>
          </rPr>
          <t>2.9115</t>
        </r>
        <r>
          <rPr>
            <sz val="9"/>
            <rFont val="宋体"/>
            <family val="3"/>
            <charset val="134"/>
          </rPr>
          <t>元</t>
        </r>
      </text>
    </comment>
    <comment ref="F47" authorId="0" shapeId="0" xr:uid="{00000000-0006-0000-0400-000005000000}">
      <text>
        <r>
          <rPr>
            <b/>
            <sz val="9"/>
            <rFont val="Tahoma"/>
            <family val="2"/>
          </rPr>
          <t>作者:</t>
        </r>
        <r>
          <rPr>
            <sz val="9"/>
            <rFont val="Tahoma"/>
            <family val="2"/>
          </rPr>
          <t xml:space="preserve">
5</t>
        </r>
        <r>
          <rPr>
            <sz val="9"/>
            <rFont val="宋体"/>
            <family val="3"/>
            <charset val="134"/>
          </rPr>
          <t>万件后降至</t>
        </r>
        <r>
          <rPr>
            <sz val="9"/>
            <rFont val="Tahoma"/>
            <family val="2"/>
          </rPr>
          <t>0.1947</t>
        </r>
        <r>
          <rPr>
            <sz val="9"/>
            <rFont val="宋体"/>
            <family val="3"/>
            <charset val="134"/>
          </rPr>
          <t>元</t>
        </r>
      </text>
    </comment>
    <comment ref="M47" authorId="0" shapeId="0" xr:uid="{00000000-0006-0000-0400-000006000000}">
      <text>
        <r>
          <rPr>
            <b/>
            <sz val="9"/>
            <rFont val="Tahoma"/>
            <family val="2"/>
          </rPr>
          <t>作者:</t>
        </r>
        <r>
          <rPr>
            <sz val="9"/>
            <rFont val="Tahoma"/>
            <family val="2"/>
          </rPr>
          <t xml:space="preserve">
5</t>
        </r>
        <r>
          <rPr>
            <sz val="9"/>
            <rFont val="宋体"/>
            <family val="3"/>
            <charset val="134"/>
          </rPr>
          <t>万件后降至</t>
        </r>
        <r>
          <rPr>
            <sz val="9"/>
            <rFont val="Tahoma"/>
            <family val="2"/>
          </rPr>
          <t>0.1947</t>
        </r>
        <r>
          <rPr>
            <sz val="9"/>
            <rFont val="宋体"/>
            <family val="3"/>
            <charset val="134"/>
          </rPr>
          <t>元</t>
        </r>
      </text>
    </comment>
    <comment ref="F48" authorId="0" shapeId="0" xr:uid="{00000000-0006-0000-0400-000007000000}">
      <text>
        <r>
          <rPr>
            <b/>
            <sz val="9"/>
            <rFont val="Tahoma"/>
            <family val="2"/>
          </rPr>
          <t>作者:</t>
        </r>
        <r>
          <rPr>
            <sz val="9"/>
            <rFont val="Tahoma"/>
            <family val="2"/>
          </rPr>
          <t xml:space="preserve">
5</t>
        </r>
        <r>
          <rPr>
            <sz val="9"/>
            <rFont val="宋体"/>
            <family val="3"/>
            <charset val="134"/>
          </rPr>
          <t>万件后降至</t>
        </r>
        <r>
          <rPr>
            <sz val="9"/>
            <rFont val="Tahoma"/>
            <family val="2"/>
          </rPr>
          <t>2.2035</t>
        </r>
        <r>
          <rPr>
            <sz val="9"/>
            <rFont val="宋体"/>
            <family val="3"/>
            <charset val="134"/>
          </rPr>
          <t>元</t>
        </r>
      </text>
    </comment>
    <comment ref="M48" authorId="0" shapeId="0" xr:uid="{00000000-0006-0000-0400-000008000000}">
      <text>
        <r>
          <rPr>
            <b/>
            <sz val="9"/>
            <rFont val="Tahoma"/>
            <family val="2"/>
          </rPr>
          <t>作者:</t>
        </r>
        <r>
          <rPr>
            <sz val="9"/>
            <rFont val="Tahoma"/>
            <family val="2"/>
          </rPr>
          <t xml:space="preserve">
5</t>
        </r>
        <r>
          <rPr>
            <sz val="9"/>
            <rFont val="宋体"/>
            <family val="3"/>
            <charset val="134"/>
          </rPr>
          <t>万件后降至</t>
        </r>
        <r>
          <rPr>
            <sz val="9"/>
            <rFont val="Tahoma"/>
            <family val="2"/>
          </rPr>
          <t>2.2035</t>
        </r>
        <r>
          <rPr>
            <sz val="9"/>
            <rFont val="宋体"/>
            <family val="3"/>
            <charset val="134"/>
          </rPr>
          <t>元</t>
        </r>
      </text>
    </comment>
    <comment ref="F49" authorId="0" shapeId="0" xr:uid="{00000000-0006-0000-0400-000009000000}">
      <text>
        <r>
          <rPr>
            <b/>
            <sz val="9"/>
            <rFont val="Tahoma"/>
            <family val="2"/>
          </rPr>
          <t>作者:</t>
        </r>
        <r>
          <rPr>
            <sz val="9"/>
            <rFont val="Tahoma"/>
            <family val="2"/>
          </rPr>
          <t xml:space="preserve">
5</t>
        </r>
        <r>
          <rPr>
            <sz val="9"/>
            <rFont val="宋体"/>
            <family val="3"/>
            <charset val="134"/>
          </rPr>
          <t>万件后降至</t>
        </r>
        <r>
          <rPr>
            <sz val="9"/>
            <rFont val="Tahoma"/>
            <family val="2"/>
          </rPr>
          <t>2.2035</t>
        </r>
        <r>
          <rPr>
            <sz val="9"/>
            <rFont val="宋体"/>
            <family val="3"/>
            <charset val="134"/>
          </rPr>
          <t>元</t>
        </r>
      </text>
    </comment>
    <comment ref="M49" authorId="0" shapeId="0" xr:uid="{00000000-0006-0000-0400-00000A000000}">
      <text>
        <r>
          <rPr>
            <b/>
            <sz val="9"/>
            <rFont val="Tahoma"/>
            <family val="2"/>
          </rPr>
          <t>作者:</t>
        </r>
        <r>
          <rPr>
            <sz val="9"/>
            <rFont val="Tahoma"/>
            <family val="2"/>
          </rPr>
          <t xml:space="preserve">
5</t>
        </r>
        <r>
          <rPr>
            <sz val="9"/>
            <rFont val="宋体"/>
            <family val="3"/>
            <charset val="134"/>
          </rPr>
          <t>万件后降至</t>
        </r>
        <r>
          <rPr>
            <sz val="9"/>
            <rFont val="Tahoma"/>
            <family val="2"/>
          </rPr>
          <t>2.2035</t>
        </r>
        <r>
          <rPr>
            <sz val="9"/>
            <rFont val="宋体"/>
            <family val="3"/>
            <charset val="134"/>
          </rPr>
          <t>元</t>
        </r>
      </text>
    </comment>
    <comment ref="F50" authorId="0" shapeId="0" xr:uid="{00000000-0006-0000-0400-00000B000000}">
      <text>
        <r>
          <rPr>
            <b/>
            <sz val="9"/>
            <rFont val="Tahoma"/>
            <family val="2"/>
          </rPr>
          <t>作者:</t>
        </r>
        <r>
          <rPr>
            <sz val="9"/>
            <rFont val="Tahoma"/>
            <family val="2"/>
          </rPr>
          <t xml:space="preserve">
5</t>
        </r>
        <r>
          <rPr>
            <sz val="9"/>
            <rFont val="宋体"/>
            <family val="3"/>
            <charset val="134"/>
          </rPr>
          <t>万件后降至</t>
        </r>
        <r>
          <rPr>
            <sz val="9"/>
            <rFont val="Tahoma"/>
            <family val="2"/>
          </rPr>
          <t>2.2035</t>
        </r>
        <r>
          <rPr>
            <sz val="9"/>
            <rFont val="宋体"/>
            <family val="3"/>
            <charset val="134"/>
          </rPr>
          <t>元</t>
        </r>
      </text>
    </comment>
    <comment ref="M50" authorId="0" shapeId="0" xr:uid="{00000000-0006-0000-0400-00000C000000}">
      <text>
        <r>
          <rPr>
            <b/>
            <sz val="9"/>
            <rFont val="Tahoma"/>
            <family val="2"/>
          </rPr>
          <t>作者:</t>
        </r>
        <r>
          <rPr>
            <sz val="9"/>
            <rFont val="Tahoma"/>
            <family val="2"/>
          </rPr>
          <t xml:space="preserve">
5</t>
        </r>
        <r>
          <rPr>
            <sz val="9"/>
            <rFont val="宋体"/>
            <family val="3"/>
            <charset val="134"/>
          </rPr>
          <t>万件后降至</t>
        </r>
        <r>
          <rPr>
            <sz val="9"/>
            <rFont val="Tahoma"/>
            <family val="2"/>
          </rPr>
          <t>2.2035</t>
        </r>
        <r>
          <rPr>
            <sz val="9"/>
            <rFont val="宋体"/>
            <family val="3"/>
            <charset val="134"/>
          </rPr>
          <t>元</t>
        </r>
      </text>
    </comment>
    <comment ref="F51" authorId="0" shapeId="0" xr:uid="{00000000-0006-0000-0400-00000D000000}">
      <text>
        <r>
          <rPr>
            <b/>
            <sz val="9"/>
            <rFont val="Tahoma"/>
            <family val="2"/>
          </rPr>
          <t>作者:</t>
        </r>
        <r>
          <rPr>
            <sz val="9"/>
            <rFont val="Tahoma"/>
            <family val="2"/>
          </rPr>
          <t xml:space="preserve">
5</t>
        </r>
        <r>
          <rPr>
            <sz val="9"/>
            <rFont val="宋体"/>
            <family val="3"/>
            <charset val="134"/>
          </rPr>
          <t>万件后降至</t>
        </r>
        <r>
          <rPr>
            <sz val="9"/>
            <rFont val="Tahoma"/>
            <family val="2"/>
          </rPr>
          <t>2.2035</t>
        </r>
        <r>
          <rPr>
            <sz val="9"/>
            <rFont val="宋体"/>
            <family val="3"/>
            <charset val="134"/>
          </rPr>
          <t>元</t>
        </r>
      </text>
    </comment>
    <comment ref="M51" authorId="0" shapeId="0" xr:uid="{00000000-0006-0000-0400-00000E000000}">
      <text>
        <r>
          <rPr>
            <b/>
            <sz val="9"/>
            <rFont val="Tahoma"/>
            <family val="2"/>
          </rPr>
          <t>作者:</t>
        </r>
        <r>
          <rPr>
            <sz val="9"/>
            <rFont val="Tahoma"/>
            <family val="2"/>
          </rPr>
          <t xml:space="preserve">
5</t>
        </r>
        <r>
          <rPr>
            <sz val="9"/>
            <rFont val="宋体"/>
            <family val="3"/>
            <charset val="134"/>
          </rPr>
          <t>万件后降至</t>
        </r>
        <r>
          <rPr>
            <sz val="9"/>
            <rFont val="Tahoma"/>
            <family val="2"/>
          </rPr>
          <t>2.2035</t>
        </r>
        <r>
          <rPr>
            <sz val="9"/>
            <rFont val="宋体"/>
            <family val="3"/>
            <charset val="134"/>
          </rPr>
          <t>元</t>
        </r>
      </text>
    </comment>
    <comment ref="F52" authorId="0" shapeId="0" xr:uid="{00000000-0006-0000-0400-00000F000000}">
      <text>
        <r>
          <rPr>
            <b/>
            <sz val="9"/>
            <rFont val="Tahoma"/>
            <family val="2"/>
          </rPr>
          <t>作者:</t>
        </r>
        <r>
          <rPr>
            <sz val="9"/>
            <rFont val="Tahoma"/>
            <family val="2"/>
          </rPr>
          <t xml:space="preserve">
5</t>
        </r>
        <r>
          <rPr>
            <sz val="9"/>
            <rFont val="宋体"/>
            <family val="3"/>
            <charset val="134"/>
          </rPr>
          <t>万件后降至</t>
        </r>
        <r>
          <rPr>
            <sz val="9"/>
            <rFont val="Tahoma"/>
            <family val="2"/>
          </rPr>
          <t>1.7080</t>
        </r>
        <r>
          <rPr>
            <sz val="9"/>
            <rFont val="宋体"/>
            <family val="3"/>
            <charset val="134"/>
          </rPr>
          <t>元</t>
        </r>
      </text>
    </comment>
    <comment ref="M52" authorId="0" shapeId="0" xr:uid="{00000000-0006-0000-0400-000010000000}">
      <text>
        <r>
          <rPr>
            <b/>
            <sz val="9"/>
            <rFont val="Tahoma"/>
            <family val="2"/>
          </rPr>
          <t>作者:</t>
        </r>
        <r>
          <rPr>
            <sz val="9"/>
            <rFont val="Tahoma"/>
            <family val="2"/>
          </rPr>
          <t xml:space="preserve">
5</t>
        </r>
        <r>
          <rPr>
            <sz val="9"/>
            <rFont val="宋体"/>
            <family val="3"/>
            <charset val="134"/>
          </rPr>
          <t>万件后降至</t>
        </r>
        <r>
          <rPr>
            <sz val="9"/>
            <rFont val="Tahoma"/>
            <family val="2"/>
          </rPr>
          <t>1.7080</t>
        </r>
        <r>
          <rPr>
            <sz val="9"/>
            <rFont val="宋体"/>
            <family val="3"/>
            <charset val="134"/>
          </rPr>
          <t>元</t>
        </r>
      </text>
    </comment>
    <comment ref="F53" authorId="0" shapeId="0" xr:uid="{00000000-0006-0000-0400-000011000000}">
      <text>
        <r>
          <rPr>
            <b/>
            <sz val="9"/>
            <rFont val="Tahoma"/>
            <family val="2"/>
          </rPr>
          <t>作者:</t>
        </r>
        <r>
          <rPr>
            <sz val="9"/>
            <rFont val="Tahoma"/>
            <family val="2"/>
          </rPr>
          <t xml:space="preserve">
5</t>
        </r>
        <r>
          <rPr>
            <sz val="9"/>
            <rFont val="宋体"/>
            <family val="3"/>
            <charset val="134"/>
          </rPr>
          <t>万件后降至</t>
        </r>
        <r>
          <rPr>
            <sz val="9"/>
            <rFont val="Tahoma"/>
            <family val="2"/>
          </rPr>
          <t>0.9203</t>
        </r>
        <r>
          <rPr>
            <sz val="9"/>
            <rFont val="宋体"/>
            <family val="3"/>
            <charset val="134"/>
          </rPr>
          <t>元</t>
        </r>
      </text>
    </comment>
    <comment ref="M53" authorId="0" shapeId="0" xr:uid="{00000000-0006-0000-0400-000012000000}">
      <text>
        <r>
          <rPr>
            <b/>
            <sz val="9"/>
            <rFont val="Tahoma"/>
            <family val="2"/>
          </rPr>
          <t>作者:</t>
        </r>
        <r>
          <rPr>
            <sz val="9"/>
            <rFont val="Tahoma"/>
            <family val="2"/>
          </rPr>
          <t xml:space="preserve">
5</t>
        </r>
        <r>
          <rPr>
            <sz val="9"/>
            <rFont val="宋体"/>
            <family val="3"/>
            <charset val="134"/>
          </rPr>
          <t>万件后降至</t>
        </r>
        <r>
          <rPr>
            <sz val="9"/>
            <rFont val="Tahoma"/>
            <family val="2"/>
          </rPr>
          <t>0.9203</t>
        </r>
        <r>
          <rPr>
            <sz val="9"/>
            <rFont val="宋体"/>
            <family val="3"/>
            <charset val="134"/>
          </rPr>
          <t>元</t>
        </r>
      </text>
    </comment>
    <comment ref="F54" authorId="0" shapeId="0" xr:uid="{00000000-0006-0000-0400-000013000000}">
      <text>
        <r>
          <rPr>
            <b/>
            <sz val="9"/>
            <rFont val="Tahoma"/>
            <family val="2"/>
          </rPr>
          <t>作者:</t>
        </r>
        <r>
          <rPr>
            <sz val="9"/>
            <rFont val="Tahoma"/>
            <family val="2"/>
          </rPr>
          <t xml:space="preserve">
5</t>
        </r>
        <r>
          <rPr>
            <sz val="9"/>
            <rFont val="宋体"/>
            <family val="3"/>
            <charset val="134"/>
          </rPr>
          <t>万件后降至</t>
        </r>
        <r>
          <rPr>
            <sz val="9"/>
            <rFont val="Tahoma"/>
            <family val="2"/>
          </rPr>
          <t>0.4956</t>
        </r>
        <r>
          <rPr>
            <sz val="9"/>
            <rFont val="宋体"/>
            <family val="3"/>
            <charset val="134"/>
          </rPr>
          <t>元</t>
        </r>
      </text>
    </comment>
    <comment ref="M54" authorId="0" shapeId="0" xr:uid="{00000000-0006-0000-0400-000014000000}">
      <text>
        <r>
          <rPr>
            <b/>
            <sz val="9"/>
            <rFont val="Tahoma"/>
            <family val="2"/>
          </rPr>
          <t>作者:</t>
        </r>
        <r>
          <rPr>
            <sz val="9"/>
            <rFont val="Tahoma"/>
            <family val="2"/>
          </rPr>
          <t xml:space="preserve">
5</t>
        </r>
        <r>
          <rPr>
            <sz val="9"/>
            <rFont val="宋体"/>
            <family val="3"/>
            <charset val="134"/>
          </rPr>
          <t>万件后降至</t>
        </r>
        <r>
          <rPr>
            <sz val="9"/>
            <rFont val="Tahoma"/>
            <family val="2"/>
          </rPr>
          <t>0.4956</t>
        </r>
        <r>
          <rPr>
            <sz val="9"/>
            <rFont val="宋体"/>
            <family val="3"/>
            <charset val="134"/>
          </rPr>
          <t>元</t>
        </r>
      </text>
    </comment>
    <comment ref="F55" authorId="0" shapeId="0" xr:uid="{00000000-0006-0000-0400-000015000000}">
      <text>
        <r>
          <rPr>
            <b/>
            <sz val="9"/>
            <rFont val="Tahoma"/>
            <family val="2"/>
          </rPr>
          <t>作者:</t>
        </r>
        <r>
          <rPr>
            <sz val="9"/>
            <rFont val="Tahoma"/>
            <family val="2"/>
          </rPr>
          <t xml:space="preserve">
5</t>
        </r>
        <r>
          <rPr>
            <sz val="9"/>
            <rFont val="宋体"/>
            <family val="3"/>
            <charset val="134"/>
          </rPr>
          <t>万件后降至</t>
        </r>
        <r>
          <rPr>
            <sz val="9"/>
            <rFont val="Tahoma"/>
            <family val="2"/>
          </rPr>
          <t>0.2566</t>
        </r>
        <r>
          <rPr>
            <sz val="9"/>
            <rFont val="宋体"/>
            <family val="3"/>
            <charset val="134"/>
          </rPr>
          <t>元</t>
        </r>
      </text>
    </comment>
    <comment ref="M55" authorId="0" shapeId="0" xr:uid="{00000000-0006-0000-0400-000016000000}">
      <text>
        <r>
          <rPr>
            <b/>
            <sz val="9"/>
            <rFont val="Tahoma"/>
            <family val="2"/>
          </rPr>
          <t>作者:</t>
        </r>
        <r>
          <rPr>
            <sz val="9"/>
            <rFont val="Tahoma"/>
            <family val="2"/>
          </rPr>
          <t xml:space="preserve">
5</t>
        </r>
        <r>
          <rPr>
            <sz val="9"/>
            <rFont val="宋体"/>
            <family val="3"/>
            <charset val="134"/>
          </rPr>
          <t>万件后降至</t>
        </r>
        <r>
          <rPr>
            <sz val="9"/>
            <rFont val="Tahoma"/>
            <family val="2"/>
          </rPr>
          <t>0.2566</t>
        </r>
        <r>
          <rPr>
            <sz val="9"/>
            <rFont val="宋体"/>
            <family val="3"/>
            <charset val="134"/>
          </rPr>
          <t>元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吴英格</author>
  </authors>
  <commentList>
    <comment ref="AB13" authorId="0" shapeId="0" xr:uid="{00000000-0006-0000-0600-000001000000}">
      <text>
        <r>
          <rPr>
            <b/>
            <sz val="9"/>
            <rFont val="宋体"/>
            <family val="3"/>
            <charset val="134"/>
          </rPr>
          <t>吴英格:</t>
        </r>
        <r>
          <rPr>
            <sz val="9"/>
            <rFont val="宋体"/>
            <family val="3"/>
            <charset val="134"/>
          </rPr>
          <t xml:space="preserve">
设变</t>
        </r>
      </text>
    </comment>
    <comment ref="AB20" authorId="0" shapeId="0" xr:uid="{00000000-0006-0000-0600-000002000000}">
      <text>
        <r>
          <rPr>
            <b/>
            <sz val="9"/>
            <rFont val="宋体"/>
            <family val="3"/>
            <charset val="134"/>
          </rPr>
          <t>吴英格:</t>
        </r>
        <r>
          <rPr>
            <sz val="9"/>
            <rFont val="宋体"/>
            <family val="3"/>
            <charset val="134"/>
          </rPr>
          <t xml:space="preserve">
设变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吴英格</author>
  </authors>
  <commentList>
    <comment ref="X3" authorId="0" shapeId="0" xr:uid="{00000000-0006-0000-0700-000001000000}">
      <text>
        <r>
          <rPr>
            <b/>
            <sz val="9"/>
            <rFont val="宋体"/>
            <family val="3"/>
            <charset val="134"/>
          </rPr>
          <t>吴英格:</t>
        </r>
        <r>
          <rPr>
            <sz val="9"/>
            <rFont val="宋体"/>
            <family val="3"/>
            <charset val="134"/>
          </rPr>
          <t xml:space="preserve">
设变</t>
        </r>
      </text>
    </comment>
  </commentList>
</comments>
</file>

<file path=xl/sharedStrings.xml><?xml version="1.0" encoding="utf-8"?>
<sst xmlns="http://schemas.openxmlformats.org/spreadsheetml/2006/main" count="886" uniqueCount="449">
  <si>
    <r>
      <rPr>
        <b/>
        <sz val="18"/>
        <rFont val="楷体_GB2312"/>
        <charset val="134"/>
      </rPr>
      <t>零部件采购价格协议</t>
    </r>
    <r>
      <rPr>
        <b/>
        <sz val="9"/>
        <rFont val="楷体_GB2312"/>
        <charset val="134"/>
      </rPr>
      <t>（临时）</t>
    </r>
  </si>
  <si>
    <t xml:space="preserve">                                                协议编号：HBZYXY-2021-016-01</t>
  </si>
  <si>
    <t>甲方：河北光华荣昌汽车部件有限公司</t>
  </si>
  <si>
    <r>
      <rPr>
        <sz val="12"/>
        <rFont val="楷体_GB2312"/>
        <charset val="134"/>
      </rPr>
      <t>乙方：</t>
    </r>
    <r>
      <rPr>
        <u/>
        <sz val="12"/>
        <rFont val="楷体_GB2312"/>
        <charset val="134"/>
      </rPr>
      <t xml:space="preserve"> 黄骅市成卓汽车部件厂</t>
    </r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</si>
  <si>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</si>
  <si>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_GB2312"/>
        <charset val="134"/>
      </rPr>
      <t>一、乙方供货价格（</t>
    </r>
    <r>
      <rPr>
        <b/>
        <sz val="12"/>
        <rFont val="楷体_GB2312"/>
        <charset val="134"/>
      </rPr>
      <t>以未税价格为准</t>
    </r>
    <r>
      <rPr>
        <sz val="12"/>
        <rFont val="楷体_GB2312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</si>
  <si>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</si>
  <si>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</si>
  <si>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</si>
  <si>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</si>
  <si>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</si>
  <si>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未税采购价格</t>
  </si>
  <si>
    <t>备注</t>
  </si>
  <si>
    <t>2019年</t>
  </si>
  <si>
    <t>2020年</t>
  </si>
  <si>
    <t>SPFH590板2.5*1350*2500</t>
  </si>
  <si>
    <t>02.05.07.030</t>
  </si>
  <si>
    <t>㎏</t>
  </si>
  <si>
    <t>HC420/780DP板1.4*1430*1440</t>
  </si>
  <si>
    <t>02.05.07.031</t>
  </si>
  <si>
    <t>SAPH440板2.0*1250*2178</t>
  </si>
  <si>
    <t>02.05.07.033</t>
  </si>
  <si>
    <t>二、发票开具：乙方必须开具国家规定税率的增值税专用发票，税率13%专票，开具发票时必须注明QAD编码且与入库/使用量中的QAD编码保持一致。</t>
  </si>
  <si>
    <r>
      <rPr>
        <sz val="12"/>
        <rFont val="楷体_GB2312"/>
        <charset val="134"/>
      </rPr>
      <t>三、价格执行期从</t>
    </r>
    <r>
      <rPr>
        <u/>
        <sz val="12"/>
        <rFont val="楷体_GB2312"/>
        <charset val="134"/>
      </rPr>
      <t xml:space="preserve"> 2020 </t>
    </r>
    <r>
      <rPr>
        <sz val="12"/>
        <rFont val="楷体_GB2312"/>
        <charset val="134"/>
      </rPr>
      <t>年</t>
    </r>
    <r>
      <rPr>
        <u/>
        <sz val="12"/>
        <rFont val="楷体_GB2312"/>
        <charset val="134"/>
      </rPr>
      <t xml:space="preserve"> 1 </t>
    </r>
    <r>
      <rPr>
        <sz val="12"/>
        <rFont val="楷体_GB2312"/>
        <charset val="134"/>
      </rPr>
      <t>月</t>
    </r>
    <r>
      <rPr>
        <u/>
        <sz val="12"/>
        <rFont val="楷体_GB2312"/>
        <charset val="134"/>
      </rPr>
      <t xml:space="preserve"> 1 </t>
    </r>
    <r>
      <rPr>
        <sz val="12"/>
        <rFont val="楷体_GB2312"/>
        <charset val="134"/>
      </rPr>
      <t>日起至</t>
    </r>
    <r>
      <rPr>
        <u/>
        <sz val="12"/>
        <rFont val="楷体_GB2312"/>
        <charset val="134"/>
      </rPr>
      <t xml:space="preserve"> 2020 </t>
    </r>
    <r>
      <rPr>
        <sz val="12"/>
        <rFont val="楷体_GB2312"/>
        <charset val="134"/>
      </rPr>
      <t>年</t>
    </r>
    <r>
      <rPr>
        <u/>
        <sz val="12"/>
        <rFont val="楷体_GB2312"/>
        <charset val="134"/>
      </rPr>
      <t xml:space="preserve"> 12 </t>
    </r>
    <r>
      <rPr>
        <sz val="12"/>
        <rFont val="楷体_GB2312"/>
        <charset val="134"/>
      </rPr>
      <t>月</t>
    </r>
    <r>
      <rPr>
        <u/>
        <sz val="12"/>
        <rFont val="楷体_GB2312"/>
        <charset val="134"/>
      </rPr>
      <t xml:space="preserve"> 31 </t>
    </r>
    <r>
      <rPr>
        <sz val="12"/>
        <rFont val="楷体_GB2312"/>
        <charset val="134"/>
      </rPr>
      <t>日(遇市场价格变动经双方协商同意后可调整)。</t>
    </r>
  </si>
  <si>
    <t>四、此协议一式二份，经双方代表签字后即生效，同时具有法律效力。复印件、传真件具备同等法律效力。双方合作中出现质量、技术、物流等问题按相应合同（协议）办理。</t>
  </si>
  <si>
    <t>五、供应商接到此通知后两日内确认回传，否则视为默认。</t>
  </si>
  <si>
    <t>甲方（签字盖章）：</t>
  </si>
  <si>
    <t>乙方（签字盖章）：</t>
  </si>
  <si>
    <t>签订日期：</t>
  </si>
  <si>
    <r>
      <rPr>
        <b/>
        <sz val="18"/>
        <rFont val="楷体_GB2312"/>
        <charset val="134"/>
      </rPr>
      <t>零部件采购价格协议</t>
    </r>
    <r>
      <rPr>
        <b/>
        <sz val="9"/>
        <rFont val="楷体_GB2312"/>
        <charset val="134"/>
      </rPr>
      <t>（       ）</t>
    </r>
  </si>
  <si>
    <t>SHT0001900</t>
  </si>
  <si>
    <r>
      <rPr>
        <sz val="10"/>
        <color rgb="FF000000"/>
        <rFont val="宋体"/>
        <family val="3"/>
        <charset val="134"/>
        <scheme val="minor"/>
      </rPr>
      <t>X</t>
    </r>
    <r>
      <rPr>
        <sz val="10"/>
        <color indexed="8"/>
        <rFont val="宋体"/>
        <family val="3"/>
        <charset val="134"/>
      </rPr>
      <t>3000卡板</t>
    </r>
  </si>
  <si>
    <r>
      <rPr>
        <sz val="10"/>
        <color indexed="8"/>
        <rFont val="宋体"/>
        <family val="3"/>
        <charset val="134"/>
        <scheme val="minor"/>
      </rPr>
      <t>0</t>
    </r>
    <r>
      <rPr>
        <sz val="10"/>
        <color indexed="8"/>
        <rFont val="宋体"/>
        <family val="3"/>
        <charset val="134"/>
      </rPr>
      <t>2.03.37.104</t>
    </r>
  </si>
  <si>
    <t>件</t>
  </si>
  <si>
    <t>5万件后降0.1327元</t>
  </si>
  <si>
    <t>REM0003013</t>
  </si>
  <si>
    <t>钢珠垫板</t>
  </si>
  <si>
    <r>
      <rPr>
        <sz val="10"/>
        <color indexed="8"/>
        <rFont val="宋体"/>
        <family val="3"/>
        <charset val="134"/>
        <scheme val="minor"/>
      </rPr>
      <t>0</t>
    </r>
    <r>
      <rPr>
        <sz val="10"/>
        <color indexed="8"/>
        <rFont val="宋体"/>
        <family val="3"/>
        <charset val="134"/>
      </rPr>
      <t>2.03.48.029</t>
    </r>
  </si>
  <si>
    <t>5万件后降0.1593元</t>
  </si>
  <si>
    <t>RSM0000026</t>
  </si>
  <si>
    <t>奥驰补盲安装板</t>
  </si>
  <si>
    <r>
      <rPr>
        <sz val="10"/>
        <color indexed="8"/>
        <rFont val="宋体"/>
        <family val="3"/>
        <charset val="134"/>
        <scheme val="minor"/>
      </rPr>
      <t>0</t>
    </r>
    <r>
      <rPr>
        <sz val="10"/>
        <color indexed="8"/>
        <rFont val="宋体"/>
        <family val="3"/>
        <charset val="134"/>
      </rPr>
      <t>2.01.02.250</t>
    </r>
  </si>
  <si>
    <t>SHT0001020</t>
  </si>
  <si>
    <t>调角器右上连接板</t>
  </si>
  <si>
    <r>
      <rPr>
        <sz val="10"/>
        <color indexed="8"/>
        <rFont val="宋体"/>
        <family val="3"/>
        <charset val="134"/>
        <scheme val="minor"/>
      </rPr>
      <t>0</t>
    </r>
    <r>
      <rPr>
        <sz val="10"/>
        <color indexed="8"/>
        <rFont val="宋体"/>
        <family val="3"/>
        <charset val="134"/>
      </rPr>
      <t>2.03.26.070</t>
    </r>
  </si>
  <si>
    <r>
      <rPr>
        <sz val="10"/>
        <color indexed="8"/>
        <rFont val="宋体"/>
        <family val="3"/>
        <charset val="134"/>
        <scheme val="minor"/>
      </rPr>
      <t>5万件后降</t>
    </r>
    <r>
      <rPr>
        <sz val="10"/>
        <color indexed="8"/>
        <rFont val="宋体"/>
        <family val="3"/>
        <charset val="134"/>
      </rPr>
      <t>0.2212元</t>
    </r>
  </si>
  <si>
    <t>SHT0001022</t>
  </si>
  <si>
    <t>调角器左上连接板</t>
  </si>
  <si>
    <r>
      <rPr>
        <sz val="10"/>
        <color indexed="8"/>
        <rFont val="宋体"/>
        <family val="3"/>
        <charset val="134"/>
        <scheme val="minor"/>
      </rPr>
      <t>0</t>
    </r>
    <r>
      <rPr>
        <sz val="10"/>
        <color indexed="8"/>
        <rFont val="宋体"/>
        <family val="3"/>
        <charset val="134"/>
      </rPr>
      <t>2.03.26.068</t>
    </r>
  </si>
  <si>
    <t>REM0003012</t>
  </si>
  <si>
    <t>镜座支撑板</t>
  </si>
  <si>
    <r>
      <rPr>
        <sz val="10"/>
        <color indexed="8"/>
        <rFont val="宋体"/>
        <family val="3"/>
        <charset val="134"/>
        <scheme val="minor"/>
      </rPr>
      <t>0</t>
    </r>
    <r>
      <rPr>
        <sz val="10"/>
        <color indexed="8"/>
        <rFont val="宋体"/>
        <family val="3"/>
        <charset val="134"/>
      </rPr>
      <t>2.03.48.028</t>
    </r>
  </si>
  <si>
    <t>RSM0000300</t>
  </si>
  <si>
    <t>奥驰补盲卡子总成</t>
  </si>
  <si>
    <r>
      <rPr>
        <sz val="10"/>
        <color indexed="8"/>
        <rFont val="宋体"/>
        <family val="3"/>
        <charset val="134"/>
        <scheme val="minor"/>
      </rPr>
      <t>0</t>
    </r>
    <r>
      <rPr>
        <sz val="10"/>
        <color indexed="8"/>
        <rFont val="宋体"/>
        <family val="3"/>
        <charset val="134"/>
      </rPr>
      <t>2.03.48.007</t>
    </r>
  </si>
  <si>
    <t>SHT0001860</t>
  </si>
  <si>
    <r>
      <rPr>
        <sz val="10"/>
        <color rgb="FF000000"/>
        <rFont val="宋体"/>
        <family val="3"/>
        <charset val="134"/>
        <scheme val="minor"/>
      </rPr>
      <t>X</t>
    </r>
    <r>
      <rPr>
        <sz val="10"/>
        <color indexed="8"/>
        <rFont val="宋体"/>
        <family val="3"/>
        <charset val="134"/>
      </rPr>
      <t>3000下框左纵梁</t>
    </r>
  </si>
  <si>
    <r>
      <rPr>
        <sz val="10"/>
        <color indexed="8"/>
        <rFont val="宋体"/>
        <family val="3"/>
        <charset val="134"/>
        <scheme val="minor"/>
      </rPr>
      <t>0</t>
    </r>
    <r>
      <rPr>
        <sz val="10"/>
        <color indexed="8"/>
        <rFont val="宋体"/>
        <family val="3"/>
        <charset val="134"/>
      </rPr>
      <t>2.03.37.023</t>
    </r>
  </si>
  <si>
    <t>5万件后降0.2655元</t>
  </si>
  <si>
    <t>SHT0001854</t>
  </si>
  <si>
    <r>
      <rPr>
        <sz val="10"/>
        <color rgb="FF000000"/>
        <rFont val="宋体"/>
        <family val="3"/>
        <charset val="134"/>
        <scheme val="minor"/>
      </rPr>
      <t>X</t>
    </r>
    <r>
      <rPr>
        <sz val="10"/>
        <color indexed="8"/>
        <rFont val="宋体"/>
        <family val="3"/>
        <charset val="134"/>
      </rPr>
      <t>3000左纵梁</t>
    </r>
  </si>
  <si>
    <t>02.03.37.020</t>
  </si>
  <si>
    <t>5万件后降0.3363元</t>
  </si>
  <si>
    <t>SHT0001855</t>
  </si>
  <si>
    <r>
      <rPr>
        <sz val="10"/>
        <color rgb="FF000000"/>
        <rFont val="宋体"/>
        <family val="3"/>
        <charset val="134"/>
        <scheme val="minor"/>
      </rPr>
      <t>X</t>
    </r>
    <r>
      <rPr>
        <sz val="10"/>
        <color indexed="8"/>
        <rFont val="宋体"/>
        <family val="3"/>
        <charset val="134"/>
      </rPr>
      <t>3000右纵梁</t>
    </r>
  </si>
  <si>
    <t>02.03.37.021</t>
  </si>
  <si>
    <t>SHT0001861</t>
  </si>
  <si>
    <r>
      <rPr>
        <sz val="10"/>
        <color rgb="FF000000"/>
        <rFont val="宋体"/>
        <family val="3"/>
        <charset val="134"/>
        <scheme val="minor"/>
      </rPr>
      <t>X</t>
    </r>
    <r>
      <rPr>
        <sz val="10"/>
        <color indexed="8"/>
        <rFont val="宋体"/>
        <family val="3"/>
        <charset val="134"/>
      </rPr>
      <t>3000下框右纵梁</t>
    </r>
  </si>
  <si>
    <r>
      <rPr>
        <sz val="10"/>
        <color indexed="8"/>
        <rFont val="宋体"/>
        <family val="3"/>
        <charset val="134"/>
        <scheme val="minor"/>
      </rPr>
      <t>0</t>
    </r>
    <r>
      <rPr>
        <sz val="10"/>
        <color indexed="8"/>
        <rFont val="宋体"/>
        <family val="3"/>
        <charset val="134"/>
      </rPr>
      <t>2.03.37.022</t>
    </r>
  </si>
  <si>
    <t xml:space="preserve">                                                协议编号：HBZYXY-2021-016-02</t>
  </si>
  <si>
    <t>一汽左侧靠背加强板</t>
  </si>
  <si>
    <t>02.03.27.026</t>
  </si>
  <si>
    <t>一汽右侧靠背加强板</t>
  </si>
  <si>
    <t>02.03.27.027</t>
  </si>
  <si>
    <t>一汽靠背左连接板总成</t>
  </si>
  <si>
    <t>02.03.27.028A</t>
  </si>
  <si>
    <t>一汽靠背右连接板总成</t>
  </si>
  <si>
    <t>02.03.27.029A</t>
  </si>
  <si>
    <t>一汽主/副驾安全带上悬安装板</t>
  </si>
  <si>
    <t>02.03.27.025</t>
  </si>
  <si>
    <t>左侧主板焊接组件（新）</t>
  </si>
  <si>
    <t>02.03.37.087</t>
  </si>
  <si>
    <t>右侧主板焊接组件（新）</t>
  </si>
  <si>
    <t>02.03.37.088</t>
  </si>
  <si>
    <r>
      <rPr>
        <b/>
        <sz val="18"/>
        <rFont val="楷体_GB2312"/>
        <charset val="134"/>
      </rPr>
      <t>零部件采购价格协议</t>
    </r>
    <r>
      <rPr>
        <b/>
        <sz val="9"/>
        <rFont val="楷体_GB2312"/>
        <charset val="134"/>
      </rPr>
      <t>（ 1913102 ）</t>
    </r>
  </si>
  <si>
    <t>2021年</t>
  </si>
  <si>
    <t>一汽副驾安全带上悬置安装板</t>
  </si>
  <si>
    <t>一汽正安全带固定板</t>
  </si>
  <si>
    <t>02.03.27.024</t>
  </si>
  <si>
    <t>奥驰A 镜座钣金</t>
  </si>
  <si>
    <t>02.03.48.052</t>
  </si>
  <si>
    <t>奥驰A 镜座固定片L</t>
  </si>
  <si>
    <t>02.03.48.053</t>
  </si>
  <si>
    <t>奥驰A 镜座固定片R</t>
  </si>
  <si>
    <t>02.03.48.054</t>
  </si>
  <si>
    <t>左纵梁焊接组件</t>
  </si>
  <si>
    <t>02.03.59.001</t>
  </si>
  <si>
    <t>右纵梁焊接组件</t>
  </si>
  <si>
    <t>02.03.59.002</t>
  </si>
  <si>
    <t>气弹簧上部固定片</t>
  </si>
  <si>
    <t>02.03.61.024</t>
  </si>
  <si>
    <t>301主驾调角器把手</t>
  </si>
  <si>
    <t>02.03.22.058</t>
  </si>
  <si>
    <t>301副驾调角器把手</t>
  </si>
  <si>
    <t>02.03.22.059</t>
  </si>
  <si>
    <t>301涡簧固定板</t>
  </si>
  <si>
    <t>02.03.22.074</t>
  </si>
  <si>
    <t>301主驾拉簧固定片</t>
  </si>
  <si>
    <t>02.03.22.083</t>
  </si>
  <si>
    <t>301副驾拉簧固定片</t>
  </si>
  <si>
    <t>02.03.22.084</t>
  </si>
  <si>
    <t>H4减震扣</t>
  </si>
  <si>
    <t>02.03.11.071</t>
  </si>
  <si>
    <t>主驾调角器解锁把手</t>
  </si>
  <si>
    <t>02.03.27.017</t>
  </si>
  <si>
    <t>副驾调角器解锁把手</t>
  </si>
  <si>
    <t>02.03.27.018</t>
  </si>
  <si>
    <t>M20涡簧挡片</t>
  </si>
  <si>
    <t>02.03.24.046</t>
  </si>
  <si>
    <t>陕汽上框前横梁</t>
  </si>
  <si>
    <t>02.03.07.209</t>
  </si>
  <si>
    <t>301涡簧挡片</t>
  </si>
  <si>
    <t>02.03.22.086</t>
  </si>
  <si>
    <t>301连动板</t>
  </si>
  <si>
    <t>02.03.22.106</t>
  </si>
  <si>
    <t>上板</t>
  </si>
  <si>
    <t>02.03.27.001</t>
  </si>
  <si>
    <t>座框纵梁</t>
  </si>
  <si>
    <t>02.03.27.002</t>
  </si>
  <si>
    <t>气弹簧上汽固定片</t>
  </si>
  <si>
    <t>02.03.27.003</t>
  </si>
  <si>
    <t>二排铰链罩壳固定支架</t>
  </si>
  <si>
    <t>02.03.21.155</t>
  </si>
  <si>
    <t>二排六分右调角器罩壳支架</t>
  </si>
  <si>
    <t>02.03.21.156</t>
  </si>
  <si>
    <t>三排左背解锁固定板</t>
  </si>
  <si>
    <t>02.03.21.157</t>
  </si>
  <si>
    <t>三排右背解锁固定板</t>
  </si>
  <si>
    <t>02.03.21.158</t>
  </si>
  <si>
    <t>三排左背解锁手柄</t>
  </si>
  <si>
    <t>02.03.21.159</t>
  </si>
  <si>
    <t>三排右背解锁手柄</t>
  </si>
  <si>
    <t>02.03.21.160</t>
  </si>
  <si>
    <t>顶腰器手轮支架</t>
  </si>
  <si>
    <t>02.03.28.003</t>
  </si>
  <si>
    <t>C33D涡簧挡片（加长）</t>
  </si>
  <si>
    <t>02.03.28.010</t>
  </si>
  <si>
    <t>B40L六分折叠器罩壳支架1</t>
  </si>
  <si>
    <t>02.03.30.070</t>
  </si>
  <si>
    <t>B40L六分扶手靠背固定板</t>
  </si>
  <si>
    <t>02.03.30.073</t>
  </si>
  <si>
    <t>B40L六分扶手外侧支架</t>
  </si>
  <si>
    <t>02.03.30.074</t>
  </si>
  <si>
    <t>B40L六分扶手内侧支架</t>
  </si>
  <si>
    <t>02.03.30.075</t>
  </si>
  <si>
    <t>B40前支撑连接板</t>
  </si>
  <si>
    <t>02.03.09.010</t>
  </si>
  <si>
    <t>B40升降连杆A</t>
  </si>
  <si>
    <t>02.03.09.076</t>
  </si>
  <si>
    <t>B40升降连杆B</t>
  </si>
  <si>
    <t>02.03.09.077</t>
  </si>
  <si>
    <t>B40后左支撑座连接板</t>
  </si>
  <si>
    <t>02.03.09.008</t>
  </si>
  <si>
    <t>B40后右支撑座连接板</t>
  </si>
  <si>
    <t>02.03.09.009</t>
  </si>
  <si>
    <t>B40后右支撑座</t>
  </si>
  <si>
    <t>02.03.09.078</t>
  </si>
  <si>
    <t>C32B主驾侧气囊支撑板</t>
  </si>
  <si>
    <t>02.03.29.087</t>
  </si>
  <si>
    <t>C32B副驾侧气囊支撑板</t>
  </si>
  <si>
    <t>02.03.29.088</t>
  </si>
  <si>
    <t>C32B垫片钣金</t>
  </si>
  <si>
    <t>02.03.29.089</t>
  </si>
  <si>
    <t>C32B涡簧挡片</t>
  </si>
  <si>
    <t>02.03.29.052A</t>
  </si>
  <si>
    <t>C32B涡簧固定板</t>
  </si>
  <si>
    <t>02.03.29.124</t>
  </si>
  <si>
    <t>307上连接板左</t>
  </si>
  <si>
    <t>02.03.32.029</t>
  </si>
  <si>
    <t>307上连接板右</t>
  </si>
  <si>
    <t>02.03.32.030</t>
  </si>
  <si>
    <t>307靠背连接板</t>
  </si>
  <si>
    <t>02.03.32.031</t>
  </si>
  <si>
    <t>307座垫连接板</t>
  </si>
  <si>
    <t>02.03.32.032</t>
  </si>
  <si>
    <t>307前脚架上加强板L</t>
  </si>
  <si>
    <t>02.03.32.011</t>
  </si>
  <si>
    <t>307前脚架上加强板R</t>
  </si>
  <si>
    <t>02.03.32.012</t>
  </si>
  <si>
    <t>307后排三人地锁固定板安装支架</t>
  </si>
  <si>
    <t>02.03.32.038</t>
  </si>
  <si>
    <t>H4上框前支架</t>
  </si>
  <si>
    <t>02.03.26.058</t>
  </si>
  <si>
    <t>座框安装支架</t>
  </si>
  <si>
    <t>02.03.26.054</t>
  </si>
  <si>
    <t>H4A连接板-L</t>
  </si>
  <si>
    <t>02.03.26.078</t>
  </si>
  <si>
    <t>H4A连接板-R</t>
  </si>
  <si>
    <t>02.03.26.079</t>
  </si>
  <si>
    <t>左侧升降后旋钣金</t>
  </si>
  <si>
    <t>02.03.37.001</t>
  </si>
  <si>
    <t>右侧升降后旋钣金</t>
  </si>
  <si>
    <t>02.03.37.002</t>
  </si>
  <si>
    <t>主驾安全带固定板总成</t>
  </si>
  <si>
    <t>02.03.24.057A</t>
  </si>
  <si>
    <t>副驾安全带固定板总成</t>
  </si>
  <si>
    <t>02.03.24.058A</t>
  </si>
  <si>
    <t>新H4左旁侧板总成</t>
  </si>
  <si>
    <t>02.03.26.055A</t>
  </si>
  <si>
    <t>新H4右旁侧板总成</t>
  </si>
  <si>
    <t>02.03.26.056A</t>
  </si>
  <si>
    <t>H4座框前支板总成</t>
  </si>
  <si>
    <t>02.03.26.057A</t>
  </si>
  <si>
    <t>上框后支架总成</t>
  </si>
  <si>
    <t>02.03.26.073A</t>
  </si>
  <si>
    <t>H4上框后支架总成（新建）</t>
  </si>
  <si>
    <t>02.03.26.080</t>
  </si>
  <si>
    <t>气阀底座固定支架</t>
  </si>
  <si>
    <t>02.03.37.006</t>
  </si>
  <si>
    <t>左前固定罩壳钣金支架</t>
  </si>
  <si>
    <t>02.03.37.007</t>
  </si>
  <si>
    <t>阻尼龙拉线固定支架</t>
  </si>
  <si>
    <t>02.03.37.008</t>
  </si>
  <si>
    <t>M31RB靠背右侧下连接板总成</t>
  </si>
  <si>
    <t>02.03.42.003</t>
  </si>
  <si>
    <t>安全带固定钣金加强板</t>
  </si>
  <si>
    <t>02.03.30.147</t>
  </si>
  <si>
    <t>靠背拉线解锁手柄</t>
  </si>
  <si>
    <t>02.03.30.148</t>
  </si>
  <si>
    <t>调角器限位支架</t>
  </si>
  <si>
    <t>02.03.30.149</t>
  </si>
  <si>
    <t>卷收器固定钣金</t>
  </si>
  <si>
    <t>02.03.30.150</t>
  </si>
  <si>
    <t>扶手内侧固定支架</t>
  </si>
  <si>
    <t>02.03.30.151</t>
  </si>
  <si>
    <t>H40D安全带固定板总成</t>
  </si>
  <si>
    <t>02.03.47.011</t>
  </si>
  <si>
    <t>左侧限位支架焊接总成</t>
  </si>
  <si>
    <t>02.03.37.018</t>
  </si>
  <si>
    <t>右侧限位支架焊接总成</t>
  </si>
  <si>
    <t>02.03.37.083</t>
  </si>
  <si>
    <t>X3000上框前横梁</t>
  </si>
  <si>
    <t>02.03.37.019</t>
  </si>
  <si>
    <t>左侧地锁支架</t>
  </si>
  <si>
    <t>02.03.30.146A</t>
  </si>
  <si>
    <t>右侧地锁支架</t>
  </si>
  <si>
    <t>02.03.30.155A</t>
  </si>
  <si>
    <t>三排左背解锁手柄（融塑）</t>
  </si>
  <si>
    <t>02.03.21.159A</t>
  </si>
  <si>
    <t>驾驶员座垫滑轨前搭接支架</t>
  </si>
  <si>
    <t>02.03.27.072</t>
  </si>
  <si>
    <t>前排靠背复位卷簧安装支架</t>
  </si>
  <si>
    <t>02.03.27.073</t>
  </si>
  <si>
    <t>前排靠背复位卷簧限位支架</t>
  </si>
  <si>
    <t>02.03.27.074</t>
  </si>
  <si>
    <t>主驾安全带加强板焊接总成</t>
  </si>
  <si>
    <t>02.03.50.014</t>
  </si>
  <si>
    <t>调角器左上连接板总成</t>
  </si>
  <si>
    <t>02.03.49.002</t>
  </si>
  <si>
    <t>调角器右上连接板总成</t>
  </si>
  <si>
    <t>02.03.49.003</t>
  </si>
  <si>
    <t>纵梁支撑架</t>
  </si>
  <si>
    <t>02.03.49.004</t>
  </si>
  <si>
    <t>M31RB背骨架左连接板总成</t>
  </si>
  <si>
    <t>02.03.42.010</t>
  </si>
  <si>
    <t>H4A连接板组件-L</t>
  </si>
  <si>
    <t>02.03.26.078A</t>
  </si>
  <si>
    <t>H4A连接板组件-R</t>
  </si>
  <si>
    <t>02.03.26.079A</t>
  </si>
  <si>
    <t>气囊上支架</t>
  </si>
  <si>
    <t>02.03.26.093</t>
  </si>
  <si>
    <t>下框前支架</t>
  </si>
  <si>
    <t>02.03.26.095</t>
  </si>
  <si>
    <t>下框后支架</t>
  </si>
  <si>
    <t>02.03.26.096</t>
  </si>
  <si>
    <t>X3000副驾标牌固定片</t>
  </si>
  <si>
    <t>02.03.37.090</t>
  </si>
  <si>
    <t>副驾左前地脚</t>
  </si>
  <si>
    <t>02.03.37.091</t>
  </si>
  <si>
    <t>副驾右前地脚</t>
  </si>
  <si>
    <t>02.03.37.092</t>
  </si>
  <si>
    <t>副驾左后地脚</t>
  </si>
  <si>
    <t>02.03.37.093</t>
  </si>
  <si>
    <t>副驾右后地脚</t>
  </si>
  <si>
    <t>02.03.37.094</t>
  </si>
  <si>
    <t>H5前连接板</t>
  </si>
  <si>
    <t>02.03.44.015</t>
  </si>
  <si>
    <t>X3000前连接板</t>
  </si>
  <si>
    <t>02.03.37.102</t>
  </si>
  <si>
    <t>角度限位片</t>
  </si>
  <si>
    <t>02.03.27.014</t>
  </si>
  <si>
    <t>调角器下连接板下加强板</t>
  </si>
  <si>
    <t>02.03.27.079</t>
  </si>
  <si>
    <t>调角器下连接板上加强板</t>
  </si>
  <si>
    <t>02.03.27.078</t>
  </si>
  <si>
    <t>驾驶员座垫右侧安装板</t>
  </si>
  <si>
    <t>02.03.27.080</t>
  </si>
  <si>
    <t>驾驶员调角器上连接板</t>
  </si>
  <si>
    <t>02.03.27.077</t>
  </si>
  <si>
    <t>六分小旋转轴总成</t>
  </si>
  <si>
    <t>02.03.25.021</t>
  </si>
  <si>
    <t>六分大旋转轴总成</t>
  </si>
  <si>
    <t>02.03.25.020</t>
  </si>
  <si>
    <t>四分小旋转轴总成</t>
  </si>
  <si>
    <t>02.03.25.019</t>
  </si>
  <si>
    <t>链接支架</t>
  </si>
  <si>
    <t>02.03.25.015</t>
  </si>
  <si>
    <t>靠背左侧主板</t>
  </si>
  <si>
    <t>02.03.44.009</t>
  </si>
  <si>
    <t>靠背右侧主板</t>
  </si>
  <si>
    <t>02.03.44.006</t>
  </si>
  <si>
    <t>连杆板2前</t>
  </si>
  <si>
    <t>02.03.19.066</t>
  </si>
  <si>
    <r>
      <rPr>
        <sz val="12"/>
        <rFont val="楷体_GB2312"/>
        <charset val="134"/>
      </rPr>
      <t>三、价格执行期从</t>
    </r>
    <r>
      <rPr>
        <u/>
        <sz val="12"/>
        <rFont val="楷体_GB2312"/>
        <charset val="134"/>
      </rPr>
      <t xml:space="preserve"> 2021 </t>
    </r>
    <r>
      <rPr>
        <sz val="12"/>
        <rFont val="楷体_GB2312"/>
        <charset val="134"/>
      </rPr>
      <t>年</t>
    </r>
    <r>
      <rPr>
        <u/>
        <sz val="12"/>
        <rFont val="楷体_GB2312"/>
        <charset val="134"/>
      </rPr>
      <t xml:space="preserve"> 1 </t>
    </r>
    <r>
      <rPr>
        <sz val="12"/>
        <rFont val="楷体_GB2312"/>
        <charset val="134"/>
      </rPr>
      <t>月</t>
    </r>
    <r>
      <rPr>
        <u/>
        <sz val="12"/>
        <rFont val="楷体_GB2312"/>
        <charset val="134"/>
      </rPr>
      <t xml:space="preserve"> 1 </t>
    </r>
    <r>
      <rPr>
        <sz val="12"/>
        <rFont val="楷体_GB2312"/>
        <charset val="134"/>
      </rPr>
      <t>日起至</t>
    </r>
    <r>
      <rPr>
        <u/>
        <sz val="12"/>
        <rFont val="楷体_GB2312"/>
        <charset val="134"/>
      </rPr>
      <t xml:space="preserve"> 2021 </t>
    </r>
    <r>
      <rPr>
        <sz val="12"/>
        <rFont val="楷体_GB2312"/>
        <charset val="134"/>
      </rPr>
      <t>年</t>
    </r>
    <r>
      <rPr>
        <u/>
        <sz val="12"/>
        <rFont val="楷体_GB2312"/>
        <charset val="134"/>
      </rPr>
      <t xml:space="preserve"> 12 </t>
    </r>
    <r>
      <rPr>
        <sz val="12"/>
        <rFont val="楷体_GB2312"/>
        <charset val="134"/>
      </rPr>
      <t>月</t>
    </r>
    <r>
      <rPr>
        <u/>
        <sz val="12"/>
        <rFont val="楷体_GB2312"/>
        <charset val="134"/>
      </rPr>
      <t xml:space="preserve"> 31 </t>
    </r>
    <r>
      <rPr>
        <sz val="12"/>
        <rFont val="楷体_GB2312"/>
        <charset val="134"/>
      </rPr>
      <t>日(遇市场价格变动经双方协商同意后可调整)。</t>
    </r>
  </si>
  <si>
    <t>21年</t>
  </si>
  <si>
    <t>材质</t>
  </si>
  <si>
    <t>材料市场基准价</t>
  </si>
  <si>
    <t>废铁价（元/kg）</t>
  </si>
  <si>
    <t>料片尺寸</t>
  </si>
  <si>
    <t>附属件</t>
  </si>
  <si>
    <t>总材料费</t>
  </si>
  <si>
    <t>气动</t>
  </si>
  <si>
    <t>液压</t>
  </si>
  <si>
    <t>冲压费总计</t>
  </si>
  <si>
    <t>焊接产品</t>
  </si>
  <si>
    <t>焊接总费用</t>
  </si>
  <si>
    <t>合计</t>
  </si>
  <si>
    <t>系数</t>
  </si>
  <si>
    <t>总价</t>
  </si>
  <si>
    <t>冲压机</t>
  </si>
  <si>
    <t>16T</t>
  </si>
  <si>
    <t>25T</t>
  </si>
  <si>
    <t>40T</t>
  </si>
  <si>
    <t>60T</t>
  </si>
  <si>
    <t>63T</t>
  </si>
  <si>
    <t>65t</t>
  </si>
  <si>
    <t>80T</t>
  </si>
  <si>
    <t>100T</t>
  </si>
  <si>
    <t>110T</t>
  </si>
  <si>
    <t>125T</t>
  </si>
  <si>
    <t>160T</t>
  </si>
  <si>
    <t>200T</t>
  </si>
  <si>
    <t>250T</t>
  </si>
  <si>
    <t>350T</t>
  </si>
  <si>
    <t>400T</t>
  </si>
  <si>
    <t>315T</t>
  </si>
  <si>
    <t>500T</t>
  </si>
  <si>
    <t>焊接标准（元/cm）</t>
  </si>
  <si>
    <t>2020年价格</t>
  </si>
  <si>
    <t>长（mm）</t>
  </si>
  <si>
    <t>宽(mm)</t>
  </si>
  <si>
    <t>高(mm)</t>
  </si>
  <si>
    <t>材料系数</t>
  </si>
  <si>
    <t>总重kg</t>
  </si>
  <si>
    <t>净重kg</t>
  </si>
  <si>
    <t>材料费</t>
  </si>
  <si>
    <t>名称</t>
  </si>
  <si>
    <t>规格</t>
  </si>
  <si>
    <t>数量</t>
  </si>
  <si>
    <t>单价</t>
  </si>
  <si>
    <t>工序费</t>
  </si>
  <si>
    <t>长度cm</t>
  </si>
  <si>
    <t>Q235</t>
  </si>
  <si>
    <t>工步</t>
  </si>
  <si>
    <t>SPFH590</t>
  </si>
  <si>
    <t>SPCC</t>
  </si>
  <si>
    <t>焊接</t>
  </si>
  <si>
    <t>序</t>
  </si>
  <si>
    <t>物料代码</t>
  </si>
  <si>
    <t>总成名称</t>
  </si>
  <si>
    <t>净重尺寸</t>
  </si>
  <si>
    <t>下料尺寸</t>
  </si>
  <si>
    <t>重量</t>
  </si>
  <si>
    <t>含税单价</t>
  </si>
  <si>
    <t>加工成本</t>
  </si>
  <si>
    <t>含税合计</t>
  </si>
  <si>
    <t>未税价</t>
  </si>
  <si>
    <t>材料利用率</t>
  </si>
  <si>
    <t>材料利用率复核价（含税）</t>
  </si>
  <si>
    <t>材料利用率复核价（未税）</t>
  </si>
  <si>
    <t>未税模具费</t>
  </si>
  <si>
    <t>模具分摊数量</t>
  </si>
  <si>
    <t>模摊费</t>
  </si>
  <si>
    <t>含模摊未税价</t>
  </si>
  <si>
    <t>供应商报价</t>
  </si>
  <si>
    <t>照片</t>
  </si>
  <si>
    <t>号</t>
  </si>
  <si>
    <t>长mm</t>
  </si>
  <si>
    <t>宽mm</t>
  </si>
  <si>
    <t>厚mm</t>
  </si>
  <si>
    <t>毛重</t>
  </si>
  <si>
    <t>净重</t>
  </si>
  <si>
    <t>废铁</t>
  </si>
  <si>
    <t>材料</t>
  </si>
  <si>
    <t>工序</t>
  </si>
  <si>
    <t>吨位</t>
  </si>
  <si>
    <t>工序数</t>
  </si>
  <si>
    <t>出件数</t>
  </si>
  <si>
    <t>SLT0010687</t>
  </si>
  <si>
    <t>02.03.27.077A</t>
  </si>
  <si>
    <t>统帅1880副驾调角器左侧上连接板</t>
  </si>
  <si>
    <t>QSTE500TM</t>
  </si>
  <si>
    <t>2.5</t>
  </si>
  <si>
    <t>落料</t>
  </si>
  <si>
    <t>成型</t>
  </si>
  <si>
    <t>冲孔</t>
  </si>
  <si>
    <t>冲口</t>
  </si>
  <si>
    <t>SLT0010688</t>
  </si>
  <si>
    <t>统帅1880右侧调角器上连接板</t>
  </si>
  <si>
    <t>SLT0010408</t>
  </si>
  <si>
    <t>统帅驾驶员座垫右侧安装板</t>
  </si>
  <si>
    <t>拉神</t>
  </si>
  <si>
    <t>315油</t>
  </si>
  <si>
    <t>冲孔1</t>
  </si>
  <si>
    <t>冲孔2</t>
  </si>
  <si>
    <t>冲孔3</t>
  </si>
  <si>
    <t>冲孔4</t>
  </si>
  <si>
    <t>SBS0010111</t>
  </si>
  <si>
    <t>统帅/奥杰副驾驶员座垫右侧安装板</t>
  </si>
  <si>
    <t>SBS0013319</t>
  </si>
  <si>
    <t>重汽T5-2.0翻折调角器左上连接板总成</t>
  </si>
  <si>
    <t>SQX3000-6805102调角器左上连接板</t>
  </si>
  <si>
    <t>SPF590</t>
  </si>
  <si>
    <t>3</t>
  </si>
  <si>
    <t>SHT0013312角度限位片</t>
  </si>
  <si>
    <t>SAPH440</t>
  </si>
  <si>
    <t>B406805215涡簧固定座SCS0004794</t>
  </si>
  <si>
    <t>SBS0013311</t>
  </si>
  <si>
    <t>重汽T5-2.0翻折调角器右上连接板总成</t>
  </si>
  <si>
    <t>SQX3000-6805104调角器右上连接板</t>
  </si>
  <si>
    <t>QAD</t>
  </si>
  <si>
    <t>产品名称</t>
  </si>
  <si>
    <t>未含模摊</t>
  </si>
  <si>
    <t>厂家未税单价</t>
  </si>
  <si>
    <t>河北测算</t>
  </si>
  <si>
    <t>北京测算</t>
  </si>
  <si>
    <t>SHT0014640</t>
    <phoneticPr fontId="35" type="noConversion"/>
  </si>
  <si>
    <t>前横梁焊接总成</t>
    <phoneticPr fontId="35" type="noConversion"/>
  </si>
  <si>
    <t>SHT0001856上框前横梁</t>
    <phoneticPr fontId="35" type="noConversion"/>
  </si>
  <si>
    <t>SAPH440</t>
    <phoneticPr fontId="35" type="noConversion"/>
  </si>
  <si>
    <t>SHT0002319支撑块</t>
    <phoneticPr fontId="35" type="noConversion"/>
  </si>
  <si>
    <t>数量</t>
    <phoneticPr fontId="35" type="noConversion"/>
  </si>
  <si>
    <t>1</t>
    <phoneticPr fontId="35" type="noConversion"/>
  </si>
  <si>
    <t>2</t>
    <phoneticPr fontId="35" type="noConversion"/>
  </si>
  <si>
    <t>焊接</t>
    <phoneticPr fontId="35" type="noConversion"/>
  </si>
  <si>
    <t>未税单价</t>
    <phoneticPr fontId="35" type="noConversion"/>
  </si>
  <si>
    <t>未税合计</t>
    <phoneticPr fontId="35" type="noConversion"/>
  </si>
  <si>
    <t>焊接往返取货</t>
    <phoneticPr fontId="35" type="noConversion"/>
  </si>
  <si>
    <t>按照J6L低配1.5万台，L6000项目0.5万台，王牌项目1.8万台，M3000（未立项，暂且不计算）。每年前横梁用量为2*3.8万=7.6万件年。折合每月6333件。</t>
    <phoneticPr fontId="3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</si>
</sst>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6" formatCode="0.0000_ "/>
    <numFmt numFmtId="177" formatCode="0.00_);[Red]\(0.00\)"/>
    <numFmt numFmtId="178" formatCode="0.00_ "/>
    <numFmt numFmtId="179" formatCode="0.000_);[Red]\(0.000\)"/>
    <numFmt numFmtId="180" formatCode="0.000_ "/>
    <numFmt numFmtId="181" formatCode="0.0000_);[Red]\(0.0000\)"/>
    <numFmt numFmtId="182" formatCode="0_);[Red]\(0\)"/>
    <numFmt numFmtId="183" formatCode="0_ "/>
    <numFmt numFmtId="184" formatCode="0.0_ "/>
    <numFmt numFmtId="185" formatCode="0.0000"/>
  </numFmts>
  <fonts count="36">
    <font>
      <sz val="11"/>
      <color theme="1"/>
      <name val="宋体"/>
      <charset val="134"/>
      <scheme val="minor"/>
    </font>
    <font>
      <sz val="10"/>
      <color indexed="8"/>
      <name val="宋体"/>
      <family val="3"/>
      <charset val="134"/>
    </font>
    <font>
      <sz val="10"/>
      <name val="宋体"/>
      <family val="3"/>
      <charset val="134"/>
    </font>
    <font>
      <sz val="11"/>
      <color indexed="8"/>
      <name val="楷体_GB2312"/>
      <charset val="134"/>
    </font>
    <font>
      <b/>
      <sz val="11"/>
      <name val="宋体"/>
      <family val="3"/>
      <charset val="134"/>
      <scheme val="minor"/>
    </font>
    <font>
      <sz val="12"/>
      <color indexed="8"/>
      <name val="楷体_GB2312"/>
      <charset val="134"/>
    </font>
    <font>
      <sz val="1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8"/>
      <name val="楷体_GB2312"/>
      <charset val="134"/>
    </font>
    <font>
      <b/>
      <sz val="11"/>
      <name val="楷体_GB2312"/>
      <charset val="134"/>
    </font>
    <font>
      <sz val="12"/>
      <name val="楷体_GB2312"/>
      <charset val="134"/>
    </font>
    <font>
      <sz val="11"/>
      <color indexed="8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0"/>
      <name val="微软雅黑"/>
      <family val="2"/>
      <charset val="134"/>
    </font>
    <font>
      <sz val="10"/>
      <color indexed="8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b/>
      <sz val="10"/>
      <color theme="1"/>
      <name val="宋体"/>
      <family val="3"/>
      <charset val="134"/>
    </font>
    <font>
      <sz val="10"/>
      <color indexed="8"/>
      <name val="楷体_GB2312"/>
      <charset val="134"/>
    </font>
    <font>
      <sz val="10"/>
      <color theme="1"/>
      <name val="宋体"/>
      <family val="3"/>
      <charset val="134"/>
    </font>
    <font>
      <sz val="8"/>
      <name val="宋体"/>
      <family val="3"/>
      <charset val="134"/>
    </font>
    <font>
      <sz val="9"/>
      <name val="宋体"/>
      <family val="3"/>
      <charset val="134"/>
    </font>
    <font>
      <sz val="8"/>
      <color theme="1"/>
      <name val="宋体"/>
      <family val="3"/>
      <charset val="134"/>
      <scheme val="minor"/>
    </font>
    <font>
      <b/>
      <sz val="12"/>
      <name val="楷体_GB2312"/>
      <charset val="134"/>
    </font>
    <font>
      <sz val="10"/>
      <color theme="1"/>
      <name val="微软雅黑"/>
      <family val="2"/>
      <charset val="134"/>
    </font>
    <font>
      <sz val="10"/>
      <color theme="1"/>
      <name val="MS Sans Serif"/>
      <family val="2"/>
    </font>
    <font>
      <sz val="12"/>
      <name val="宋体"/>
      <family val="3"/>
      <charset val="134"/>
    </font>
    <font>
      <sz val="9"/>
      <name val="Arial"/>
      <family val="2"/>
    </font>
    <font>
      <sz val="11"/>
      <color indexed="8"/>
      <name val="宋体"/>
      <family val="3"/>
      <charset val="134"/>
    </font>
    <font>
      <sz val="10"/>
      <name val="MS Sans Serif"/>
      <family val="2"/>
    </font>
    <font>
      <b/>
      <sz val="9"/>
      <name val="楷体_GB2312"/>
      <charset val="134"/>
    </font>
    <font>
      <u/>
      <sz val="12"/>
      <name val="楷体_GB2312"/>
      <charset val="134"/>
    </font>
    <font>
      <b/>
      <sz val="9"/>
      <name val="Tahoma"/>
      <family val="2"/>
    </font>
    <font>
      <sz val="9"/>
      <name val="Tahoma"/>
      <family val="2"/>
    </font>
    <font>
      <b/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6">
    <xf numFmtId="0" fontId="0" fillId="0" borderId="0">
      <alignment vertical="center"/>
    </xf>
    <xf numFmtId="0" fontId="26" fillId="0" borderId="2" applyNumberFormat="0" applyFill="0" applyBorder="0" applyAlignment="0" applyProtection="0">
      <alignment vertical="center"/>
    </xf>
    <xf numFmtId="9" fontId="34" fillId="0" borderId="0" applyFont="0" applyFill="0" applyBorder="0" applyAlignment="0" applyProtection="0">
      <alignment vertical="center"/>
    </xf>
    <xf numFmtId="0" fontId="25" fillId="0" borderId="0" applyProtection="0">
      <alignment vertical="center"/>
    </xf>
    <xf numFmtId="0" fontId="25" fillId="0" borderId="0">
      <alignment vertical="center"/>
    </xf>
    <xf numFmtId="0" fontId="25" fillId="0" borderId="0" applyProtection="0">
      <alignment vertical="center"/>
    </xf>
    <xf numFmtId="0" fontId="27" fillId="0" borderId="0">
      <alignment vertical="center"/>
    </xf>
    <xf numFmtId="0" fontId="25" fillId="0" borderId="0"/>
    <xf numFmtId="0" fontId="25" fillId="0" borderId="0"/>
    <xf numFmtId="0" fontId="34" fillId="0" borderId="0">
      <alignment vertical="center"/>
    </xf>
    <xf numFmtId="0" fontId="27" fillId="0" borderId="0">
      <alignment vertical="center"/>
    </xf>
    <xf numFmtId="0" fontId="34" fillId="0" borderId="0">
      <alignment vertical="center"/>
    </xf>
    <xf numFmtId="0" fontId="25" fillId="0" borderId="0">
      <alignment vertical="center"/>
    </xf>
    <xf numFmtId="0" fontId="28" fillId="0" borderId="0"/>
    <xf numFmtId="176" fontId="25" fillId="0" borderId="0"/>
    <xf numFmtId="0" fontId="25" fillId="0" borderId="0"/>
  </cellStyleXfs>
  <cellXfs count="293">
    <xf numFmtId="0" fontId="0" fillId="0" borderId="0" xfId="0">
      <alignment vertical="center"/>
    </xf>
    <xf numFmtId="0" fontId="0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1" fillId="3" borderId="0" xfId="0" applyFont="1" applyFill="1" applyAlignment="1">
      <alignment vertical="center"/>
    </xf>
    <xf numFmtId="0" fontId="1" fillId="4" borderId="0" xfId="0" applyFont="1" applyFill="1" applyAlignment="1">
      <alignment vertical="center"/>
    </xf>
    <xf numFmtId="0" fontId="3" fillId="6" borderId="0" xfId="11" applyFont="1" applyFill="1" applyAlignment="1">
      <alignment horizontal="center" vertical="center"/>
    </xf>
    <xf numFmtId="49" fontId="4" fillId="6" borderId="0" xfId="11" applyNumberFormat="1" applyFont="1" applyFill="1" applyAlignment="1">
      <alignment horizontal="center" vertical="center"/>
    </xf>
    <xf numFmtId="0" fontId="3" fillId="6" borderId="0" xfId="11" applyFont="1" applyFill="1" applyAlignment="1">
      <alignment horizontal="center" vertical="center" wrapText="1"/>
    </xf>
    <xf numFmtId="0" fontId="5" fillId="6" borderId="0" xfId="11" applyFont="1" applyFill="1" applyAlignment="1">
      <alignment horizontal="center" vertical="center"/>
    </xf>
    <xf numFmtId="0" fontId="3" fillId="6" borderId="0" xfId="11" applyFont="1" applyFill="1" applyAlignment="1">
      <alignment horizontal="center" vertical="center" shrinkToFit="1"/>
    </xf>
    <xf numFmtId="178" fontId="3" fillId="6" borderId="0" xfId="11" applyNumberFormat="1" applyFont="1" applyFill="1" applyAlignment="1">
      <alignment horizontal="center" vertical="center"/>
    </xf>
    <xf numFmtId="0" fontId="3" fillId="7" borderId="0" xfId="11" applyFont="1" applyFill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 wrapText="1" shrinkToFit="1"/>
    </xf>
    <xf numFmtId="49" fontId="2" fillId="3" borderId="2" xfId="0" applyNumberFormat="1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vertical="center" wrapText="1"/>
    </xf>
    <xf numFmtId="0" fontId="2" fillId="3" borderId="2" xfId="0" applyFont="1" applyFill="1" applyBorder="1" applyAlignment="1">
      <alignment vertical="center" wrapText="1"/>
    </xf>
    <xf numFmtId="49" fontId="2" fillId="3" borderId="2" xfId="0" applyNumberFormat="1" applyFont="1" applyFill="1" applyBorder="1" applyAlignment="1">
      <alignment vertical="center" wrapText="1"/>
    </xf>
    <xf numFmtId="0" fontId="2" fillId="3" borderId="2" xfId="0" applyNumberFormat="1" applyFont="1" applyFill="1" applyBorder="1" applyAlignment="1">
      <alignment horizontal="center" vertical="center" wrapText="1"/>
    </xf>
    <xf numFmtId="0" fontId="2" fillId="3" borderId="2" xfId="0" applyNumberFormat="1" applyFont="1" applyFill="1" applyBorder="1" applyAlignment="1">
      <alignment vertical="center" wrapText="1"/>
    </xf>
    <xf numFmtId="177" fontId="0" fillId="0" borderId="1" xfId="0" applyNumberFormat="1" applyFont="1" applyFill="1" applyBorder="1" applyAlignment="1">
      <alignment horizontal="center" vertical="center"/>
    </xf>
    <xf numFmtId="179" fontId="0" fillId="0" borderId="1" xfId="0" applyNumberFormat="1" applyFont="1" applyFill="1" applyBorder="1" applyAlignment="1">
      <alignment horizontal="center" vertical="center" shrinkToFit="1"/>
    </xf>
    <xf numFmtId="180" fontId="0" fillId="0" borderId="1" xfId="0" applyNumberFormat="1" applyFont="1" applyFill="1" applyBorder="1" applyAlignment="1">
      <alignment horizontal="center" vertical="center" shrinkToFit="1"/>
    </xf>
    <xf numFmtId="0" fontId="2" fillId="3" borderId="2" xfId="1" applyNumberFormat="1" applyFont="1" applyFill="1" applyBorder="1" applyAlignment="1" applyProtection="1">
      <alignment horizontal="center" vertical="center" wrapText="1"/>
      <protection locked="0"/>
    </xf>
    <xf numFmtId="176" fontId="2" fillId="4" borderId="2" xfId="1" applyNumberFormat="1" applyFont="1" applyFill="1" applyBorder="1" applyAlignment="1" applyProtection="1">
      <alignment horizontal="center" vertical="center" wrapText="1"/>
      <protection locked="0"/>
    </xf>
    <xf numFmtId="176" fontId="2" fillId="3" borderId="2" xfId="13" applyNumberFormat="1" applyFont="1" applyFill="1" applyBorder="1" applyAlignment="1">
      <alignment vertical="center"/>
    </xf>
    <xf numFmtId="176" fontId="2" fillId="3" borderId="2" xfId="1" applyNumberFormat="1" applyFont="1" applyFill="1" applyBorder="1" applyAlignment="1" applyProtection="1">
      <alignment vertical="center" wrapText="1"/>
      <protection locked="0"/>
    </xf>
    <xf numFmtId="0" fontId="2" fillId="3" borderId="2" xfId="1" applyNumberFormat="1" applyFont="1" applyFill="1" applyBorder="1" applyAlignment="1" applyProtection="1">
      <alignment vertical="center" wrapText="1"/>
      <protection locked="0"/>
    </xf>
    <xf numFmtId="181" fontId="3" fillId="6" borderId="0" xfId="11" applyNumberFormat="1" applyFont="1" applyFill="1" applyAlignment="1">
      <alignment horizontal="center" vertical="center"/>
    </xf>
    <xf numFmtId="9" fontId="3" fillId="6" borderId="0" xfId="2" applyFont="1" applyFill="1" applyAlignment="1">
      <alignment horizontal="center" vertical="center" shrinkToFit="1"/>
    </xf>
    <xf numFmtId="182" fontId="3" fillId="6" borderId="0" xfId="11" applyNumberFormat="1" applyFont="1" applyFill="1" applyAlignment="1">
      <alignment horizontal="center" vertical="center"/>
    </xf>
    <xf numFmtId="178" fontId="0" fillId="0" borderId="1" xfId="0" applyNumberFormat="1" applyFont="1" applyFill="1" applyBorder="1" applyAlignment="1">
      <alignment horizontal="center" vertical="center"/>
    </xf>
    <xf numFmtId="178" fontId="7" fillId="3" borderId="2" xfId="0" applyNumberFormat="1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178" fontId="0" fillId="3" borderId="2" xfId="0" applyNumberFormat="1" applyFont="1" applyFill="1" applyBorder="1" applyAlignment="1">
      <alignment vertical="center"/>
    </xf>
    <xf numFmtId="178" fontId="2" fillId="4" borderId="2" xfId="0" applyNumberFormat="1" applyFont="1" applyFill="1" applyBorder="1" applyAlignment="1">
      <alignment vertical="center" wrapText="1"/>
    </xf>
    <xf numFmtId="183" fontId="2" fillId="4" borderId="2" xfId="0" applyNumberFormat="1" applyFont="1" applyFill="1" applyBorder="1" applyAlignment="1">
      <alignment horizontal="center" vertical="center" wrapText="1"/>
    </xf>
    <xf numFmtId="178" fontId="1" fillId="4" borderId="2" xfId="0" applyNumberFormat="1" applyFont="1" applyFill="1" applyBorder="1" applyAlignment="1">
      <alignment vertical="center"/>
    </xf>
    <xf numFmtId="178" fontId="0" fillId="4" borderId="2" xfId="0" applyNumberFormat="1" applyFont="1" applyFill="1" applyBorder="1" applyAlignment="1">
      <alignment vertical="center"/>
    </xf>
    <xf numFmtId="180" fontId="1" fillId="4" borderId="2" xfId="0" applyNumberFormat="1" applyFont="1" applyFill="1" applyBorder="1" applyAlignment="1">
      <alignment horizontal="center" vertical="center"/>
    </xf>
    <xf numFmtId="180" fontId="1" fillId="2" borderId="2" xfId="0" applyNumberFormat="1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178" fontId="1" fillId="4" borderId="2" xfId="0" applyNumberFormat="1" applyFont="1" applyFill="1" applyBorder="1" applyAlignment="1">
      <alignment horizontal="center" vertical="center"/>
    </xf>
    <xf numFmtId="184" fontId="1" fillId="4" borderId="2" xfId="0" applyNumberFormat="1" applyFont="1" applyFill="1" applyBorder="1" applyAlignment="1">
      <alignment horizontal="center" vertical="center"/>
    </xf>
    <xf numFmtId="0" fontId="3" fillId="2" borderId="0" xfId="11" applyFont="1" applyFill="1" applyAlignment="1">
      <alignment horizontal="center" vertical="center"/>
    </xf>
    <xf numFmtId="0" fontId="3" fillId="0" borderId="0" xfId="11" applyFont="1" applyFill="1" applyAlignment="1">
      <alignment horizontal="center" vertical="center"/>
    </xf>
    <xf numFmtId="0" fontId="3" fillId="0" borderId="0" xfId="11" applyFont="1" applyFill="1" applyAlignment="1">
      <alignment vertical="center"/>
    </xf>
    <xf numFmtId="0" fontId="6" fillId="6" borderId="15" xfId="11" applyFont="1" applyFill="1" applyBorder="1" applyAlignment="1">
      <alignment horizontal="center" vertical="center" wrapText="1"/>
    </xf>
    <xf numFmtId="181" fontId="13" fillId="0" borderId="15" xfId="3" applyNumberFormat="1" applyFont="1" applyFill="1" applyBorder="1" applyAlignment="1">
      <alignment horizontal="center" vertical="center" wrapText="1"/>
    </xf>
    <xf numFmtId="0" fontId="14" fillId="7" borderId="3" xfId="11" applyFont="1" applyFill="1" applyBorder="1" applyAlignment="1">
      <alignment horizontal="center" vertical="center"/>
    </xf>
    <xf numFmtId="183" fontId="15" fillId="7" borderId="4" xfId="11" applyNumberFormat="1" applyFont="1" applyFill="1" applyBorder="1" applyAlignment="1">
      <alignment horizontal="center" vertical="center" wrapText="1"/>
    </xf>
    <xf numFmtId="0" fontId="0" fillId="5" borderId="2" xfId="0" applyFill="1" applyBorder="1" applyAlignment="1">
      <alignment horizontal="center" vertical="center"/>
    </xf>
    <xf numFmtId="0" fontId="0" fillId="7" borderId="2" xfId="0" applyFill="1" applyBorder="1">
      <alignment vertical="center"/>
    </xf>
    <xf numFmtId="0" fontId="6" fillId="7" borderId="4" xfId="11" applyFont="1" applyFill="1" applyBorder="1" applyAlignment="1">
      <alignment horizontal="center" vertical="center" wrapText="1"/>
    </xf>
    <xf numFmtId="181" fontId="14" fillId="7" borderId="2" xfId="11" applyNumberFormat="1" applyFont="1" applyFill="1" applyBorder="1" applyAlignment="1">
      <alignment horizontal="center" vertical="center" wrapText="1"/>
    </xf>
    <xf numFmtId="176" fontId="16" fillId="7" borderId="2" xfId="0" applyNumberFormat="1" applyFont="1" applyFill="1" applyBorder="1" applyAlignment="1">
      <alignment vertical="center"/>
    </xf>
    <xf numFmtId="181" fontId="14" fillId="7" borderId="13" xfId="11" applyNumberFormat="1" applyFont="1" applyFill="1" applyBorder="1" applyAlignment="1">
      <alignment horizontal="center" vertical="center" wrapText="1"/>
    </xf>
    <xf numFmtId="0" fontId="14" fillId="7" borderId="2" xfId="11" applyFont="1" applyFill="1" applyBorder="1" applyAlignment="1">
      <alignment horizontal="center" vertical="center"/>
    </xf>
    <xf numFmtId="183" fontId="15" fillId="7" borderId="2" xfId="11" applyNumberFormat="1" applyFont="1" applyFill="1" applyBorder="1" applyAlignment="1">
      <alignment horizontal="center" vertical="center" wrapText="1"/>
    </xf>
    <xf numFmtId="0" fontId="6" fillId="7" borderId="2" xfId="11" applyFont="1" applyFill="1" applyBorder="1" applyAlignment="1">
      <alignment horizontal="center" vertical="center" wrapText="1"/>
    </xf>
    <xf numFmtId="181" fontId="14" fillId="7" borderId="17" xfId="11" applyNumberFormat="1" applyFont="1" applyFill="1" applyBorder="1" applyAlignment="1">
      <alignment horizontal="center" vertical="center" wrapText="1"/>
    </xf>
    <xf numFmtId="0" fontId="17" fillId="7" borderId="17" xfId="11" applyFont="1" applyFill="1" applyBorder="1" applyAlignment="1">
      <alignment horizontal="center" vertical="center" shrinkToFit="1"/>
    </xf>
    <xf numFmtId="0" fontId="14" fillId="2" borderId="2" xfId="11" applyFont="1" applyFill="1" applyBorder="1" applyAlignment="1">
      <alignment horizontal="center" vertical="center"/>
    </xf>
    <xf numFmtId="183" fontId="15" fillId="2" borderId="2" xfId="11" applyNumberFormat="1" applyFont="1" applyFill="1" applyBorder="1" applyAlignment="1">
      <alignment horizontal="center" vertical="center" wrapText="1"/>
    </xf>
    <xf numFmtId="0" fontId="0" fillId="2" borderId="2" xfId="0" applyFill="1" applyBorder="1">
      <alignment vertical="center"/>
    </xf>
    <xf numFmtId="0" fontId="6" fillId="2" borderId="2" xfId="11" applyFont="1" applyFill="1" applyBorder="1" applyAlignment="1">
      <alignment horizontal="center" vertical="center" wrapText="1"/>
    </xf>
    <xf numFmtId="181" fontId="14" fillId="2" borderId="2" xfId="11" applyNumberFormat="1" applyFont="1" applyFill="1" applyBorder="1" applyAlignment="1">
      <alignment horizontal="center" vertical="center" wrapText="1"/>
    </xf>
    <xf numFmtId="176" fontId="16" fillId="2" borderId="2" xfId="0" applyNumberFormat="1" applyFont="1" applyFill="1" applyBorder="1" applyAlignment="1">
      <alignment vertical="center"/>
    </xf>
    <xf numFmtId="0" fontId="17" fillId="2" borderId="17" xfId="11" applyFont="1" applyFill="1" applyBorder="1" applyAlignment="1">
      <alignment horizontal="center" vertical="center" shrinkToFit="1"/>
    </xf>
    <xf numFmtId="0" fontId="18" fillId="7" borderId="2" xfId="0" applyFont="1" applyFill="1" applyBorder="1" applyAlignment="1">
      <alignment horizontal="center" vertical="center"/>
    </xf>
    <xf numFmtId="0" fontId="18" fillId="7" borderId="2" xfId="0" applyFont="1" applyFill="1" applyBorder="1" applyAlignment="1">
      <alignment horizontal="center" vertical="center" shrinkToFit="1"/>
    </xf>
    <xf numFmtId="49" fontId="18" fillId="7" borderId="2" xfId="0" applyNumberFormat="1" applyFont="1" applyFill="1" applyBorder="1" applyAlignment="1">
      <alignment horizontal="center" vertical="center" shrinkToFit="1"/>
    </xf>
    <xf numFmtId="0" fontId="18" fillId="7" borderId="2" xfId="0" applyNumberFormat="1" applyFont="1" applyFill="1" applyBorder="1" applyAlignment="1">
      <alignment horizontal="center"/>
    </xf>
    <xf numFmtId="0" fontId="18" fillId="7" borderId="2" xfId="0" applyNumberFormat="1" applyFont="1" applyFill="1" applyBorder="1" applyAlignment="1">
      <alignment horizontal="center" wrapText="1"/>
    </xf>
    <xf numFmtId="0" fontId="18" fillId="7" borderId="2" xfId="0" applyFont="1" applyFill="1" applyBorder="1" applyAlignment="1">
      <alignment horizontal="center"/>
    </xf>
    <xf numFmtId="0" fontId="7" fillId="7" borderId="2" xfId="0" applyFont="1" applyFill="1" applyBorder="1" applyAlignment="1">
      <alignment horizontal="center" vertical="center"/>
    </xf>
    <xf numFmtId="0" fontId="7" fillId="7" borderId="2" xfId="0" applyFont="1" applyFill="1" applyBorder="1" applyAlignment="1">
      <alignment vertical="center"/>
    </xf>
    <xf numFmtId="0" fontId="14" fillId="0" borderId="18" xfId="11" applyFont="1" applyFill="1" applyBorder="1" applyAlignment="1">
      <alignment horizontal="center" vertical="center"/>
    </xf>
    <xf numFmtId="183" fontId="15" fillId="0" borderId="2" xfId="11" applyNumberFormat="1" applyFont="1" applyFill="1" applyBorder="1" applyAlignment="1">
      <alignment horizontal="center" vertical="center" wrapText="1"/>
    </xf>
    <xf numFmtId="0" fontId="15" fillId="0" borderId="2" xfId="11" applyFont="1" applyFill="1" applyBorder="1" applyAlignment="1">
      <alignment horizontal="center" vertical="center" wrapText="1"/>
    </xf>
    <xf numFmtId="0" fontId="14" fillId="0" borderId="2" xfId="11" applyFont="1" applyFill="1" applyBorder="1" applyAlignment="1">
      <alignment horizontal="center" vertical="center" wrapText="1"/>
    </xf>
    <xf numFmtId="0" fontId="6" fillId="0" borderId="2" xfId="11" applyFont="1" applyFill="1" applyBorder="1" applyAlignment="1">
      <alignment horizontal="center" vertical="center" wrapText="1"/>
    </xf>
    <xf numFmtId="176" fontId="18" fillId="0" borderId="2" xfId="11" applyNumberFormat="1" applyFont="1" applyFill="1" applyBorder="1" applyAlignment="1">
      <alignment horizontal="center" vertical="center"/>
    </xf>
    <xf numFmtId="181" fontId="14" fillId="0" borderId="2" xfId="11" applyNumberFormat="1" applyFont="1" applyFill="1" applyBorder="1" applyAlignment="1">
      <alignment horizontal="center" vertical="center" wrapText="1"/>
    </xf>
    <xf numFmtId="0" fontId="17" fillId="0" borderId="17" xfId="11" applyFont="1" applyFill="1" applyBorder="1" applyAlignment="1">
      <alignment horizontal="center" vertical="center" shrinkToFit="1"/>
    </xf>
    <xf numFmtId="181" fontId="14" fillId="0" borderId="17" xfId="11" applyNumberFormat="1" applyFont="1" applyFill="1" applyBorder="1" applyAlignment="1">
      <alignment horizontal="center" vertical="center" wrapText="1"/>
    </xf>
    <xf numFmtId="0" fontId="34" fillId="0" borderId="0" xfId="11">
      <alignment vertical="center"/>
    </xf>
    <xf numFmtId="0" fontId="19" fillId="0" borderId="2" xfId="0" applyFont="1" applyBorder="1" applyAlignment="1">
      <alignment horizontal="center" vertical="center"/>
    </xf>
    <xf numFmtId="0" fontId="34" fillId="7" borderId="0" xfId="11" applyFill="1">
      <alignment vertical="center"/>
    </xf>
    <xf numFmtId="181" fontId="0" fillId="7" borderId="0" xfId="2" applyNumberFormat="1" applyFont="1" applyFill="1" applyAlignment="1">
      <alignment horizontal="center" vertical="center"/>
    </xf>
    <xf numFmtId="181" fontId="14" fillId="7" borderId="3" xfId="11" applyNumberFormat="1" applyFont="1" applyFill="1" applyBorder="1" applyAlignment="1">
      <alignment horizontal="center" vertical="center" wrapText="1"/>
    </xf>
    <xf numFmtId="0" fontId="19" fillId="7" borderId="1" xfId="0" applyFont="1" applyFill="1" applyBorder="1" applyAlignment="1">
      <alignment horizontal="center" vertical="center"/>
    </xf>
    <xf numFmtId="0" fontId="34" fillId="2" borderId="0" xfId="11" applyFill="1">
      <alignment vertical="center"/>
    </xf>
    <xf numFmtId="181" fontId="0" fillId="2" borderId="0" xfId="2" applyNumberFormat="1" applyFont="1" applyFill="1" applyAlignment="1">
      <alignment horizontal="center" vertical="center"/>
    </xf>
    <xf numFmtId="0" fontId="19" fillId="2" borderId="1" xfId="0" applyFont="1" applyFill="1" applyBorder="1" applyAlignment="1">
      <alignment horizontal="center" vertical="center"/>
    </xf>
    <xf numFmtId="0" fontId="34" fillId="7" borderId="2" xfId="11" applyFill="1" applyBorder="1">
      <alignment vertical="center"/>
    </xf>
    <xf numFmtId="176" fontId="18" fillId="7" borderId="2" xfId="11" applyNumberFormat="1" applyFont="1" applyFill="1" applyBorder="1" applyAlignment="1">
      <alignment horizontal="center" vertical="center"/>
    </xf>
    <xf numFmtId="0" fontId="34" fillId="0" borderId="0" xfId="11" applyFill="1">
      <alignment vertical="center"/>
    </xf>
    <xf numFmtId="181" fontId="34" fillId="0" borderId="0" xfId="11" applyNumberFormat="1" applyFill="1">
      <alignment vertical="center"/>
    </xf>
    <xf numFmtId="181" fontId="14" fillId="0" borderId="15" xfId="11" applyNumberFormat="1" applyFont="1" applyFill="1" applyBorder="1" applyAlignment="1">
      <alignment horizontal="center" vertical="center" wrapText="1"/>
    </xf>
    <xf numFmtId="181" fontId="14" fillId="0" borderId="3" xfId="11" applyNumberFormat="1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/>
    </xf>
    <xf numFmtId="0" fontId="19" fillId="0" borderId="2" xfId="0" applyFont="1" applyBorder="1" applyAlignment="1">
      <alignment horizontal="center" vertical="center" wrapText="1"/>
    </xf>
    <xf numFmtId="0" fontId="34" fillId="0" borderId="2" xfId="11" applyFill="1" applyBorder="1">
      <alignment vertical="center"/>
    </xf>
    <xf numFmtId="0" fontId="20" fillId="0" borderId="2" xfId="0" applyFont="1" applyBorder="1" applyAlignment="1">
      <alignment horizontal="center" vertical="center"/>
    </xf>
    <xf numFmtId="0" fontId="19" fillId="8" borderId="2" xfId="0" applyFont="1" applyFill="1" applyBorder="1" applyAlignment="1">
      <alignment horizontal="center" vertical="center"/>
    </xf>
    <xf numFmtId="178" fontId="19" fillId="7" borderId="1" xfId="0" applyNumberFormat="1" applyFont="1" applyFill="1" applyBorder="1" applyAlignment="1">
      <alignment horizontal="center" vertical="center"/>
    </xf>
    <xf numFmtId="178" fontId="19" fillId="2" borderId="1" xfId="0" applyNumberFormat="1" applyFont="1" applyFill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178" fontId="19" fillId="4" borderId="2" xfId="0" applyNumberFormat="1" applyFont="1" applyFill="1" applyBorder="1">
      <alignment vertical="center"/>
    </xf>
    <xf numFmtId="0" fontId="19" fillId="4" borderId="2" xfId="0" applyFont="1" applyFill="1" applyBorder="1" applyAlignment="1">
      <alignment horizontal="center" vertical="center"/>
    </xf>
    <xf numFmtId="0" fontId="19" fillId="4" borderId="2" xfId="0" applyFont="1" applyFill="1" applyBorder="1">
      <alignment vertical="center"/>
    </xf>
    <xf numFmtId="0" fontId="19" fillId="2" borderId="1" xfId="0" applyFont="1" applyFill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/>
    </xf>
    <xf numFmtId="0" fontId="19" fillId="4" borderId="6" xfId="0" applyFont="1" applyFill="1" applyBorder="1" applyAlignment="1">
      <alignment horizontal="center" vertical="center"/>
    </xf>
    <xf numFmtId="0" fontId="19" fillId="2" borderId="2" xfId="0" applyFont="1" applyFill="1" applyBorder="1" applyAlignment="1">
      <alignment horizontal="center" vertical="center"/>
    </xf>
    <xf numFmtId="178" fontId="0" fillId="7" borderId="1" xfId="0" applyNumberFormat="1" applyFill="1" applyBorder="1">
      <alignment vertical="center"/>
    </xf>
    <xf numFmtId="178" fontId="0" fillId="2" borderId="1" xfId="0" applyNumberFormat="1" applyFill="1" applyBorder="1">
      <alignment vertical="center"/>
    </xf>
    <xf numFmtId="0" fontId="19" fillId="7" borderId="0" xfId="0" applyFont="1" applyFill="1" applyAlignment="1">
      <alignment horizontal="center" vertical="center"/>
    </xf>
    <xf numFmtId="9" fontId="19" fillId="7" borderId="1" xfId="0" applyNumberFormat="1" applyFont="1" applyFill="1" applyBorder="1" applyAlignment="1">
      <alignment horizontal="center" vertical="center"/>
    </xf>
    <xf numFmtId="0" fontId="19" fillId="2" borderId="0" xfId="0" applyFont="1" applyFill="1" applyAlignment="1">
      <alignment horizontal="center" vertical="center"/>
    </xf>
    <xf numFmtId="9" fontId="19" fillId="2" borderId="1" xfId="0" applyNumberFormat="1" applyFont="1" applyFill="1" applyBorder="1" applyAlignment="1">
      <alignment horizontal="center" vertical="center"/>
    </xf>
    <xf numFmtId="178" fontId="34" fillId="0" borderId="2" xfId="11" applyNumberFormat="1" applyFill="1" applyBorder="1">
      <alignment vertical="center"/>
    </xf>
    <xf numFmtId="0" fontId="14" fillId="0" borderId="14" xfId="11" applyFont="1" applyFill="1" applyBorder="1" applyAlignment="1">
      <alignment horizontal="center" vertical="center"/>
    </xf>
    <xf numFmtId="183" fontId="15" fillId="0" borderId="15" xfId="11" applyNumberFormat="1" applyFont="1" applyFill="1" applyBorder="1" applyAlignment="1">
      <alignment horizontal="center" vertical="center" wrapText="1"/>
    </xf>
    <xf numFmtId="0" fontId="15" fillId="0" borderId="15" xfId="11" applyFont="1" applyFill="1" applyBorder="1" applyAlignment="1">
      <alignment horizontal="center" vertical="center" wrapText="1"/>
    </xf>
    <xf numFmtId="0" fontId="14" fillId="0" borderId="15" xfId="11" applyFont="1" applyFill="1" applyBorder="1" applyAlignment="1">
      <alignment horizontal="center" vertical="center" wrapText="1"/>
    </xf>
    <xf numFmtId="0" fontId="6" fillId="0" borderId="15" xfId="11" applyFont="1" applyFill="1" applyBorder="1" applyAlignment="1">
      <alignment horizontal="center" vertical="center" wrapText="1"/>
    </xf>
    <xf numFmtId="0" fontId="17" fillId="0" borderId="16" xfId="11" applyFont="1" applyFill="1" applyBorder="1" applyAlignment="1">
      <alignment horizontal="center" vertical="center" shrinkToFit="1"/>
    </xf>
    <xf numFmtId="0" fontId="10" fillId="0" borderId="0" xfId="11" applyFont="1" applyFill="1" applyBorder="1" applyAlignment="1">
      <alignment vertical="center"/>
    </xf>
    <xf numFmtId="49" fontId="22" fillId="0" borderId="0" xfId="11" applyNumberFormat="1" applyFont="1" applyFill="1" applyBorder="1" applyAlignment="1">
      <alignment vertical="center" wrapText="1"/>
    </xf>
    <xf numFmtId="0" fontId="10" fillId="0" borderId="0" xfId="11" applyFont="1" applyFill="1" applyBorder="1" applyAlignment="1">
      <alignment horizontal="center" vertical="center"/>
    </xf>
    <xf numFmtId="181" fontId="10" fillId="0" borderId="0" xfId="11" applyNumberFormat="1" applyFont="1" applyFill="1" applyBorder="1" applyAlignment="1">
      <alignment vertical="center"/>
    </xf>
    <xf numFmtId="0" fontId="10" fillId="0" borderId="0" xfId="11" applyFont="1" applyFill="1" applyBorder="1" applyAlignment="1">
      <alignment vertical="center" shrinkToFit="1"/>
    </xf>
    <xf numFmtId="0" fontId="23" fillId="0" borderId="0" xfId="11" applyFont="1" applyFill="1">
      <alignment vertical="center"/>
    </xf>
    <xf numFmtId="49" fontId="22" fillId="0" borderId="0" xfId="11" applyNumberFormat="1" applyFont="1" applyFill="1" applyBorder="1" applyAlignment="1">
      <alignment horizontal="left" vertical="center" wrapText="1"/>
    </xf>
    <xf numFmtId="0" fontId="23" fillId="0" borderId="0" xfId="11" applyFont="1" applyFill="1" applyAlignment="1">
      <alignment horizontal="center" vertical="center"/>
    </xf>
    <xf numFmtId="0" fontId="10" fillId="0" borderId="0" xfId="11" applyFont="1" applyFill="1" applyBorder="1" applyAlignment="1">
      <alignment horizontal="left" vertical="center"/>
    </xf>
    <xf numFmtId="181" fontId="3" fillId="0" borderId="0" xfId="11" applyNumberFormat="1" applyFont="1" applyFill="1" applyAlignment="1">
      <alignment vertical="center"/>
    </xf>
    <xf numFmtId="0" fontId="3" fillId="0" borderId="0" xfId="11" applyFont="1" applyFill="1" applyAlignment="1">
      <alignment vertical="center" shrinkToFit="1"/>
    </xf>
    <xf numFmtId="0" fontId="3" fillId="0" borderId="0" xfId="11" applyFont="1" applyFill="1" applyAlignment="1">
      <alignment vertical="center" wrapText="1"/>
    </xf>
    <xf numFmtId="0" fontId="11" fillId="6" borderId="0" xfId="11" applyFont="1" applyFill="1" applyAlignment="1">
      <alignment horizontal="center" vertical="center"/>
    </xf>
    <xf numFmtId="0" fontId="0" fillId="7" borderId="2" xfId="0" applyFill="1" applyBorder="1" applyAlignment="1">
      <alignment horizontal="center" vertical="center"/>
    </xf>
    <xf numFmtId="0" fontId="18" fillId="6" borderId="2" xfId="0" applyFont="1" applyFill="1" applyBorder="1" applyAlignment="1">
      <alignment horizontal="center" vertical="center"/>
    </xf>
    <xf numFmtId="176" fontId="16" fillId="6" borderId="2" xfId="0" applyNumberFormat="1" applyFont="1" applyFill="1" applyBorder="1" applyAlignment="1">
      <alignment vertical="center"/>
    </xf>
    <xf numFmtId="0" fontId="18" fillId="6" borderId="2" xfId="0" applyFont="1" applyFill="1" applyBorder="1" applyAlignment="1">
      <alignment horizontal="center" vertical="center" shrinkToFit="1"/>
    </xf>
    <xf numFmtId="9" fontId="0" fillId="7" borderId="0" xfId="2" applyFont="1" applyFill="1" applyAlignment="1">
      <alignment horizontal="center" vertical="center"/>
    </xf>
    <xf numFmtId="0" fontId="18" fillId="6" borderId="2" xfId="0" applyNumberFormat="1" applyFont="1" applyFill="1" applyBorder="1" applyAlignment="1">
      <alignment horizontal="center"/>
    </xf>
    <xf numFmtId="0" fontId="24" fillId="6" borderId="2" xfId="0" applyFont="1" applyFill="1" applyBorder="1" applyAlignment="1"/>
    <xf numFmtId="0" fontId="18" fillId="6" borderId="2" xfId="0" applyFont="1" applyFill="1" applyBorder="1" applyAlignment="1">
      <alignment horizontal="center"/>
    </xf>
    <xf numFmtId="0" fontId="18" fillId="6" borderId="2" xfId="0" applyFont="1" applyFill="1" applyBorder="1" applyAlignment="1">
      <alignment vertical="center"/>
    </xf>
    <xf numFmtId="0" fontId="23" fillId="6" borderId="2" xfId="0" applyFont="1" applyFill="1" applyBorder="1" applyAlignment="1">
      <alignment horizontal="center" vertical="center"/>
    </xf>
    <xf numFmtId="0" fontId="7" fillId="6" borderId="2" xfId="0" applyFont="1" applyFill="1" applyBorder="1" applyAlignment="1">
      <alignment horizontal="center" vertical="center"/>
    </xf>
    <xf numFmtId="0" fontId="7" fillId="6" borderId="2" xfId="0" applyFont="1" applyFill="1" applyBorder="1" applyAlignment="1">
      <alignment vertical="center"/>
    </xf>
    <xf numFmtId="0" fontId="14" fillId="6" borderId="19" xfId="11" applyFont="1" applyFill="1" applyBorder="1" applyAlignment="1">
      <alignment horizontal="center" vertical="center"/>
    </xf>
    <xf numFmtId="183" fontId="15" fillId="6" borderId="3" xfId="11" applyNumberFormat="1" applyFont="1" applyFill="1" applyBorder="1" applyAlignment="1">
      <alignment horizontal="center" vertical="center" wrapText="1"/>
    </xf>
    <xf numFmtId="0" fontId="15" fillId="6" borderId="3" xfId="11" applyFont="1" applyFill="1" applyBorder="1" applyAlignment="1">
      <alignment horizontal="center" vertical="center" wrapText="1"/>
    </xf>
    <xf numFmtId="0" fontId="14" fillId="0" borderId="3" xfId="11" applyFont="1" applyFill="1" applyBorder="1" applyAlignment="1">
      <alignment horizontal="center" vertical="center" wrapText="1"/>
    </xf>
    <xf numFmtId="0" fontId="6" fillId="6" borderId="3" xfId="11" applyFont="1" applyFill="1" applyBorder="1" applyAlignment="1">
      <alignment horizontal="center" vertical="center" wrapText="1"/>
    </xf>
    <xf numFmtId="181" fontId="14" fillId="6" borderId="3" xfId="11" applyNumberFormat="1" applyFont="1" applyFill="1" applyBorder="1" applyAlignment="1">
      <alignment horizontal="center" vertical="center" wrapText="1"/>
    </xf>
    <xf numFmtId="181" fontId="14" fillId="6" borderId="20" xfId="11" applyNumberFormat="1" applyFont="1" applyFill="1" applyBorder="1" applyAlignment="1">
      <alignment horizontal="center" vertical="center" wrapText="1"/>
    </xf>
    <xf numFmtId="0" fontId="14" fillId="6" borderId="18" xfId="11" applyFont="1" applyFill="1" applyBorder="1" applyAlignment="1">
      <alignment horizontal="center" vertical="center"/>
    </xf>
    <xf numFmtId="183" fontId="15" fillId="6" borderId="2" xfId="11" applyNumberFormat="1" applyFont="1" applyFill="1" applyBorder="1" applyAlignment="1">
      <alignment horizontal="center" vertical="center" wrapText="1"/>
    </xf>
    <xf numFmtId="0" fontId="6" fillId="6" borderId="2" xfId="11" applyFont="1" applyFill="1" applyBorder="1" applyAlignment="1">
      <alignment horizontal="center" vertical="center" wrapText="1"/>
    </xf>
    <xf numFmtId="181" fontId="14" fillId="6" borderId="2" xfId="11" applyNumberFormat="1" applyFont="1" applyFill="1" applyBorder="1" applyAlignment="1">
      <alignment horizontal="center" vertical="center" wrapText="1"/>
    </xf>
    <xf numFmtId="181" fontId="14" fillId="6" borderId="17" xfId="11" applyNumberFormat="1" applyFont="1" applyFill="1" applyBorder="1" applyAlignment="1">
      <alignment horizontal="center" vertical="center" wrapText="1"/>
    </xf>
    <xf numFmtId="0" fontId="15" fillId="6" borderId="2" xfId="11" applyFont="1" applyFill="1" applyBorder="1" applyAlignment="1">
      <alignment horizontal="center" vertical="center" wrapText="1"/>
    </xf>
    <xf numFmtId="0" fontId="17" fillId="6" borderId="17" xfId="11" applyFont="1" applyFill="1" applyBorder="1" applyAlignment="1">
      <alignment horizontal="center" vertical="center" shrinkToFit="1"/>
    </xf>
    <xf numFmtId="0" fontId="14" fillId="6" borderId="14" xfId="11" applyFont="1" applyFill="1" applyBorder="1" applyAlignment="1">
      <alignment horizontal="center" vertical="center"/>
    </xf>
    <xf numFmtId="183" fontId="15" fillId="6" borderId="15" xfId="11" applyNumberFormat="1" applyFont="1" applyFill="1" applyBorder="1" applyAlignment="1">
      <alignment horizontal="center" vertical="center" wrapText="1"/>
    </xf>
    <xf numFmtId="0" fontId="15" fillId="6" borderId="15" xfId="11" applyFont="1" applyFill="1" applyBorder="1" applyAlignment="1">
      <alignment horizontal="center" vertical="center" wrapText="1"/>
    </xf>
    <xf numFmtId="0" fontId="14" fillId="6" borderId="15" xfId="11" applyFont="1" applyFill="1" applyBorder="1" applyAlignment="1">
      <alignment horizontal="center" vertical="center" wrapText="1"/>
    </xf>
    <xf numFmtId="181" fontId="14" fillId="6" borderId="15" xfId="11" applyNumberFormat="1" applyFont="1" applyFill="1" applyBorder="1" applyAlignment="1">
      <alignment horizontal="center" vertical="center" wrapText="1"/>
    </xf>
    <xf numFmtId="0" fontId="17" fillId="6" borderId="16" xfId="11" applyFont="1" applyFill="1" applyBorder="1" applyAlignment="1">
      <alignment horizontal="center" vertical="center" shrinkToFit="1"/>
    </xf>
    <xf numFmtId="49" fontId="2" fillId="3" borderId="2" xfId="0" applyNumberFormat="1" applyFont="1" applyFill="1" applyBorder="1" applyAlignment="1">
      <alignment horizontal="center" vertical="center" wrapText="1"/>
    </xf>
    <xf numFmtId="178" fontId="34" fillId="3" borderId="2" xfId="0" applyNumberFormat="1" applyFont="1" applyFill="1" applyBorder="1" applyAlignment="1">
      <alignment horizontal="right" vertical="center"/>
    </xf>
    <xf numFmtId="185" fontId="2" fillId="3" borderId="2" xfId="1" applyNumberFormat="1" applyFont="1" applyFill="1" applyBorder="1" applyAlignment="1" applyProtection="1">
      <alignment vertical="center" wrapText="1"/>
      <protection locked="0"/>
    </xf>
    <xf numFmtId="178" fontId="7" fillId="3" borderId="2" xfId="0" applyNumberFormat="1" applyFont="1" applyFill="1" applyBorder="1" applyAlignment="1">
      <alignment horizontal="center" vertical="center" wrapText="1"/>
    </xf>
    <xf numFmtId="0" fontId="10" fillId="0" borderId="0" xfId="11" applyFont="1" applyFill="1" applyBorder="1" applyAlignment="1">
      <alignment vertical="center"/>
    </xf>
    <xf numFmtId="0" fontId="11" fillId="6" borderId="12" xfId="11" applyFont="1" applyFill="1" applyBorder="1" applyAlignment="1">
      <alignment horizontal="center" vertical="center" wrapText="1"/>
    </xf>
    <xf numFmtId="0" fontId="11" fillId="6" borderId="14" xfId="11" applyFont="1" applyFill="1" applyBorder="1" applyAlignment="1">
      <alignment horizontal="center" vertical="center" wrapText="1"/>
    </xf>
    <xf numFmtId="49" fontId="6" fillId="6" borderId="4" xfId="11" applyNumberFormat="1" applyFont="1" applyFill="1" applyBorder="1" applyAlignment="1">
      <alignment horizontal="center" vertical="center" wrapText="1"/>
    </xf>
    <xf numFmtId="49" fontId="6" fillId="6" borderId="15" xfId="11" applyNumberFormat="1" applyFont="1" applyFill="1" applyBorder="1" applyAlignment="1">
      <alignment horizontal="center" vertical="center" wrapText="1"/>
    </xf>
    <xf numFmtId="0" fontId="6" fillId="6" borderId="4" xfId="11" applyFont="1" applyFill="1" applyBorder="1" applyAlignment="1">
      <alignment horizontal="center" vertical="center" wrapText="1"/>
    </xf>
    <xf numFmtId="0" fontId="6" fillId="6" borderId="15" xfId="11" applyFont="1" applyFill="1" applyBorder="1" applyAlignment="1">
      <alignment horizontal="center" vertical="center" wrapText="1"/>
    </xf>
    <xf numFmtId="0" fontId="12" fillId="6" borderId="4" xfId="11" applyFont="1" applyFill="1" applyBorder="1" applyAlignment="1">
      <alignment horizontal="center" vertical="center" wrapText="1"/>
    </xf>
    <xf numFmtId="0" fontId="12" fillId="6" borderId="15" xfId="11" applyFont="1" applyFill="1" applyBorder="1" applyAlignment="1">
      <alignment horizontal="center" vertical="center" wrapText="1"/>
    </xf>
    <xf numFmtId="177" fontId="6" fillId="6" borderId="13" xfId="11" applyNumberFormat="1" applyFont="1" applyFill="1" applyBorder="1" applyAlignment="1">
      <alignment horizontal="center" vertical="center" shrinkToFit="1"/>
    </xf>
    <xf numFmtId="177" fontId="6" fillId="6" borderId="16" xfId="11" applyNumberFormat="1" applyFont="1" applyFill="1" applyBorder="1" applyAlignment="1">
      <alignment horizontal="center" vertical="center" shrinkToFit="1"/>
    </xf>
    <xf numFmtId="0" fontId="10" fillId="6" borderId="0" xfId="11" applyFont="1" applyFill="1" applyBorder="1" applyAlignment="1">
      <alignment horizontal="left" vertical="center" shrinkToFit="1"/>
    </xf>
    <xf numFmtId="181" fontId="13" fillId="0" borderId="4" xfId="3" applyNumberFormat="1" applyFont="1" applyFill="1" applyBorder="1" applyAlignment="1">
      <alignment horizontal="center" vertical="center" wrapText="1"/>
    </xf>
    <xf numFmtId="0" fontId="10" fillId="0" borderId="0" xfId="11" applyFont="1" applyFill="1" applyBorder="1" applyAlignment="1">
      <alignment vertical="center" wrapText="1"/>
    </xf>
    <xf numFmtId="0" fontId="10" fillId="0" borderId="0" xfId="11" applyFont="1" applyFill="1" applyBorder="1" applyAlignment="1">
      <alignment horizontal="left" vertical="center" wrapText="1"/>
    </xf>
    <xf numFmtId="0" fontId="8" fillId="6" borderId="0" xfId="11" applyFont="1" applyFill="1" applyAlignment="1">
      <alignment horizontal="center" vertical="center"/>
    </xf>
    <xf numFmtId="0" fontId="9" fillId="6" borderId="0" xfId="11" applyFont="1" applyFill="1" applyAlignment="1">
      <alignment horizontal="center" vertical="center"/>
    </xf>
    <xf numFmtId="0" fontId="10" fillId="6" borderId="0" xfId="11" applyFont="1" applyFill="1" applyAlignment="1">
      <alignment horizontal="left" vertical="center"/>
    </xf>
    <xf numFmtId="0" fontId="10" fillId="6" borderId="0" xfId="11" applyFont="1" applyFill="1" applyAlignment="1">
      <alignment horizontal="left" vertical="center" wrapText="1"/>
    </xf>
    <xf numFmtId="0" fontId="19" fillId="5" borderId="1" xfId="0" applyFont="1" applyFill="1" applyBorder="1" applyAlignment="1">
      <alignment horizontal="center" vertical="center" wrapText="1"/>
    </xf>
    <xf numFmtId="0" fontId="19" fillId="5" borderId="7" xfId="0" applyFont="1" applyFill="1" applyBorder="1" applyAlignment="1">
      <alignment horizontal="center" vertical="center" wrapText="1"/>
    </xf>
    <xf numFmtId="0" fontId="19" fillId="5" borderId="3" xfId="0" applyFont="1" applyFill="1" applyBorder="1" applyAlignment="1">
      <alignment horizontal="center" vertical="center" wrapText="1"/>
    </xf>
    <xf numFmtId="0" fontId="3" fillId="6" borderId="2" xfId="11" applyFont="1" applyFill="1" applyBorder="1" applyAlignment="1">
      <alignment horizontal="center" vertical="center"/>
    </xf>
    <xf numFmtId="0" fontId="21" fillId="2" borderId="2" xfId="0" applyFont="1" applyFill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9" fillId="2" borderId="7" xfId="0" applyFont="1" applyFill="1" applyBorder="1" applyAlignment="1">
      <alignment horizontal="center" vertical="center" wrapText="1"/>
    </xf>
    <xf numFmtId="0" fontId="19" fillId="2" borderId="3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 wrapText="1"/>
    </xf>
    <xf numFmtId="176" fontId="7" fillId="0" borderId="3" xfId="0" applyNumberFormat="1" applyFont="1" applyBorder="1" applyAlignment="1">
      <alignment horizontal="center" vertical="center" wrapText="1"/>
    </xf>
    <xf numFmtId="178" fontId="1" fillId="3" borderId="2" xfId="0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184" fontId="1" fillId="3" borderId="2" xfId="0" applyNumberFormat="1" applyFont="1" applyFill="1" applyBorder="1" applyAlignment="1">
      <alignment horizontal="center" vertical="center"/>
    </xf>
    <xf numFmtId="177" fontId="0" fillId="2" borderId="1" xfId="0" applyNumberFormat="1" applyFont="1" applyFill="1" applyBorder="1" applyAlignment="1">
      <alignment horizontal="center" vertical="center" wrapText="1" shrinkToFit="1"/>
    </xf>
    <xf numFmtId="177" fontId="0" fillId="2" borderId="3" xfId="0" applyNumberFormat="1" applyFont="1" applyFill="1" applyBorder="1" applyAlignment="1">
      <alignment horizontal="center" vertical="center" wrapText="1" shrinkToFit="1"/>
    </xf>
    <xf numFmtId="177" fontId="0" fillId="2" borderId="1" xfId="0" applyNumberFormat="1" applyFont="1" applyFill="1" applyBorder="1" applyAlignment="1">
      <alignment horizontal="center" vertical="center" shrinkToFit="1"/>
    </xf>
    <xf numFmtId="177" fontId="0" fillId="2" borderId="7" xfId="0" applyNumberFormat="1" applyFont="1" applyFill="1" applyBorder="1" applyAlignment="1">
      <alignment horizontal="center" vertical="center" shrinkToFit="1"/>
    </xf>
    <xf numFmtId="177" fontId="0" fillId="2" borderId="3" xfId="0" applyNumberFormat="1" applyFont="1" applyFill="1" applyBorder="1" applyAlignment="1">
      <alignment horizontal="center" vertical="center" shrinkToFit="1"/>
    </xf>
    <xf numFmtId="176" fontId="7" fillId="0" borderId="1" xfId="0" applyNumberFormat="1" applyFont="1" applyBorder="1" applyAlignment="1">
      <alignment horizontal="center" vertical="center"/>
    </xf>
    <xf numFmtId="176" fontId="7" fillId="0" borderId="3" xfId="0" applyNumberFormat="1" applyFont="1" applyBorder="1" applyAlignment="1">
      <alignment horizontal="center" vertical="center"/>
    </xf>
    <xf numFmtId="178" fontId="1" fillId="3" borderId="1" xfId="0" applyNumberFormat="1" applyFont="1" applyFill="1" applyBorder="1" applyAlignment="1">
      <alignment horizontal="center" vertical="center"/>
    </xf>
    <xf numFmtId="178" fontId="1" fillId="3" borderId="7" xfId="0" applyNumberFormat="1" applyFont="1" applyFill="1" applyBorder="1" applyAlignment="1">
      <alignment horizontal="center" vertical="center"/>
    </xf>
    <xf numFmtId="178" fontId="1" fillId="3" borderId="3" xfId="0" applyNumberFormat="1" applyFont="1" applyFill="1" applyBorder="1" applyAlignment="1">
      <alignment horizontal="center" vertical="center"/>
    </xf>
    <xf numFmtId="9" fontId="1" fillId="2" borderId="1" xfId="2" applyFont="1" applyFill="1" applyBorder="1" applyAlignment="1">
      <alignment horizontal="center" vertical="center"/>
    </xf>
    <xf numFmtId="9" fontId="1" fillId="2" borderId="7" xfId="2" applyFont="1" applyFill="1" applyBorder="1" applyAlignment="1">
      <alignment horizontal="center" vertical="center"/>
    </xf>
    <xf numFmtId="9" fontId="1" fillId="2" borderId="3" xfId="2" applyFont="1" applyFill="1" applyBorder="1" applyAlignment="1">
      <alignment horizontal="center" vertical="center"/>
    </xf>
    <xf numFmtId="177" fontId="0" fillId="0" borderId="5" xfId="0" applyNumberFormat="1" applyFont="1" applyFill="1" applyBorder="1" applyAlignment="1">
      <alignment horizontal="center" vertical="center" shrinkToFit="1"/>
    </xf>
    <xf numFmtId="177" fontId="0" fillId="0" borderId="9" xfId="0" applyNumberFormat="1" applyFont="1" applyFill="1" applyBorder="1" applyAlignment="1">
      <alignment horizontal="center" vertical="center" shrinkToFit="1"/>
    </xf>
    <xf numFmtId="180" fontId="1" fillId="3" borderId="2" xfId="0" applyNumberFormat="1" applyFont="1" applyFill="1" applyBorder="1" applyAlignment="1">
      <alignment horizontal="center" vertical="center"/>
    </xf>
    <xf numFmtId="177" fontId="0" fillId="0" borderId="2" xfId="0" applyNumberFormat="1" applyFont="1" applyFill="1" applyBorder="1" applyAlignment="1">
      <alignment horizontal="center" vertical="center"/>
    </xf>
    <xf numFmtId="177" fontId="0" fillId="7" borderId="1" xfId="0" applyNumberFormat="1" applyFont="1" applyFill="1" applyBorder="1" applyAlignment="1">
      <alignment horizontal="center" vertical="center" shrinkToFit="1"/>
    </xf>
    <xf numFmtId="177" fontId="0" fillId="7" borderId="3" xfId="0" applyNumberFormat="1" applyFont="1" applyFill="1" applyBorder="1" applyAlignment="1">
      <alignment horizontal="center" vertical="center" shrinkToFit="1"/>
    </xf>
    <xf numFmtId="180" fontId="1" fillId="7" borderId="2" xfId="0" applyNumberFormat="1" applyFont="1" applyFill="1" applyBorder="1" applyAlignment="1">
      <alignment horizontal="center" vertical="center"/>
    </xf>
    <xf numFmtId="0" fontId="2" fillId="3" borderId="2" xfId="1" applyNumberFormat="1" applyFont="1" applyFill="1" applyBorder="1" applyAlignment="1" applyProtection="1">
      <alignment horizontal="center" vertical="center" wrapText="1"/>
      <protection locked="0"/>
    </xf>
    <xf numFmtId="177" fontId="2" fillId="4" borderId="6" xfId="0" applyNumberFormat="1" applyFont="1" applyFill="1" applyBorder="1" applyAlignment="1">
      <alignment horizontal="center" vertical="center" wrapText="1"/>
    </xf>
    <xf numFmtId="177" fontId="2" fillId="4" borderId="10" xfId="0" applyNumberFormat="1" applyFont="1" applyFill="1" applyBorder="1" applyAlignment="1">
      <alignment horizontal="center" vertical="center" wrapText="1"/>
    </xf>
    <xf numFmtId="177" fontId="2" fillId="4" borderId="11" xfId="0" applyNumberFormat="1" applyFont="1" applyFill="1" applyBorder="1" applyAlignment="1">
      <alignment horizontal="center" vertical="center" wrapText="1"/>
    </xf>
    <xf numFmtId="177" fontId="0" fillId="0" borderId="1" xfId="0" applyNumberFormat="1" applyFont="1" applyFill="1" applyBorder="1" applyAlignment="1">
      <alignment horizontal="center" vertical="center"/>
    </xf>
    <xf numFmtId="177" fontId="0" fillId="0" borderId="7" xfId="0" applyNumberFormat="1" applyFont="1" applyFill="1" applyBorder="1" applyAlignment="1">
      <alignment horizontal="center" vertical="center"/>
    </xf>
    <xf numFmtId="176" fontId="2" fillId="3" borderId="2" xfId="1" applyNumberFormat="1" applyFont="1" applyFill="1" applyBorder="1" applyAlignment="1" applyProtection="1">
      <alignment horizontal="center" vertical="center" wrapText="1"/>
      <protection locked="0"/>
    </xf>
    <xf numFmtId="176" fontId="2" fillId="3" borderId="1" xfId="1" applyNumberFormat="1" applyFont="1" applyFill="1" applyBorder="1" applyAlignment="1" applyProtection="1">
      <alignment horizontal="center" vertical="center" wrapText="1"/>
      <protection locked="0"/>
    </xf>
    <xf numFmtId="176" fontId="2" fillId="3" borderId="7" xfId="1" applyNumberFormat="1" applyFont="1" applyFill="1" applyBorder="1" applyAlignment="1" applyProtection="1">
      <alignment horizontal="center" vertical="center" wrapText="1"/>
      <protection locked="0"/>
    </xf>
    <xf numFmtId="176" fontId="2" fillId="3" borderId="3" xfId="1" applyNumberFormat="1" applyFont="1" applyFill="1" applyBorder="1" applyAlignment="1" applyProtection="1">
      <alignment horizontal="center" vertical="center" wrapText="1"/>
      <protection locked="0"/>
    </xf>
    <xf numFmtId="0" fontId="0" fillId="0" borderId="6" xfId="0" applyFont="1" applyFill="1" applyBorder="1" applyAlignment="1">
      <alignment horizontal="center" vertical="center" wrapText="1" shrinkToFit="1"/>
    </xf>
    <xf numFmtId="0" fontId="0" fillId="0" borderId="10" xfId="0" applyFont="1" applyFill="1" applyBorder="1" applyAlignment="1">
      <alignment horizontal="center" vertical="center" wrapText="1" shrinkToFit="1"/>
    </xf>
    <xf numFmtId="0" fontId="0" fillId="0" borderId="11" xfId="0" applyFont="1" applyFill="1" applyBorder="1" applyAlignment="1">
      <alignment horizontal="center" vertical="center" wrapText="1" shrinkToFit="1"/>
    </xf>
    <xf numFmtId="179" fontId="0" fillId="0" borderId="6" xfId="0" applyNumberFormat="1" applyFont="1" applyFill="1" applyBorder="1" applyAlignment="1">
      <alignment horizontal="center" vertical="center" shrinkToFit="1"/>
    </xf>
    <xf numFmtId="180" fontId="0" fillId="0" borderId="10" xfId="0" applyNumberFormat="1" applyFont="1" applyFill="1" applyBorder="1" applyAlignment="1">
      <alignment horizontal="center" vertical="center" shrinkToFit="1"/>
    </xf>
    <xf numFmtId="179" fontId="0" fillId="0" borderId="11" xfId="0" applyNumberFormat="1" applyFont="1" applyFill="1" applyBorder="1" applyAlignment="1">
      <alignment horizontal="center" vertical="center" shrinkToFit="1"/>
    </xf>
    <xf numFmtId="177" fontId="0" fillId="0" borderId="6" xfId="0" applyNumberFormat="1" applyFont="1" applyFill="1" applyBorder="1" applyAlignment="1">
      <alignment horizontal="center" vertical="center"/>
    </xf>
    <xf numFmtId="177" fontId="0" fillId="0" borderId="11" xfId="0" applyNumberFormat="1" applyFont="1" applyFill="1" applyBorder="1" applyAlignment="1">
      <alignment horizontal="center" vertical="center"/>
    </xf>
    <xf numFmtId="0" fontId="2" fillId="3" borderId="1" xfId="0" applyNumberFormat="1" applyFont="1" applyFill="1" applyBorder="1" applyAlignment="1">
      <alignment horizontal="center" vertical="center" wrapText="1"/>
    </xf>
    <xf numFmtId="0" fontId="2" fillId="3" borderId="7" xfId="0" applyNumberFormat="1" applyFont="1" applyFill="1" applyBorder="1" applyAlignment="1">
      <alignment horizontal="center" vertical="center" wrapText="1"/>
    </xf>
    <xf numFmtId="0" fontId="2" fillId="3" borderId="3" xfId="0" applyNumberFormat="1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49" fontId="2" fillId="3" borderId="7" xfId="0" applyNumberFormat="1" applyFont="1" applyFill="1" applyBorder="1" applyAlignment="1">
      <alignment horizontal="center" vertical="center" wrapText="1"/>
    </xf>
    <xf numFmtId="49" fontId="2" fillId="3" borderId="3" xfId="0" applyNumberFormat="1" applyFont="1" applyFill="1" applyBorder="1" applyAlignment="1">
      <alignment horizontal="center" vertical="center" wrapText="1"/>
    </xf>
    <xf numFmtId="176" fontId="2" fillId="3" borderId="2" xfId="13" applyNumberFormat="1" applyFont="1" applyFill="1" applyBorder="1" applyAlignment="1">
      <alignment horizontal="center" vertical="center"/>
    </xf>
    <xf numFmtId="0" fontId="2" fillId="3" borderId="2" xfId="0" applyNumberFormat="1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49" fontId="6" fillId="6" borderId="1" xfId="11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0" fillId="0" borderId="8" xfId="0" applyFont="1" applyFill="1" applyBorder="1" applyAlignment="1">
      <alignment horizontal="center" vertical="center" wrapText="1"/>
    </xf>
    <xf numFmtId="0" fontId="1" fillId="3" borderId="1" xfId="0" quotePrefix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shrinkToFit="1"/>
    </xf>
    <xf numFmtId="0" fontId="0" fillId="0" borderId="7" xfId="0" applyFont="1" applyFill="1" applyBorder="1" applyAlignment="1">
      <alignment horizontal="center" vertical="center" shrinkToFit="1"/>
    </xf>
    <xf numFmtId="0" fontId="2" fillId="3" borderId="2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 shrinkToFit="1"/>
    </xf>
    <xf numFmtId="0" fontId="0" fillId="0" borderId="7" xfId="0" applyFont="1" applyFill="1" applyBorder="1" applyAlignment="1">
      <alignment horizontal="center" vertical="center" wrapText="1" shrinkToFit="1"/>
    </xf>
    <xf numFmtId="49" fontId="2" fillId="3" borderId="2" xfId="0" applyNumberFormat="1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177" fontId="34" fillId="0" borderId="5" xfId="0" applyNumberFormat="1" applyFont="1" applyFill="1" applyBorder="1" applyAlignment="1">
      <alignment horizontal="center" vertical="center" shrinkToFit="1"/>
    </xf>
    <xf numFmtId="0" fontId="34" fillId="0" borderId="1" xfId="0" applyFont="1" applyFill="1" applyBorder="1" applyAlignment="1">
      <alignment horizontal="center" vertical="center" wrapText="1" shrinkToFit="1"/>
    </xf>
    <xf numFmtId="177" fontId="34" fillId="0" borderId="6" xfId="0" applyNumberFormat="1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</cellXfs>
  <cellStyles count="16">
    <cellStyle name="BOM_Level_Below3" xfId="1" xr:uid="{00000000-0005-0000-0000-000009000000}"/>
    <cellStyle name="百分比" xfId="2" builtinId="5"/>
    <cellStyle name="常规" xfId="0" builtinId="0"/>
    <cellStyle name="常规 10" xfId="8" xr:uid="{00000000-0005-0000-0000-000035000000}"/>
    <cellStyle name="常规 2" xfId="11" xr:uid="{00000000-0005-0000-0000-00003A000000}"/>
    <cellStyle name="常规 2 10" xfId="10" xr:uid="{00000000-0005-0000-0000-000038000000}"/>
    <cellStyle name="常规 2 2" xfId="6" xr:uid="{00000000-0005-0000-0000-000030000000}"/>
    <cellStyle name="常规 2 2 10" xfId="12" xr:uid="{00000000-0005-0000-0000-00003B000000}"/>
    <cellStyle name="常规 2 2 2" xfId="4" xr:uid="{00000000-0005-0000-0000-000025000000}"/>
    <cellStyle name="常规 2 2 3" xfId="5" xr:uid="{00000000-0005-0000-0000-000028000000}"/>
    <cellStyle name="常规 2 2 6" xfId="3" xr:uid="{00000000-0005-0000-0000-000022000000}"/>
    <cellStyle name="常规 2 3" xfId="9" xr:uid="{00000000-0005-0000-0000-000036000000}"/>
    <cellStyle name="常规 3" xfId="13" xr:uid="{00000000-0005-0000-0000-00003C000000}"/>
    <cellStyle name="常规 5" xfId="14" xr:uid="{00000000-0005-0000-0000-00003D000000}"/>
    <cellStyle name="样式 1" xfId="15" xr:uid="{00000000-0005-0000-0000-00003E000000}"/>
    <cellStyle name="样式 1 5 21" xfId="7" xr:uid="{00000000-0005-0000-0000-000033000000}"/>
  </cellStyles>
  <dxfs count="24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143933</xdr:colOff>
      <xdr:row>2</xdr:row>
      <xdr:rowOff>191110</xdr:rowOff>
    </xdr:from>
    <xdr:to>
      <xdr:col>32</xdr:col>
      <xdr:colOff>601135</xdr:colOff>
      <xdr:row>5</xdr:row>
      <xdr:rowOff>59268</xdr:rowOff>
    </xdr:to>
    <xdr:pic>
      <xdr:nvPicPr>
        <xdr:cNvPr id="19" name="图片 18">
          <a:extLst>
            <a:ext uri="{FF2B5EF4-FFF2-40B4-BE49-F238E27FC236}">
              <a16:creationId xmlns:a16="http://schemas.microsoft.com/office/drawing/2014/main" id="{00000000-0008-0000-06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545810" y="678180"/>
          <a:ext cx="457200" cy="554355"/>
        </a:xfrm>
        <a:prstGeom prst="rect">
          <a:avLst/>
        </a:prstGeom>
      </xdr:spPr>
    </xdr:pic>
    <xdr:clientData/>
  </xdr:twoCellAnchor>
  <xdr:twoCellAnchor editAs="oneCell">
    <xdr:from>
      <xdr:col>32</xdr:col>
      <xdr:colOff>677524</xdr:colOff>
      <xdr:row>2</xdr:row>
      <xdr:rowOff>217655</xdr:rowOff>
    </xdr:from>
    <xdr:to>
      <xdr:col>32</xdr:col>
      <xdr:colOff>1085623</xdr:colOff>
      <xdr:row>5</xdr:row>
      <xdr:rowOff>76200</xdr:rowOff>
    </xdr:to>
    <xdr:pic>
      <xdr:nvPicPr>
        <xdr:cNvPr id="20" name="图片 19">
          <a:extLst>
            <a:ext uri="{FF2B5EF4-FFF2-40B4-BE49-F238E27FC236}">
              <a16:creationId xmlns:a16="http://schemas.microsoft.com/office/drawing/2014/main" id="{00000000-0008-0000-06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16200000">
          <a:off x="19011265" y="773430"/>
          <a:ext cx="544195" cy="407670"/>
        </a:xfrm>
        <a:prstGeom prst="rect">
          <a:avLst/>
        </a:prstGeom>
      </xdr:spPr>
    </xdr:pic>
    <xdr:clientData/>
  </xdr:twoCellAnchor>
  <xdr:oneCellAnchor>
    <xdr:from>
      <xdr:col>32</xdr:col>
      <xdr:colOff>677524</xdr:colOff>
      <xdr:row>7</xdr:row>
      <xdr:rowOff>217655</xdr:rowOff>
    </xdr:from>
    <xdr:ext cx="408099" cy="544345"/>
    <xdr:pic>
      <xdr:nvPicPr>
        <xdr:cNvPr id="22" name="图片 21">
          <a:extLst>
            <a:ext uri="{FF2B5EF4-FFF2-40B4-BE49-F238E27FC236}">
              <a16:creationId xmlns:a16="http://schemas.microsoft.com/office/drawing/2014/main" id="{00000000-0008-0000-06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16200000">
          <a:off x="19011265" y="1979295"/>
          <a:ext cx="544195" cy="407670"/>
        </a:xfrm>
        <a:prstGeom prst="rect">
          <a:avLst/>
        </a:prstGeom>
      </xdr:spPr>
    </xdr:pic>
    <xdr:clientData/>
  </xdr:oneCellAnchor>
  <xdr:twoCellAnchor editAs="oneCell">
    <xdr:from>
      <xdr:col>32</xdr:col>
      <xdr:colOff>110068</xdr:colOff>
      <xdr:row>7</xdr:row>
      <xdr:rowOff>203232</xdr:rowOff>
    </xdr:from>
    <xdr:to>
      <xdr:col>32</xdr:col>
      <xdr:colOff>595119</xdr:colOff>
      <xdr:row>10</xdr:row>
      <xdr:rowOff>67733</xdr:rowOff>
    </xdr:to>
    <xdr:pic>
      <xdr:nvPicPr>
        <xdr:cNvPr id="23" name="图片 22">
          <a:extLst>
            <a:ext uri="{FF2B5EF4-FFF2-40B4-BE49-F238E27FC236}">
              <a16:creationId xmlns:a16="http://schemas.microsoft.com/office/drawing/2014/main" id="{00000000-0008-0000-06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8512155" y="1896745"/>
          <a:ext cx="485140" cy="549910"/>
        </a:xfrm>
        <a:prstGeom prst="rect">
          <a:avLst/>
        </a:prstGeom>
      </xdr:spPr>
    </xdr:pic>
    <xdr:clientData/>
  </xdr:twoCellAnchor>
  <xdr:twoCellAnchor editAs="oneCell">
    <xdr:from>
      <xdr:col>33</xdr:col>
      <xdr:colOff>1</xdr:colOff>
      <xdr:row>2</xdr:row>
      <xdr:rowOff>0</xdr:rowOff>
    </xdr:from>
    <xdr:to>
      <xdr:col>35</xdr:col>
      <xdr:colOff>555758</xdr:colOff>
      <xdr:row>11</xdr:row>
      <xdr:rowOff>228600</xdr:rowOff>
    </xdr:to>
    <xdr:pic>
      <xdr:nvPicPr>
        <xdr:cNvPr id="24" name="图片 23">
          <a:extLst>
            <a:ext uri="{FF2B5EF4-FFF2-40B4-BE49-F238E27FC236}">
              <a16:creationId xmlns:a16="http://schemas.microsoft.com/office/drawing/2014/main" id="{00000000-0008-0000-06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9667220" y="487680"/>
          <a:ext cx="1790065" cy="2348865"/>
        </a:xfrm>
        <a:prstGeom prst="rect">
          <a:avLst/>
        </a:prstGeom>
      </xdr:spPr>
    </xdr:pic>
    <xdr:clientData/>
  </xdr:twoCellAnchor>
  <xdr:twoCellAnchor editAs="oneCell">
    <xdr:from>
      <xdr:col>32</xdr:col>
      <xdr:colOff>25400</xdr:colOff>
      <xdr:row>12</xdr:row>
      <xdr:rowOff>42333</xdr:rowOff>
    </xdr:from>
    <xdr:to>
      <xdr:col>32</xdr:col>
      <xdr:colOff>1193800</xdr:colOff>
      <xdr:row>13</xdr:row>
      <xdr:rowOff>173733</xdr:rowOff>
    </xdr:to>
    <xdr:pic>
      <xdr:nvPicPr>
        <xdr:cNvPr id="27" name="图片 26">
          <a:extLst>
            <a:ext uri="{FF2B5EF4-FFF2-40B4-BE49-F238E27FC236}">
              <a16:creationId xmlns:a16="http://schemas.microsoft.com/office/drawing/2014/main" id="{00000000-0008-0000-06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8427700" y="2941320"/>
          <a:ext cx="1168400" cy="360045"/>
        </a:xfrm>
        <a:prstGeom prst="rect">
          <a:avLst/>
        </a:prstGeom>
      </xdr:spPr>
    </xdr:pic>
    <xdr:clientData/>
  </xdr:twoCellAnchor>
  <xdr:twoCellAnchor editAs="oneCell">
    <xdr:from>
      <xdr:col>32</xdr:col>
      <xdr:colOff>177800</xdr:colOff>
      <xdr:row>14</xdr:row>
      <xdr:rowOff>152400</xdr:rowOff>
    </xdr:from>
    <xdr:to>
      <xdr:col>32</xdr:col>
      <xdr:colOff>640351</xdr:colOff>
      <xdr:row>17</xdr:row>
      <xdr:rowOff>83576</xdr:rowOff>
    </xdr:to>
    <xdr:pic>
      <xdr:nvPicPr>
        <xdr:cNvPr id="28" name="图片 27">
          <a:extLst>
            <a:ext uri="{FF2B5EF4-FFF2-40B4-BE49-F238E27FC236}">
              <a16:creationId xmlns:a16="http://schemas.microsoft.com/office/drawing/2014/main" id="{00000000-0008-0000-06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8580100" y="3509010"/>
          <a:ext cx="462280" cy="616585"/>
        </a:xfrm>
        <a:prstGeom prst="rect">
          <a:avLst/>
        </a:prstGeom>
      </xdr:spPr>
    </xdr:pic>
    <xdr:clientData/>
  </xdr:twoCellAnchor>
  <xdr:oneCellAnchor>
    <xdr:from>
      <xdr:col>32</xdr:col>
      <xdr:colOff>177800</xdr:colOff>
      <xdr:row>21</xdr:row>
      <xdr:rowOff>152400</xdr:rowOff>
    </xdr:from>
    <xdr:ext cx="462551" cy="616976"/>
    <xdr:pic>
      <xdr:nvPicPr>
        <xdr:cNvPr id="30" name="图片 29">
          <a:extLst>
            <a:ext uri="{FF2B5EF4-FFF2-40B4-BE49-F238E27FC236}">
              <a16:creationId xmlns:a16="http://schemas.microsoft.com/office/drawing/2014/main" id="{00000000-0008-0000-06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8580100" y="5172075"/>
          <a:ext cx="462280" cy="616585"/>
        </a:xfrm>
        <a:prstGeom prst="rect">
          <a:avLst/>
        </a:prstGeom>
      </xdr:spPr>
    </xdr:pic>
    <xdr:clientData/>
  </xdr:oneCellAnchor>
  <xdr:twoCellAnchor editAs="oneCell">
    <xdr:from>
      <xdr:col>32</xdr:col>
      <xdr:colOff>32694</xdr:colOff>
      <xdr:row>19</xdr:row>
      <xdr:rowOff>118532</xdr:rowOff>
    </xdr:from>
    <xdr:to>
      <xdr:col>32</xdr:col>
      <xdr:colOff>1185334</xdr:colOff>
      <xdr:row>20</xdr:row>
      <xdr:rowOff>194733</xdr:rowOff>
    </xdr:to>
    <xdr:pic>
      <xdr:nvPicPr>
        <xdr:cNvPr id="31" name="图片 30">
          <a:extLst>
            <a:ext uri="{FF2B5EF4-FFF2-40B4-BE49-F238E27FC236}">
              <a16:creationId xmlns:a16="http://schemas.microsoft.com/office/drawing/2014/main" id="{00000000-0008-0000-06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8434685" y="4680585"/>
          <a:ext cx="1152525" cy="304800"/>
        </a:xfrm>
        <a:prstGeom prst="rect">
          <a:avLst/>
        </a:prstGeom>
      </xdr:spPr>
    </xdr:pic>
    <xdr:clientData/>
  </xdr:twoCellAnchor>
  <xdr:twoCellAnchor editAs="oneCell">
    <xdr:from>
      <xdr:col>32</xdr:col>
      <xdr:colOff>50799</xdr:colOff>
      <xdr:row>26</xdr:row>
      <xdr:rowOff>25400</xdr:rowOff>
    </xdr:from>
    <xdr:to>
      <xdr:col>32</xdr:col>
      <xdr:colOff>540774</xdr:colOff>
      <xdr:row>28</xdr:row>
      <xdr:rowOff>84666</xdr:rowOff>
    </xdr:to>
    <xdr:pic>
      <xdr:nvPicPr>
        <xdr:cNvPr id="34" name="图片 33">
          <a:extLst>
            <a:ext uri="{FF2B5EF4-FFF2-40B4-BE49-F238E27FC236}">
              <a16:creationId xmlns:a16="http://schemas.microsoft.com/office/drawing/2014/main" id="{00000000-0008-0000-06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8452465" y="6250940"/>
          <a:ext cx="490220" cy="729615"/>
        </a:xfrm>
        <a:prstGeom prst="rect">
          <a:avLst/>
        </a:prstGeom>
      </xdr:spPr>
    </xdr:pic>
    <xdr:clientData/>
  </xdr:twoCellAnchor>
  <xdr:twoCellAnchor editAs="oneCell">
    <xdr:from>
      <xdr:col>32</xdr:col>
      <xdr:colOff>584201</xdr:colOff>
      <xdr:row>26</xdr:row>
      <xdr:rowOff>25400</xdr:rowOff>
    </xdr:from>
    <xdr:to>
      <xdr:col>32</xdr:col>
      <xdr:colOff>1123990</xdr:colOff>
      <xdr:row>28</xdr:row>
      <xdr:rowOff>68066</xdr:rowOff>
    </xdr:to>
    <xdr:pic>
      <xdr:nvPicPr>
        <xdr:cNvPr id="35" name="图片 34">
          <a:extLst>
            <a:ext uri="{FF2B5EF4-FFF2-40B4-BE49-F238E27FC236}">
              <a16:creationId xmlns:a16="http://schemas.microsoft.com/office/drawing/2014/main" id="{00000000-0008-0000-06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8986500" y="6250940"/>
          <a:ext cx="539750" cy="713105"/>
        </a:xfrm>
        <a:prstGeom prst="rect">
          <a:avLst/>
        </a:prstGeom>
      </xdr:spPr>
    </xdr:pic>
    <xdr:clientData/>
  </xdr:twoCellAnchor>
  <xdr:twoCellAnchor editAs="oneCell">
    <xdr:from>
      <xdr:col>32</xdr:col>
      <xdr:colOff>50800</xdr:colOff>
      <xdr:row>28</xdr:row>
      <xdr:rowOff>313266</xdr:rowOff>
    </xdr:from>
    <xdr:to>
      <xdr:col>32</xdr:col>
      <xdr:colOff>1126067</xdr:colOff>
      <xdr:row>32</xdr:row>
      <xdr:rowOff>258733</xdr:rowOff>
    </xdr:to>
    <xdr:pic>
      <xdr:nvPicPr>
        <xdr:cNvPr id="36" name="图片 35">
          <a:extLst>
            <a:ext uri="{FF2B5EF4-FFF2-40B4-BE49-F238E27FC236}">
              <a16:creationId xmlns:a16="http://schemas.microsoft.com/office/drawing/2014/main" id="{00000000-0008-0000-06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8453100" y="7209155"/>
          <a:ext cx="1075055" cy="1073150"/>
        </a:xfrm>
        <a:prstGeom prst="rect">
          <a:avLst/>
        </a:prstGeom>
      </xdr:spPr>
    </xdr:pic>
    <xdr:clientData/>
  </xdr:twoCellAnchor>
  <xdr:oneCellAnchor>
    <xdr:from>
      <xdr:col>32</xdr:col>
      <xdr:colOff>50799</xdr:colOff>
      <xdr:row>35</xdr:row>
      <xdr:rowOff>25400</xdr:rowOff>
    </xdr:from>
    <xdr:ext cx="489975" cy="736600"/>
    <xdr:pic>
      <xdr:nvPicPr>
        <xdr:cNvPr id="37" name="图片 36">
          <a:extLst>
            <a:ext uri="{FF2B5EF4-FFF2-40B4-BE49-F238E27FC236}">
              <a16:creationId xmlns:a16="http://schemas.microsoft.com/office/drawing/2014/main" id="{00000000-0008-0000-06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8452465" y="8904605"/>
          <a:ext cx="490220" cy="736600"/>
        </a:xfrm>
        <a:prstGeom prst="rect">
          <a:avLst/>
        </a:prstGeom>
      </xdr:spPr>
    </xdr:pic>
    <xdr:clientData/>
  </xdr:oneCellAnchor>
  <xdr:oneCellAnchor>
    <xdr:from>
      <xdr:col>32</xdr:col>
      <xdr:colOff>584201</xdr:colOff>
      <xdr:row>35</xdr:row>
      <xdr:rowOff>25400</xdr:rowOff>
    </xdr:from>
    <xdr:ext cx="539789" cy="720000"/>
    <xdr:pic>
      <xdr:nvPicPr>
        <xdr:cNvPr id="38" name="图片 37">
          <a:extLst>
            <a:ext uri="{FF2B5EF4-FFF2-40B4-BE49-F238E27FC236}">
              <a16:creationId xmlns:a16="http://schemas.microsoft.com/office/drawing/2014/main" id="{00000000-0008-0000-06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8986500" y="8904605"/>
          <a:ext cx="539750" cy="719455"/>
        </a:xfrm>
        <a:prstGeom prst="rect">
          <a:avLst/>
        </a:prstGeom>
      </xdr:spPr>
    </xdr:pic>
    <xdr:clientData/>
  </xdr:oneCellAnchor>
  <xdr:oneCellAnchor>
    <xdr:from>
      <xdr:col>32</xdr:col>
      <xdr:colOff>50800</xdr:colOff>
      <xdr:row>37</xdr:row>
      <xdr:rowOff>313266</xdr:rowOff>
    </xdr:from>
    <xdr:ext cx="1075267" cy="1080000"/>
    <xdr:pic>
      <xdr:nvPicPr>
        <xdr:cNvPr id="39" name="图片 38">
          <a:extLst>
            <a:ext uri="{FF2B5EF4-FFF2-40B4-BE49-F238E27FC236}">
              <a16:creationId xmlns:a16="http://schemas.microsoft.com/office/drawing/2014/main" id="{00000000-0008-0000-06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8453100" y="9862820"/>
          <a:ext cx="1075055" cy="1080135"/>
        </a:xfrm>
        <a:prstGeom prst="rect">
          <a:avLst/>
        </a:prstGeom>
      </xdr:spPr>
    </xdr:pic>
    <xdr:clientData/>
  </xdr:oneCellAnchor>
  <xdr:twoCellAnchor editAs="oneCell">
    <xdr:from>
      <xdr:col>33</xdr:col>
      <xdr:colOff>1</xdr:colOff>
      <xdr:row>26</xdr:row>
      <xdr:rowOff>0</xdr:rowOff>
    </xdr:from>
    <xdr:to>
      <xdr:col>34</xdr:col>
      <xdr:colOff>191618</xdr:colOff>
      <xdr:row>29</xdr:row>
      <xdr:rowOff>64000</xdr:rowOff>
    </xdr:to>
    <xdr:pic>
      <xdr:nvPicPr>
        <xdr:cNvPr id="43" name="图片 42">
          <a:extLst>
            <a:ext uri="{FF2B5EF4-FFF2-40B4-BE49-F238E27FC236}">
              <a16:creationId xmlns:a16="http://schemas.microsoft.com/office/drawing/2014/main" id="{00000000-0008-0000-06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9667220" y="6225540"/>
          <a:ext cx="808355" cy="1069340"/>
        </a:xfrm>
        <a:prstGeom prst="rect">
          <a:avLst/>
        </a:prstGeom>
      </xdr:spPr>
    </xdr:pic>
    <xdr:clientData/>
  </xdr:twoCellAnchor>
  <xdr:twoCellAnchor editAs="oneCell">
    <xdr:from>
      <xdr:col>33</xdr:col>
      <xdr:colOff>8467</xdr:colOff>
      <xdr:row>29</xdr:row>
      <xdr:rowOff>127000</xdr:rowOff>
    </xdr:from>
    <xdr:to>
      <xdr:col>34</xdr:col>
      <xdr:colOff>200084</xdr:colOff>
      <xdr:row>33</xdr:row>
      <xdr:rowOff>72466</xdr:rowOff>
    </xdr:to>
    <xdr:pic>
      <xdr:nvPicPr>
        <xdr:cNvPr id="44" name="图片 43">
          <a:extLst>
            <a:ext uri="{FF2B5EF4-FFF2-40B4-BE49-F238E27FC236}">
              <a16:creationId xmlns:a16="http://schemas.microsoft.com/office/drawing/2014/main" id="{00000000-0008-0000-06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9675475" y="7358380"/>
          <a:ext cx="808990" cy="1073150"/>
        </a:xfrm>
        <a:prstGeom prst="rect">
          <a:avLst/>
        </a:prstGeom>
      </xdr:spPr>
    </xdr:pic>
    <xdr:clientData/>
  </xdr:twoCellAnchor>
  <xdr:twoCellAnchor editAs="oneCell">
    <xdr:from>
      <xdr:col>1</xdr:col>
      <xdr:colOff>355599</xdr:colOff>
      <xdr:row>45</xdr:row>
      <xdr:rowOff>42764</xdr:rowOff>
    </xdr:from>
    <xdr:to>
      <xdr:col>13</xdr:col>
      <xdr:colOff>304802</xdr:colOff>
      <xdr:row>69</xdr:row>
      <xdr:rowOff>190590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16200000">
          <a:off x="2351405" y="10203815"/>
          <a:ext cx="4902835" cy="804164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28</xdr:col>
      <xdr:colOff>25400</xdr:colOff>
      <xdr:row>2</xdr:row>
      <xdr:rowOff>177800</xdr:rowOff>
    </xdr:from>
    <xdr:to>
      <xdr:col>28</xdr:col>
      <xdr:colOff>1236134</xdr:colOff>
      <xdr:row>6</xdr:row>
      <xdr:rowOff>72467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A04ADE40-54BD-9939-F0CB-1F03DC4D96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000133" y="668867"/>
          <a:ext cx="1210734" cy="108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3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IV64"/>
  <sheetViews>
    <sheetView workbookViewId="0">
      <selection activeCell="A2" sqref="A2:H2"/>
    </sheetView>
  </sheetViews>
  <sheetFormatPr defaultColWidth="9" defaultRowHeight="15.6"/>
  <cols>
    <col min="1" max="1" width="6.44140625" style="8" customWidth="1"/>
    <col min="2" max="2" width="12.21875" style="9" customWidth="1"/>
    <col min="3" max="3" width="28.21875" style="8" customWidth="1"/>
    <col min="4" max="4" width="13.77734375" style="10" customWidth="1"/>
    <col min="5" max="5" width="5.6640625" style="11" customWidth="1"/>
    <col min="6" max="7" width="9.33203125" style="32" customWidth="1"/>
    <col min="8" max="8" width="13.109375" style="12" customWidth="1"/>
    <col min="9" max="229" width="9" style="8"/>
    <col min="230" max="230" width="5" style="8" customWidth="1"/>
    <col min="231" max="231" width="15" style="8" customWidth="1"/>
    <col min="232" max="233" width="14.6640625" style="8" customWidth="1"/>
    <col min="234" max="234" width="6.21875" style="8" customWidth="1"/>
    <col min="235" max="237" width="10.109375" style="8" customWidth="1"/>
    <col min="238" max="238" width="10.44140625" style="8" customWidth="1"/>
    <col min="239" max="256" width="9" style="8"/>
    <col min="257" max="257" width="6.44140625" style="8" customWidth="1"/>
    <col min="258" max="258" width="12.21875" style="8" customWidth="1"/>
    <col min="259" max="259" width="28.21875" style="8" customWidth="1"/>
    <col min="260" max="260" width="13.77734375" style="8" customWidth="1"/>
    <col min="261" max="261" width="5.6640625" style="8" customWidth="1"/>
    <col min="262" max="263" width="9.33203125" style="8" customWidth="1"/>
    <col min="264" max="264" width="13.109375" style="8" customWidth="1"/>
    <col min="265" max="485" width="9" style="8"/>
    <col min="486" max="486" width="5" style="8" customWidth="1"/>
    <col min="487" max="487" width="15" style="8" customWidth="1"/>
    <col min="488" max="489" width="14.6640625" style="8" customWidth="1"/>
    <col min="490" max="490" width="6.21875" style="8" customWidth="1"/>
    <col min="491" max="493" width="10.109375" style="8" customWidth="1"/>
    <col min="494" max="494" width="10.44140625" style="8" customWidth="1"/>
    <col min="495" max="512" width="9" style="8"/>
    <col min="513" max="513" width="6.44140625" style="8" customWidth="1"/>
    <col min="514" max="514" width="12.21875" style="8" customWidth="1"/>
    <col min="515" max="515" width="28.21875" style="8" customWidth="1"/>
    <col min="516" max="516" width="13.77734375" style="8" customWidth="1"/>
    <col min="517" max="517" width="5.6640625" style="8" customWidth="1"/>
    <col min="518" max="519" width="9.33203125" style="8" customWidth="1"/>
    <col min="520" max="520" width="13.109375" style="8" customWidth="1"/>
    <col min="521" max="741" width="9" style="8"/>
    <col min="742" max="742" width="5" style="8" customWidth="1"/>
    <col min="743" max="743" width="15" style="8" customWidth="1"/>
    <col min="744" max="745" width="14.6640625" style="8" customWidth="1"/>
    <col min="746" max="746" width="6.21875" style="8" customWidth="1"/>
    <col min="747" max="749" width="10.109375" style="8" customWidth="1"/>
    <col min="750" max="750" width="10.44140625" style="8" customWidth="1"/>
    <col min="751" max="768" width="9" style="8"/>
    <col min="769" max="769" width="6.44140625" style="8" customWidth="1"/>
    <col min="770" max="770" width="12.21875" style="8" customWidth="1"/>
    <col min="771" max="771" width="28.21875" style="8" customWidth="1"/>
    <col min="772" max="772" width="13.77734375" style="8" customWidth="1"/>
    <col min="773" max="773" width="5.6640625" style="8" customWidth="1"/>
    <col min="774" max="775" width="9.33203125" style="8" customWidth="1"/>
    <col min="776" max="776" width="13.109375" style="8" customWidth="1"/>
    <col min="777" max="997" width="9" style="8"/>
    <col min="998" max="998" width="5" style="8" customWidth="1"/>
    <col min="999" max="999" width="15" style="8" customWidth="1"/>
    <col min="1000" max="1001" width="14.6640625" style="8" customWidth="1"/>
    <col min="1002" max="1002" width="6.21875" style="8" customWidth="1"/>
    <col min="1003" max="1005" width="10.109375" style="8" customWidth="1"/>
    <col min="1006" max="1006" width="10.44140625" style="8" customWidth="1"/>
    <col min="1007" max="1024" width="9" style="8"/>
    <col min="1025" max="1025" width="6.44140625" style="8" customWidth="1"/>
    <col min="1026" max="1026" width="12.21875" style="8" customWidth="1"/>
    <col min="1027" max="1027" width="28.21875" style="8" customWidth="1"/>
    <col min="1028" max="1028" width="13.77734375" style="8" customWidth="1"/>
    <col min="1029" max="1029" width="5.6640625" style="8" customWidth="1"/>
    <col min="1030" max="1031" width="9.33203125" style="8" customWidth="1"/>
    <col min="1032" max="1032" width="13.109375" style="8" customWidth="1"/>
    <col min="1033" max="1253" width="9" style="8"/>
    <col min="1254" max="1254" width="5" style="8" customWidth="1"/>
    <col min="1255" max="1255" width="15" style="8" customWidth="1"/>
    <col min="1256" max="1257" width="14.6640625" style="8" customWidth="1"/>
    <col min="1258" max="1258" width="6.21875" style="8" customWidth="1"/>
    <col min="1259" max="1261" width="10.109375" style="8" customWidth="1"/>
    <col min="1262" max="1262" width="10.44140625" style="8" customWidth="1"/>
    <col min="1263" max="1280" width="9" style="8"/>
    <col min="1281" max="1281" width="6.44140625" style="8" customWidth="1"/>
    <col min="1282" max="1282" width="12.21875" style="8" customWidth="1"/>
    <col min="1283" max="1283" width="28.21875" style="8" customWidth="1"/>
    <col min="1284" max="1284" width="13.77734375" style="8" customWidth="1"/>
    <col min="1285" max="1285" width="5.6640625" style="8" customWidth="1"/>
    <col min="1286" max="1287" width="9.33203125" style="8" customWidth="1"/>
    <col min="1288" max="1288" width="13.109375" style="8" customWidth="1"/>
    <col min="1289" max="1509" width="9" style="8"/>
    <col min="1510" max="1510" width="5" style="8" customWidth="1"/>
    <col min="1511" max="1511" width="15" style="8" customWidth="1"/>
    <col min="1512" max="1513" width="14.6640625" style="8" customWidth="1"/>
    <col min="1514" max="1514" width="6.21875" style="8" customWidth="1"/>
    <col min="1515" max="1517" width="10.109375" style="8" customWidth="1"/>
    <col min="1518" max="1518" width="10.44140625" style="8" customWidth="1"/>
    <col min="1519" max="1536" width="9" style="8"/>
    <col min="1537" max="1537" width="6.44140625" style="8" customWidth="1"/>
    <col min="1538" max="1538" width="12.21875" style="8" customWidth="1"/>
    <col min="1539" max="1539" width="28.21875" style="8" customWidth="1"/>
    <col min="1540" max="1540" width="13.77734375" style="8" customWidth="1"/>
    <col min="1541" max="1541" width="5.6640625" style="8" customWidth="1"/>
    <col min="1542" max="1543" width="9.33203125" style="8" customWidth="1"/>
    <col min="1544" max="1544" width="13.109375" style="8" customWidth="1"/>
    <col min="1545" max="1765" width="9" style="8"/>
    <col min="1766" max="1766" width="5" style="8" customWidth="1"/>
    <col min="1767" max="1767" width="15" style="8" customWidth="1"/>
    <col min="1768" max="1769" width="14.6640625" style="8" customWidth="1"/>
    <col min="1770" max="1770" width="6.21875" style="8" customWidth="1"/>
    <col min="1771" max="1773" width="10.109375" style="8" customWidth="1"/>
    <col min="1774" max="1774" width="10.44140625" style="8" customWidth="1"/>
    <col min="1775" max="1792" width="9" style="8"/>
    <col min="1793" max="1793" width="6.44140625" style="8" customWidth="1"/>
    <col min="1794" max="1794" width="12.21875" style="8" customWidth="1"/>
    <col min="1795" max="1795" width="28.21875" style="8" customWidth="1"/>
    <col min="1796" max="1796" width="13.77734375" style="8" customWidth="1"/>
    <col min="1797" max="1797" width="5.6640625" style="8" customWidth="1"/>
    <col min="1798" max="1799" width="9.33203125" style="8" customWidth="1"/>
    <col min="1800" max="1800" width="13.109375" style="8" customWidth="1"/>
    <col min="1801" max="2021" width="9" style="8"/>
    <col min="2022" max="2022" width="5" style="8" customWidth="1"/>
    <col min="2023" max="2023" width="15" style="8" customWidth="1"/>
    <col min="2024" max="2025" width="14.6640625" style="8" customWidth="1"/>
    <col min="2026" max="2026" width="6.21875" style="8" customWidth="1"/>
    <col min="2027" max="2029" width="10.109375" style="8" customWidth="1"/>
    <col min="2030" max="2030" width="10.44140625" style="8" customWidth="1"/>
    <col min="2031" max="2048" width="9" style="8"/>
    <col min="2049" max="2049" width="6.44140625" style="8" customWidth="1"/>
    <col min="2050" max="2050" width="12.21875" style="8" customWidth="1"/>
    <col min="2051" max="2051" width="28.21875" style="8" customWidth="1"/>
    <col min="2052" max="2052" width="13.77734375" style="8" customWidth="1"/>
    <col min="2053" max="2053" width="5.6640625" style="8" customWidth="1"/>
    <col min="2054" max="2055" width="9.33203125" style="8" customWidth="1"/>
    <col min="2056" max="2056" width="13.109375" style="8" customWidth="1"/>
    <col min="2057" max="2277" width="9" style="8"/>
    <col min="2278" max="2278" width="5" style="8" customWidth="1"/>
    <col min="2279" max="2279" width="15" style="8" customWidth="1"/>
    <col min="2280" max="2281" width="14.6640625" style="8" customWidth="1"/>
    <col min="2282" max="2282" width="6.21875" style="8" customWidth="1"/>
    <col min="2283" max="2285" width="10.109375" style="8" customWidth="1"/>
    <col min="2286" max="2286" width="10.44140625" style="8" customWidth="1"/>
    <col min="2287" max="2304" width="9" style="8"/>
    <col min="2305" max="2305" width="6.44140625" style="8" customWidth="1"/>
    <col min="2306" max="2306" width="12.21875" style="8" customWidth="1"/>
    <col min="2307" max="2307" width="28.21875" style="8" customWidth="1"/>
    <col min="2308" max="2308" width="13.77734375" style="8" customWidth="1"/>
    <col min="2309" max="2309" width="5.6640625" style="8" customWidth="1"/>
    <col min="2310" max="2311" width="9.33203125" style="8" customWidth="1"/>
    <col min="2312" max="2312" width="13.109375" style="8" customWidth="1"/>
    <col min="2313" max="2533" width="9" style="8"/>
    <col min="2534" max="2534" width="5" style="8" customWidth="1"/>
    <col min="2535" max="2535" width="15" style="8" customWidth="1"/>
    <col min="2536" max="2537" width="14.6640625" style="8" customWidth="1"/>
    <col min="2538" max="2538" width="6.21875" style="8" customWidth="1"/>
    <col min="2539" max="2541" width="10.109375" style="8" customWidth="1"/>
    <col min="2542" max="2542" width="10.44140625" style="8" customWidth="1"/>
    <col min="2543" max="2560" width="9" style="8"/>
    <col min="2561" max="2561" width="6.44140625" style="8" customWidth="1"/>
    <col min="2562" max="2562" width="12.21875" style="8" customWidth="1"/>
    <col min="2563" max="2563" width="28.21875" style="8" customWidth="1"/>
    <col min="2564" max="2564" width="13.77734375" style="8" customWidth="1"/>
    <col min="2565" max="2565" width="5.6640625" style="8" customWidth="1"/>
    <col min="2566" max="2567" width="9.33203125" style="8" customWidth="1"/>
    <col min="2568" max="2568" width="13.109375" style="8" customWidth="1"/>
    <col min="2569" max="2789" width="9" style="8"/>
    <col min="2790" max="2790" width="5" style="8" customWidth="1"/>
    <col min="2791" max="2791" width="15" style="8" customWidth="1"/>
    <col min="2792" max="2793" width="14.6640625" style="8" customWidth="1"/>
    <col min="2794" max="2794" width="6.21875" style="8" customWidth="1"/>
    <col min="2795" max="2797" width="10.109375" style="8" customWidth="1"/>
    <col min="2798" max="2798" width="10.44140625" style="8" customWidth="1"/>
    <col min="2799" max="2816" width="9" style="8"/>
    <col min="2817" max="2817" width="6.44140625" style="8" customWidth="1"/>
    <col min="2818" max="2818" width="12.21875" style="8" customWidth="1"/>
    <col min="2819" max="2819" width="28.21875" style="8" customWidth="1"/>
    <col min="2820" max="2820" width="13.77734375" style="8" customWidth="1"/>
    <col min="2821" max="2821" width="5.6640625" style="8" customWidth="1"/>
    <col min="2822" max="2823" width="9.33203125" style="8" customWidth="1"/>
    <col min="2824" max="2824" width="13.109375" style="8" customWidth="1"/>
    <col min="2825" max="3045" width="9" style="8"/>
    <col min="3046" max="3046" width="5" style="8" customWidth="1"/>
    <col min="3047" max="3047" width="15" style="8" customWidth="1"/>
    <col min="3048" max="3049" width="14.6640625" style="8" customWidth="1"/>
    <col min="3050" max="3050" width="6.21875" style="8" customWidth="1"/>
    <col min="3051" max="3053" width="10.109375" style="8" customWidth="1"/>
    <col min="3054" max="3054" width="10.44140625" style="8" customWidth="1"/>
    <col min="3055" max="3072" width="9" style="8"/>
    <col min="3073" max="3073" width="6.44140625" style="8" customWidth="1"/>
    <col min="3074" max="3074" width="12.21875" style="8" customWidth="1"/>
    <col min="3075" max="3075" width="28.21875" style="8" customWidth="1"/>
    <col min="3076" max="3076" width="13.77734375" style="8" customWidth="1"/>
    <col min="3077" max="3077" width="5.6640625" style="8" customWidth="1"/>
    <col min="3078" max="3079" width="9.33203125" style="8" customWidth="1"/>
    <col min="3080" max="3080" width="13.109375" style="8" customWidth="1"/>
    <col min="3081" max="3301" width="9" style="8"/>
    <col min="3302" max="3302" width="5" style="8" customWidth="1"/>
    <col min="3303" max="3303" width="15" style="8" customWidth="1"/>
    <col min="3304" max="3305" width="14.6640625" style="8" customWidth="1"/>
    <col min="3306" max="3306" width="6.21875" style="8" customWidth="1"/>
    <col min="3307" max="3309" width="10.109375" style="8" customWidth="1"/>
    <col min="3310" max="3310" width="10.44140625" style="8" customWidth="1"/>
    <col min="3311" max="3328" width="9" style="8"/>
    <col min="3329" max="3329" width="6.44140625" style="8" customWidth="1"/>
    <col min="3330" max="3330" width="12.21875" style="8" customWidth="1"/>
    <col min="3331" max="3331" width="28.21875" style="8" customWidth="1"/>
    <col min="3332" max="3332" width="13.77734375" style="8" customWidth="1"/>
    <col min="3333" max="3333" width="5.6640625" style="8" customWidth="1"/>
    <col min="3334" max="3335" width="9.33203125" style="8" customWidth="1"/>
    <col min="3336" max="3336" width="13.109375" style="8" customWidth="1"/>
    <col min="3337" max="3557" width="9" style="8"/>
    <col min="3558" max="3558" width="5" style="8" customWidth="1"/>
    <col min="3559" max="3559" width="15" style="8" customWidth="1"/>
    <col min="3560" max="3561" width="14.6640625" style="8" customWidth="1"/>
    <col min="3562" max="3562" width="6.21875" style="8" customWidth="1"/>
    <col min="3563" max="3565" width="10.109375" style="8" customWidth="1"/>
    <col min="3566" max="3566" width="10.44140625" style="8" customWidth="1"/>
    <col min="3567" max="3584" width="9" style="8"/>
    <col min="3585" max="3585" width="6.44140625" style="8" customWidth="1"/>
    <col min="3586" max="3586" width="12.21875" style="8" customWidth="1"/>
    <col min="3587" max="3587" width="28.21875" style="8" customWidth="1"/>
    <col min="3588" max="3588" width="13.77734375" style="8" customWidth="1"/>
    <col min="3589" max="3589" width="5.6640625" style="8" customWidth="1"/>
    <col min="3590" max="3591" width="9.33203125" style="8" customWidth="1"/>
    <col min="3592" max="3592" width="13.109375" style="8" customWidth="1"/>
    <col min="3593" max="3813" width="9" style="8"/>
    <col min="3814" max="3814" width="5" style="8" customWidth="1"/>
    <col min="3815" max="3815" width="15" style="8" customWidth="1"/>
    <col min="3816" max="3817" width="14.6640625" style="8" customWidth="1"/>
    <col min="3818" max="3818" width="6.21875" style="8" customWidth="1"/>
    <col min="3819" max="3821" width="10.109375" style="8" customWidth="1"/>
    <col min="3822" max="3822" width="10.44140625" style="8" customWidth="1"/>
    <col min="3823" max="3840" width="9" style="8"/>
    <col min="3841" max="3841" width="6.44140625" style="8" customWidth="1"/>
    <col min="3842" max="3842" width="12.21875" style="8" customWidth="1"/>
    <col min="3843" max="3843" width="28.21875" style="8" customWidth="1"/>
    <col min="3844" max="3844" width="13.77734375" style="8" customWidth="1"/>
    <col min="3845" max="3845" width="5.6640625" style="8" customWidth="1"/>
    <col min="3846" max="3847" width="9.33203125" style="8" customWidth="1"/>
    <col min="3848" max="3848" width="13.109375" style="8" customWidth="1"/>
    <col min="3849" max="4069" width="9" style="8"/>
    <col min="4070" max="4070" width="5" style="8" customWidth="1"/>
    <col min="4071" max="4071" width="15" style="8" customWidth="1"/>
    <col min="4072" max="4073" width="14.6640625" style="8" customWidth="1"/>
    <col min="4074" max="4074" width="6.21875" style="8" customWidth="1"/>
    <col min="4075" max="4077" width="10.109375" style="8" customWidth="1"/>
    <col min="4078" max="4078" width="10.44140625" style="8" customWidth="1"/>
    <col min="4079" max="4096" width="9" style="8"/>
    <col min="4097" max="4097" width="6.44140625" style="8" customWidth="1"/>
    <col min="4098" max="4098" width="12.21875" style="8" customWidth="1"/>
    <col min="4099" max="4099" width="28.21875" style="8" customWidth="1"/>
    <col min="4100" max="4100" width="13.77734375" style="8" customWidth="1"/>
    <col min="4101" max="4101" width="5.6640625" style="8" customWidth="1"/>
    <col min="4102" max="4103" width="9.33203125" style="8" customWidth="1"/>
    <col min="4104" max="4104" width="13.109375" style="8" customWidth="1"/>
    <col min="4105" max="4325" width="9" style="8"/>
    <col min="4326" max="4326" width="5" style="8" customWidth="1"/>
    <col min="4327" max="4327" width="15" style="8" customWidth="1"/>
    <col min="4328" max="4329" width="14.6640625" style="8" customWidth="1"/>
    <col min="4330" max="4330" width="6.21875" style="8" customWidth="1"/>
    <col min="4331" max="4333" width="10.109375" style="8" customWidth="1"/>
    <col min="4334" max="4334" width="10.44140625" style="8" customWidth="1"/>
    <col min="4335" max="4352" width="9" style="8"/>
    <col min="4353" max="4353" width="6.44140625" style="8" customWidth="1"/>
    <col min="4354" max="4354" width="12.21875" style="8" customWidth="1"/>
    <col min="4355" max="4355" width="28.21875" style="8" customWidth="1"/>
    <col min="4356" max="4356" width="13.77734375" style="8" customWidth="1"/>
    <col min="4357" max="4357" width="5.6640625" style="8" customWidth="1"/>
    <col min="4358" max="4359" width="9.33203125" style="8" customWidth="1"/>
    <col min="4360" max="4360" width="13.109375" style="8" customWidth="1"/>
    <col min="4361" max="4581" width="9" style="8"/>
    <col min="4582" max="4582" width="5" style="8" customWidth="1"/>
    <col min="4583" max="4583" width="15" style="8" customWidth="1"/>
    <col min="4584" max="4585" width="14.6640625" style="8" customWidth="1"/>
    <col min="4586" max="4586" width="6.21875" style="8" customWidth="1"/>
    <col min="4587" max="4589" width="10.109375" style="8" customWidth="1"/>
    <col min="4590" max="4590" width="10.44140625" style="8" customWidth="1"/>
    <col min="4591" max="4608" width="9" style="8"/>
    <col min="4609" max="4609" width="6.44140625" style="8" customWidth="1"/>
    <col min="4610" max="4610" width="12.21875" style="8" customWidth="1"/>
    <col min="4611" max="4611" width="28.21875" style="8" customWidth="1"/>
    <col min="4612" max="4612" width="13.77734375" style="8" customWidth="1"/>
    <col min="4613" max="4613" width="5.6640625" style="8" customWidth="1"/>
    <col min="4614" max="4615" width="9.33203125" style="8" customWidth="1"/>
    <col min="4616" max="4616" width="13.109375" style="8" customWidth="1"/>
    <col min="4617" max="4837" width="9" style="8"/>
    <col min="4838" max="4838" width="5" style="8" customWidth="1"/>
    <col min="4839" max="4839" width="15" style="8" customWidth="1"/>
    <col min="4840" max="4841" width="14.6640625" style="8" customWidth="1"/>
    <col min="4842" max="4842" width="6.21875" style="8" customWidth="1"/>
    <col min="4843" max="4845" width="10.109375" style="8" customWidth="1"/>
    <col min="4846" max="4846" width="10.44140625" style="8" customWidth="1"/>
    <col min="4847" max="4864" width="9" style="8"/>
    <col min="4865" max="4865" width="6.44140625" style="8" customWidth="1"/>
    <col min="4866" max="4866" width="12.21875" style="8" customWidth="1"/>
    <col min="4867" max="4867" width="28.21875" style="8" customWidth="1"/>
    <col min="4868" max="4868" width="13.77734375" style="8" customWidth="1"/>
    <col min="4869" max="4869" width="5.6640625" style="8" customWidth="1"/>
    <col min="4870" max="4871" width="9.33203125" style="8" customWidth="1"/>
    <col min="4872" max="4872" width="13.109375" style="8" customWidth="1"/>
    <col min="4873" max="5093" width="9" style="8"/>
    <col min="5094" max="5094" width="5" style="8" customWidth="1"/>
    <col min="5095" max="5095" width="15" style="8" customWidth="1"/>
    <col min="5096" max="5097" width="14.6640625" style="8" customWidth="1"/>
    <col min="5098" max="5098" width="6.21875" style="8" customWidth="1"/>
    <col min="5099" max="5101" width="10.109375" style="8" customWidth="1"/>
    <col min="5102" max="5102" width="10.44140625" style="8" customWidth="1"/>
    <col min="5103" max="5120" width="9" style="8"/>
    <col min="5121" max="5121" width="6.44140625" style="8" customWidth="1"/>
    <col min="5122" max="5122" width="12.21875" style="8" customWidth="1"/>
    <col min="5123" max="5123" width="28.21875" style="8" customWidth="1"/>
    <col min="5124" max="5124" width="13.77734375" style="8" customWidth="1"/>
    <col min="5125" max="5125" width="5.6640625" style="8" customWidth="1"/>
    <col min="5126" max="5127" width="9.33203125" style="8" customWidth="1"/>
    <col min="5128" max="5128" width="13.109375" style="8" customWidth="1"/>
    <col min="5129" max="5349" width="9" style="8"/>
    <col min="5350" max="5350" width="5" style="8" customWidth="1"/>
    <col min="5351" max="5351" width="15" style="8" customWidth="1"/>
    <col min="5352" max="5353" width="14.6640625" style="8" customWidth="1"/>
    <col min="5354" max="5354" width="6.21875" style="8" customWidth="1"/>
    <col min="5355" max="5357" width="10.109375" style="8" customWidth="1"/>
    <col min="5358" max="5358" width="10.44140625" style="8" customWidth="1"/>
    <col min="5359" max="5376" width="9" style="8"/>
    <col min="5377" max="5377" width="6.44140625" style="8" customWidth="1"/>
    <col min="5378" max="5378" width="12.21875" style="8" customWidth="1"/>
    <col min="5379" max="5379" width="28.21875" style="8" customWidth="1"/>
    <col min="5380" max="5380" width="13.77734375" style="8" customWidth="1"/>
    <col min="5381" max="5381" width="5.6640625" style="8" customWidth="1"/>
    <col min="5382" max="5383" width="9.33203125" style="8" customWidth="1"/>
    <col min="5384" max="5384" width="13.109375" style="8" customWidth="1"/>
    <col min="5385" max="5605" width="9" style="8"/>
    <col min="5606" max="5606" width="5" style="8" customWidth="1"/>
    <col min="5607" max="5607" width="15" style="8" customWidth="1"/>
    <col min="5608" max="5609" width="14.6640625" style="8" customWidth="1"/>
    <col min="5610" max="5610" width="6.21875" style="8" customWidth="1"/>
    <col min="5611" max="5613" width="10.109375" style="8" customWidth="1"/>
    <col min="5614" max="5614" width="10.44140625" style="8" customWidth="1"/>
    <col min="5615" max="5632" width="9" style="8"/>
    <col min="5633" max="5633" width="6.44140625" style="8" customWidth="1"/>
    <col min="5634" max="5634" width="12.21875" style="8" customWidth="1"/>
    <col min="5635" max="5635" width="28.21875" style="8" customWidth="1"/>
    <col min="5636" max="5636" width="13.77734375" style="8" customWidth="1"/>
    <col min="5637" max="5637" width="5.6640625" style="8" customWidth="1"/>
    <col min="5638" max="5639" width="9.33203125" style="8" customWidth="1"/>
    <col min="5640" max="5640" width="13.109375" style="8" customWidth="1"/>
    <col min="5641" max="5861" width="9" style="8"/>
    <col min="5862" max="5862" width="5" style="8" customWidth="1"/>
    <col min="5863" max="5863" width="15" style="8" customWidth="1"/>
    <col min="5864" max="5865" width="14.6640625" style="8" customWidth="1"/>
    <col min="5866" max="5866" width="6.21875" style="8" customWidth="1"/>
    <col min="5867" max="5869" width="10.109375" style="8" customWidth="1"/>
    <col min="5870" max="5870" width="10.44140625" style="8" customWidth="1"/>
    <col min="5871" max="5888" width="9" style="8"/>
    <col min="5889" max="5889" width="6.44140625" style="8" customWidth="1"/>
    <col min="5890" max="5890" width="12.21875" style="8" customWidth="1"/>
    <col min="5891" max="5891" width="28.21875" style="8" customWidth="1"/>
    <col min="5892" max="5892" width="13.77734375" style="8" customWidth="1"/>
    <col min="5893" max="5893" width="5.6640625" style="8" customWidth="1"/>
    <col min="5894" max="5895" width="9.33203125" style="8" customWidth="1"/>
    <col min="5896" max="5896" width="13.109375" style="8" customWidth="1"/>
    <col min="5897" max="6117" width="9" style="8"/>
    <col min="6118" max="6118" width="5" style="8" customWidth="1"/>
    <col min="6119" max="6119" width="15" style="8" customWidth="1"/>
    <col min="6120" max="6121" width="14.6640625" style="8" customWidth="1"/>
    <col min="6122" max="6122" width="6.21875" style="8" customWidth="1"/>
    <col min="6123" max="6125" width="10.109375" style="8" customWidth="1"/>
    <col min="6126" max="6126" width="10.44140625" style="8" customWidth="1"/>
    <col min="6127" max="6144" width="9" style="8"/>
    <col min="6145" max="6145" width="6.44140625" style="8" customWidth="1"/>
    <col min="6146" max="6146" width="12.21875" style="8" customWidth="1"/>
    <col min="6147" max="6147" width="28.21875" style="8" customWidth="1"/>
    <col min="6148" max="6148" width="13.77734375" style="8" customWidth="1"/>
    <col min="6149" max="6149" width="5.6640625" style="8" customWidth="1"/>
    <col min="6150" max="6151" width="9.33203125" style="8" customWidth="1"/>
    <col min="6152" max="6152" width="13.109375" style="8" customWidth="1"/>
    <col min="6153" max="6373" width="9" style="8"/>
    <col min="6374" max="6374" width="5" style="8" customWidth="1"/>
    <col min="6375" max="6375" width="15" style="8" customWidth="1"/>
    <col min="6376" max="6377" width="14.6640625" style="8" customWidth="1"/>
    <col min="6378" max="6378" width="6.21875" style="8" customWidth="1"/>
    <col min="6379" max="6381" width="10.109375" style="8" customWidth="1"/>
    <col min="6382" max="6382" width="10.44140625" style="8" customWidth="1"/>
    <col min="6383" max="6400" width="9" style="8"/>
    <col min="6401" max="6401" width="6.44140625" style="8" customWidth="1"/>
    <col min="6402" max="6402" width="12.21875" style="8" customWidth="1"/>
    <col min="6403" max="6403" width="28.21875" style="8" customWidth="1"/>
    <col min="6404" max="6404" width="13.77734375" style="8" customWidth="1"/>
    <col min="6405" max="6405" width="5.6640625" style="8" customWidth="1"/>
    <col min="6406" max="6407" width="9.33203125" style="8" customWidth="1"/>
    <col min="6408" max="6408" width="13.109375" style="8" customWidth="1"/>
    <col min="6409" max="6629" width="9" style="8"/>
    <col min="6630" max="6630" width="5" style="8" customWidth="1"/>
    <col min="6631" max="6631" width="15" style="8" customWidth="1"/>
    <col min="6632" max="6633" width="14.6640625" style="8" customWidth="1"/>
    <col min="6634" max="6634" width="6.21875" style="8" customWidth="1"/>
    <col min="6635" max="6637" width="10.109375" style="8" customWidth="1"/>
    <col min="6638" max="6638" width="10.44140625" style="8" customWidth="1"/>
    <col min="6639" max="6656" width="9" style="8"/>
    <col min="6657" max="6657" width="6.44140625" style="8" customWidth="1"/>
    <col min="6658" max="6658" width="12.21875" style="8" customWidth="1"/>
    <col min="6659" max="6659" width="28.21875" style="8" customWidth="1"/>
    <col min="6660" max="6660" width="13.77734375" style="8" customWidth="1"/>
    <col min="6661" max="6661" width="5.6640625" style="8" customWidth="1"/>
    <col min="6662" max="6663" width="9.33203125" style="8" customWidth="1"/>
    <col min="6664" max="6664" width="13.109375" style="8" customWidth="1"/>
    <col min="6665" max="6885" width="9" style="8"/>
    <col min="6886" max="6886" width="5" style="8" customWidth="1"/>
    <col min="6887" max="6887" width="15" style="8" customWidth="1"/>
    <col min="6888" max="6889" width="14.6640625" style="8" customWidth="1"/>
    <col min="6890" max="6890" width="6.21875" style="8" customWidth="1"/>
    <col min="6891" max="6893" width="10.109375" style="8" customWidth="1"/>
    <col min="6894" max="6894" width="10.44140625" style="8" customWidth="1"/>
    <col min="6895" max="6912" width="9" style="8"/>
    <col min="6913" max="6913" width="6.44140625" style="8" customWidth="1"/>
    <col min="6914" max="6914" width="12.21875" style="8" customWidth="1"/>
    <col min="6915" max="6915" width="28.21875" style="8" customWidth="1"/>
    <col min="6916" max="6916" width="13.77734375" style="8" customWidth="1"/>
    <col min="6917" max="6917" width="5.6640625" style="8" customWidth="1"/>
    <col min="6918" max="6919" width="9.33203125" style="8" customWidth="1"/>
    <col min="6920" max="6920" width="13.109375" style="8" customWidth="1"/>
    <col min="6921" max="7141" width="9" style="8"/>
    <col min="7142" max="7142" width="5" style="8" customWidth="1"/>
    <col min="7143" max="7143" width="15" style="8" customWidth="1"/>
    <col min="7144" max="7145" width="14.6640625" style="8" customWidth="1"/>
    <col min="7146" max="7146" width="6.21875" style="8" customWidth="1"/>
    <col min="7147" max="7149" width="10.109375" style="8" customWidth="1"/>
    <col min="7150" max="7150" width="10.44140625" style="8" customWidth="1"/>
    <col min="7151" max="7168" width="9" style="8"/>
    <col min="7169" max="7169" width="6.44140625" style="8" customWidth="1"/>
    <col min="7170" max="7170" width="12.21875" style="8" customWidth="1"/>
    <col min="7171" max="7171" width="28.21875" style="8" customWidth="1"/>
    <col min="7172" max="7172" width="13.77734375" style="8" customWidth="1"/>
    <col min="7173" max="7173" width="5.6640625" style="8" customWidth="1"/>
    <col min="7174" max="7175" width="9.33203125" style="8" customWidth="1"/>
    <col min="7176" max="7176" width="13.109375" style="8" customWidth="1"/>
    <col min="7177" max="7397" width="9" style="8"/>
    <col min="7398" max="7398" width="5" style="8" customWidth="1"/>
    <col min="7399" max="7399" width="15" style="8" customWidth="1"/>
    <col min="7400" max="7401" width="14.6640625" style="8" customWidth="1"/>
    <col min="7402" max="7402" width="6.21875" style="8" customWidth="1"/>
    <col min="7403" max="7405" width="10.109375" style="8" customWidth="1"/>
    <col min="7406" max="7406" width="10.44140625" style="8" customWidth="1"/>
    <col min="7407" max="7424" width="9" style="8"/>
    <col min="7425" max="7425" width="6.44140625" style="8" customWidth="1"/>
    <col min="7426" max="7426" width="12.21875" style="8" customWidth="1"/>
    <col min="7427" max="7427" width="28.21875" style="8" customWidth="1"/>
    <col min="7428" max="7428" width="13.77734375" style="8" customWidth="1"/>
    <col min="7429" max="7429" width="5.6640625" style="8" customWidth="1"/>
    <col min="7430" max="7431" width="9.33203125" style="8" customWidth="1"/>
    <col min="7432" max="7432" width="13.109375" style="8" customWidth="1"/>
    <col min="7433" max="7653" width="9" style="8"/>
    <col min="7654" max="7654" width="5" style="8" customWidth="1"/>
    <col min="7655" max="7655" width="15" style="8" customWidth="1"/>
    <col min="7656" max="7657" width="14.6640625" style="8" customWidth="1"/>
    <col min="7658" max="7658" width="6.21875" style="8" customWidth="1"/>
    <col min="7659" max="7661" width="10.109375" style="8" customWidth="1"/>
    <col min="7662" max="7662" width="10.44140625" style="8" customWidth="1"/>
    <col min="7663" max="7680" width="9" style="8"/>
    <col min="7681" max="7681" width="6.44140625" style="8" customWidth="1"/>
    <col min="7682" max="7682" width="12.21875" style="8" customWidth="1"/>
    <col min="7683" max="7683" width="28.21875" style="8" customWidth="1"/>
    <col min="7684" max="7684" width="13.77734375" style="8" customWidth="1"/>
    <col min="7685" max="7685" width="5.6640625" style="8" customWidth="1"/>
    <col min="7686" max="7687" width="9.33203125" style="8" customWidth="1"/>
    <col min="7688" max="7688" width="13.109375" style="8" customWidth="1"/>
    <col min="7689" max="7909" width="9" style="8"/>
    <col min="7910" max="7910" width="5" style="8" customWidth="1"/>
    <col min="7911" max="7911" width="15" style="8" customWidth="1"/>
    <col min="7912" max="7913" width="14.6640625" style="8" customWidth="1"/>
    <col min="7914" max="7914" width="6.21875" style="8" customWidth="1"/>
    <col min="7915" max="7917" width="10.109375" style="8" customWidth="1"/>
    <col min="7918" max="7918" width="10.44140625" style="8" customWidth="1"/>
    <col min="7919" max="7936" width="9" style="8"/>
    <col min="7937" max="7937" width="6.44140625" style="8" customWidth="1"/>
    <col min="7938" max="7938" width="12.21875" style="8" customWidth="1"/>
    <col min="7939" max="7939" width="28.21875" style="8" customWidth="1"/>
    <col min="7940" max="7940" width="13.77734375" style="8" customWidth="1"/>
    <col min="7941" max="7941" width="5.6640625" style="8" customWidth="1"/>
    <col min="7942" max="7943" width="9.33203125" style="8" customWidth="1"/>
    <col min="7944" max="7944" width="13.109375" style="8" customWidth="1"/>
    <col min="7945" max="8165" width="9" style="8"/>
    <col min="8166" max="8166" width="5" style="8" customWidth="1"/>
    <col min="8167" max="8167" width="15" style="8" customWidth="1"/>
    <col min="8168" max="8169" width="14.6640625" style="8" customWidth="1"/>
    <col min="8170" max="8170" width="6.21875" style="8" customWidth="1"/>
    <col min="8171" max="8173" width="10.109375" style="8" customWidth="1"/>
    <col min="8174" max="8174" width="10.44140625" style="8" customWidth="1"/>
    <col min="8175" max="8192" width="9" style="8"/>
    <col min="8193" max="8193" width="6.44140625" style="8" customWidth="1"/>
    <col min="8194" max="8194" width="12.21875" style="8" customWidth="1"/>
    <col min="8195" max="8195" width="28.21875" style="8" customWidth="1"/>
    <col min="8196" max="8196" width="13.77734375" style="8" customWidth="1"/>
    <col min="8197" max="8197" width="5.6640625" style="8" customWidth="1"/>
    <col min="8198" max="8199" width="9.33203125" style="8" customWidth="1"/>
    <col min="8200" max="8200" width="13.109375" style="8" customWidth="1"/>
    <col min="8201" max="8421" width="9" style="8"/>
    <col min="8422" max="8422" width="5" style="8" customWidth="1"/>
    <col min="8423" max="8423" width="15" style="8" customWidth="1"/>
    <col min="8424" max="8425" width="14.6640625" style="8" customWidth="1"/>
    <col min="8426" max="8426" width="6.21875" style="8" customWidth="1"/>
    <col min="8427" max="8429" width="10.109375" style="8" customWidth="1"/>
    <col min="8430" max="8430" width="10.44140625" style="8" customWidth="1"/>
    <col min="8431" max="8448" width="9" style="8"/>
    <col min="8449" max="8449" width="6.44140625" style="8" customWidth="1"/>
    <col min="8450" max="8450" width="12.21875" style="8" customWidth="1"/>
    <col min="8451" max="8451" width="28.21875" style="8" customWidth="1"/>
    <col min="8452" max="8452" width="13.77734375" style="8" customWidth="1"/>
    <col min="8453" max="8453" width="5.6640625" style="8" customWidth="1"/>
    <col min="8454" max="8455" width="9.33203125" style="8" customWidth="1"/>
    <col min="8456" max="8456" width="13.109375" style="8" customWidth="1"/>
    <col min="8457" max="8677" width="9" style="8"/>
    <col min="8678" max="8678" width="5" style="8" customWidth="1"/>
    <col min="8679" max="8679" width="15" style="8" customWidth="1"/>
    <col min="8680" max="8681" width="14.6640625" style="8" customWidth="1"/>
    <col min="8682" max="8682" width="6.21875" style="8" customWidth="1"/>
    <col min="8683" max="8685" width="10.109375" style="8" customWidth="1"/>
    <col min="8686" max="8686" width="10.44140625" style="8" customWidth="1"/>
    <col min="8687" max="8704" width="9" style="8"/>
    <col min="8705" max="8705" width="6.44140625" style="8" customWidth="1"/>
    <col min="8706" max="8706" width="12.21875" style="8" customWidth="1"/>
    <col min="8707" max="8707" width="28.21875" style="8" customWidth="1"/>
    <col min="8708" max="8708" width="13.77734375" style="8" customWidth="1"/>
    <col min="8709" max="8709" width="5.6640625" style="8" customWidth="1"/>
    <col min="8710" max="8711" width="9.33203125" style="8" customWidth="1"/>
    <col min="8712" max="8712" width="13.109375" style="8" customWidth="1"/>
    <col min="8713" max="8933" width="9" style="8"/>
    <col min="8934" max="8934" width="5" style="8" customWidth="1"/>
    <col min="8935" max="8935" width="15" style="8" customWidth="1"/>
    <col min="8936" max="8937" width="14.6640625" style="8" customWidth="1"/>
    <col min="8938" max="8938" width="6.21875" style="8" customWidth="1"/>
    <col min="8939" max="8941" width="10.109375" style="8" customWidth="1"/>
    <col min="8942" max="8942" width="10.44140625" style="8" customWidth="1"/>
    <col min="8943" max="8960" width="9" style="8"/>
    <col min="8961" max="8961" width="6.44140625" style="8" customWidth="1"/>
    <col min="8962" max="8962" width="12.21875" style="8" customWidth="1"/>
    <col min="8963" max="8963" width="28.21875" style="8" customWidth="1"/>
    <col min="8964" max="8964" width="13.77734375" style="8" customWidth="1"/>
    <col min="8965" max="8965" width="5.6640625" style="8" customWidth="1"/>
    <col min="8966" max="8967" width="9.33203125" style="8" customWidth="1"/>
    <col min="8968" max="8968" width="13.109375" style="8" customWidth="1"/>
    <col min="8969" max="9189" width="9" style="8"/>
    <col min="9190" max="9190" width="5" style="8" customWidth="1"/>
    <col min="9191" max="9191" width="15" style="8" customWidth="1"/>
    <col min="9192" max="9193" width="14.6640625" style="8" customWidth="1"/>
    <col min="9194" max="9194" width="6.21875" style="8" customWidth="1"/>
    <col min="9195" max="9197" width="10.109375" style="8" customWidth="1"/>
    <col min="9198" max="9198" width="10.44140625" style="8" customWidth="1"/>
    <col min="9199" max="9216" width="9" style="8"/>
    <col min="9217" max="9217" width="6.44140625" style="8" customWidth="1"/>
    <col min="9218" max="9218" width="12.21875" style="8" customWidth="1"/>
    <col min="9219" max="9219" width="28.21875" style="8" customWidth="1"/>
    <col min="9220" max="9220" width="13.77734375" style="8" customWidth="1"/>
    <col min="9221" max="9221" width="5.6640625" style="8" customWidth="1"/>
    <col min="9222" max="9223" width="9.33203125" style="8" customWidth="1"/>
    <col min="9224" max="9224" width="13.109375" style="8" customWidth="1"/>
    <col min="9225" max="9445" width="9" style="8"/>
    <col min="9446" max="9446" width="5" style="8" customWidth="1"/>
    <col min="9447" max="9447" width="15" style="8" customWidth="1"/>
    <col min="9448" max="9449" width="14.6640625" style="8" customWidth="1"/>
    <col min="9450" max="9450" width="6.21875" style="8" customWidth="1"/>
    <col min="9451" max="9453" width="10.109375" style="8" customWidth="1"/>
    <col min="9454" max="9454" width="10.44140625" style="8" customWidth="1"/>
    <col min="9455" max="9472" width="9" style="8"/>
    <col min="9473" max="9473" width="6.44140625" style="8" customWidth="1"/>
    <col min="9474" max="9474" width="12.21875" style="8" customWidth="1"/>
    <col min="9475" max="9475" width="28.21875" style="8" customWidth="1"/>
    <col min="9476" max="9476" width="13.77734375" style="8" customWidth="1"/>
    <col min="9477" max="9477" width="5.6640625" style="8" customWidth="1"/>
    <col min="9478" max="9479" width="9.33203125" style="8" customWidth="1"/>
    <col min="9480" max="9480" width="13.109375" style="8" customWidth="1"/>
    <col min="9481" max="9701" width="9" style="8"/>
    <col min="9702" max="9702" width="5" style="8" customWidth="1"/>
    <col min="9703" max="9703" width="15" style="8" customWidth="1"/>
    <col min="9704" max="9705" width="14.6640625" style="8" customWidth="1"/>
    <col min="9706" max="9706" width="6.21875" style="8" customWidth="1"/>
    <col min="9707" max="9709" width="10.109375" style="8" customWidth="1"/>
    <col min="9710" max="9710" width="10.44140625" style="8" customWidth="1"/>
    <col min="9711" max="9728" width="9" style="8"/>
    <col min="9729" max="9729" width="6.44140625" style="8" customWidth="1"/>
    <col min="9730" max="9730" width="12.21875" style="8" customWidth="1"/>
    <col min="9731" max="9731" width="28.21875" style="8" customWidth="1"/>
    <col min="9732" max="9732" width="13.77734375" style="8" customWidth="1"/>
    <col min="9733" max="9733" width="5.6640625" style="8" customWidth="1"/>
    <col min="9734" max="9735" width="9.33203125" style="8" customWidth="1"/>
    <col min="9736" max="9736" width="13.109375" style="8" customWidth="1"/>
    <col min="9737" max="9957" width="9" style="8"/>
    <col min="9958" max="9958" width="5" style="8" customWidth="1"/>
    <col min="9959" max="9959" width="15" style="8" customWidth="1"/>
    <col min="9960" max="9961" width="14.6640625" style="8" customWidth="1"/>
    <col min="9962" max="9962" width="6.21875" style="8" customWidth="1"/>
    <col min="9963" max="9965" width="10.109375" style="8" customWidth="1"/>
    <col min="9966" max="9966" width="10.44140625" style="8" customWidth="1"/>
    <col min="9967" max="9984" width="9" style="8"/>
    <col min="9985" max="9985" width="6.44140625" style="8" customWidth="1"/>
    <col min="9986" max="9986" width="12.21875" style="8" customWidth="1"/>
    <col min="9987" max="9987" width="28.21875" style="8" customWidth="1"/>
    <col min="9988" max="9988" width="13.77734375" style="8" customWidth="1"/>
    <col min="9989" max="9989" width="5.6640625" style="8" customWidth="1"/>
    <col min="9990" max="9991" width="9.33203125" style="8" customWidth="1"/>
    <col min="9992" max="9992" width="13.109375" style="8" customWidth="1"/>
    <col min="9993" max="10213" width="9" style="8"/>
    <col min="10214" max="10214" width="5" style="8" customWidth="1"/>
    <col min="10215" max="10215" width="15" style="8" customWidth="1"/>
    <col min="10216" max="10217" width="14.6640625" style="8" customWidth="1"/>
    <col min="10218" max="10218" width="6.21875" style="8" customWidth="1"/>
    <col min="10219" max="10221" width="10.109375" style="8" customWidth="1"/>
    <col min="10222" max="10222" width="10.44140625" style="8" customWidth="1"/>
    <col min="10223" max="10240" width="9" style="8"/>
    <col min="10241" max="10241" width="6.44140625" style="8" customWidth="1"/>
    <col min="10242" max="10242" width="12.21875" style="8" customWidth="1"/>
    <col min="10243" max="10243" width="28.21875" style="8" customWidth="1"/>
    <col min="10244" max="10244" width="13.77734375" style="8" customWidth="1"/>
    <col min="10245" max="10245" width="5.6640625" style="8" customWidth="1"/>
    <col min="10246" max="10247" width="9.33203125" style="8" customWidth="1"/>
    <col min="10248" max="10248" width="13.109375" style="8" customWidth="1"/>
    <col min="10249" max="10469" width="9" style="8"/>
    <col min="10470" max="10470" width="5" style="8" customWidth="1"/>
    <col min="10471" max="10471" width="15" style="8" customWidth="1"/>
    <col min="10472" max="10473" width="14.6640625" style="8" customWidth="1"/>
    <col min="10474" max="10474" width="6.21875" style="8" customWidth="1"/>
    <col min="10475" max="10477" width="10.109375" style="8" customWidth="1"/>
    <col min="10478" max="10478" width="10.44140625" style="8" customWidth="1"/>
    <col min="10479" max="10496" width="9" style="8"/>
    <col min="10497" max="10497" width="6.44140625" style="8" customWidth="1"/>
    <col min="10498" max="10498" width="12.21875" style="8" customWidth="1"/>
    <col min="10499" max="10499" width="28.21875" style="8" customWidth="1"/>
    <col min="10500" max="10500" width="13.77734375" style="8" customWidth="1"/>
    <col min="10501" max="10501" width="5.6640625" style="8" customWidth="1"/>
    <col min="10502" max="10503" width="9.33203125" style="8" customWidth="1"/>
    <col min="10504" max="10504" width="13.109375" style="8" customWidth="1"/>
    <col min="10505" max="10725" width="9" style="8"/>
    <col min="10726" max="10726" width="5" style="8" customWidth="1"/>
    <col min="10727" max="10727" width="15" style="8" customWidth="1"/>
    <col min="10728" max="10729" width="14.6640625" style="8" customWidth="1"/>
    <col min="10730" max="10730" width="6.21875" style="8" customWidth="1"/>
    <col min="10731" max="10733" width="10.109375" style="8" customWidth="1"/>
    <col min="10734" max="10734" width="10.44140625" style="8" customWidth="1"/>
    <col min="10735" max="10752" width="9" style="8"/>
    <col min="10753" max="10753" width="6.44140625" style="8" customWidth="1"/>
    <col min="10754" max="10754" width="12.21875" style="8" customWidth="1"/>
    <col min="10755" max="10755" width="28.21875" style="8" customWidth="1"/>
    <col min="10756" max="10756" width="13.77734375" style="8" customWidth="1"/>
    <col min="10757" max="10757" width="5.6640625" style="8" customWidth="1"/>
    <col min="10758" max="10759" width="9.33203125" style="8" customWidth="1"/>
    <col min="10760" max="10760" width="13.109375" style="8" customWidth="1"/>
    <col min="10761" max="10981" width="9" style="8"/>
    <col min="10982" max="10982" width="5" style="8" customWidth="1"/>
    <col min="10983" max="10983" width="15" style="8" customWidth="1"/>
    <col min="10984" max="10985" width="14.6640625" style="8" customWidth="1"/>
    <col min="10986" max="10986" width="6.21875" style="8" customWidth="1"/>
    <col min="10987" max="10989" width="10.109375" style="8" customWidth="1"/>
    <col min="10990" max="10990" width="10.44140625" style="8" customWidth="1"/>
    <col min="10991" max="11008" width="9" style="8"/>
    <col min="11009" max="11009" width="6.44140625" style="8" customWidth="1"/>
    <col min="11010" max="11010" width="12.21875" style="8" customWidth="1"/>
    <col min="11011" max="11011" width="28.21875" style="8" customWidth="1"/>
    <col min="11012" max="11012" width="13.77734375" style="8" customWidth="1"/>
    <col min="11013" max="11013" width="5.6640625" style="8" customWidth="1"/>
    <col min="11014" max="11015" width="9.33203125" style="8" customWidth="1"/>
    <col min="11016" max="11016" width="13.109375" style="8" customWidth="1"/>
    <col min="11017" max="11237" width="9" style="8"/>
    <col min="11238" max="11238" width="5" style="8" customWidth="1"/>
    <col min="11239" max="11239" width="15" style="8" customWidth="1"/>
    <col min="11240" max="11241" width="14.6640625" style="8" customWidth="1"/>
    <col min="11242" max="11242" width="6.21875" style="8" customWidth="1"/>
    <col min="11243" max="11245" width="10.109375" style="8" customWidth="1"/>
    <col min="11246" max="11246" width="10.44140625" style="8" customWidth="1"/>
    <col min="11247" max="11264" width="9" style="8"/>
    <col min="11265" max="11265" width="6.44140625" style="8" customWidth="1"/>
    <col min="11266" max="11266" width="12.21875" style="8" customWidth="1"/>
    <col min="11267" max="11267" width="28.21875" style="8" customWidth="1"/>
    <col min="11268" max="11268" width="13.77734375" style="8" customWidth="1"/>
    <col min="11269" max="11269" width="5.6640625" style="8" customWidth="1"/>
    <col min="11270" max="11271" width="9.33203125" style="8" customWidth="1"/>
    <col min="11272" max="11272" width="13.109375" style="8" customWidth="1"/>
    <col min="11273" max="11493" width="9" style="8"/>
    <col min="11494" max="11494" width="5" style="8" customWidth="1"/>
    <col min="11495" max="11495" width="15" style="8" customWidth="1"/>
    <col min="11496" max="11497" width="14.6640625" style="8" customWidth="1"/>
    <col min="11498" max="11498" width="6.21875" style="8" customWidth="1"/>
    <col min="11499" max="11501" width="10.109375" style="8" customWidth="1"/>
    <col min="11502" max="11502" width="10.44140625" style="8" customWidth="1"/>
    <col min="11503" max="11520" width="9" style="8"/>
    <col min="11521" max="11521" width="6.44140625" style="8" customWidth="1"/>
    <col min="11522" max="11522" width="12.21875" style="8" customWidth="1"/>
    <col min="11523" max="11523" width="28.21875" style="8" customWidth="1"/>
    <col min="11524" max="11524" width="13.77734375" style="8" customWidth="1"/>
    <col min="11525" max="11525" width="5.6640625" style="8" customWidth="1"/>
    <col min="11526" max="11527" width="9.33203125" style="8" customWidth="1"/>
    <col min="11528" max="11528" width="13.109375" style="8" customWidth="1"/>
    <col min="11529" max="11749" width="9" style="8"/>
    <col min="11750" max="11750" width="5" style="8" customWidth="1"/>
    <col min="11751" max="11751" width="15" style="8" customWidth="1"/>
    <col min="11752" max="11753" width="14.6640625" style="8" customWidth="1"/>
    <col min="11754" max="11754" width="6.21875" style="8" customWidth="1"/>
    <col min="11755" max="11757" width="10.109375" style="8" customWidth="1"/>
    <col min="11758" max="11758" width="10.44140625" style="8" customWidth="1"/>
    <col min="11759" max="11776" width="9" style="8"/>
    <col min="11777" max="11777" width="6.44140625" style="8" customWidth="1"/>
    <col min="11778" max="11778" width="12.21875" style="8" customWidth="1"/>
    <col min="11779" max="11779" width="28.21875" style="8" customWidth="1"/>
    <col min="11780" max="11780" width="13.77734375" style="8" customWidth="1"/>
    <col min="11781" max="11781" width="5.6640625" style="8" customWidth="1"/>
    <col min="11782" max="11783" width="9.33203125" style="8" customWidth="1"/>
    <col min="11784" max="11784" width="13.109375" style="8" customWidth="1"/>
    <col min="11785" max="12005" width="9" style="8"/>
    <col min="12006" max="12006" width="5" style="8" customWidth="1"/>
    <col min="12007" max="12007" width="15" style="8" customWidth="1"/>
    <col min="12008" max="12009" width="14.6640625" style="8" customWidth="1"/>
    <col min="12010" max="12010" width="6.21875" style="8" customWidth="1"/>
    <col min="12011" max="12013" width="10.109375" style="8" customWidth="1"/>
    <col min="12014" max="12014" width="10.44140625" style="8" customWidth="1"/>
    <col min="12015" max="12032" width="9" style="8"/>
    <col min="12033" max="12033" width="6.44140625" style="8" customWidth="1"/>
    <col min="12034" max="12034" width="12.21875" style="8" customWidth="1"/>
    <col min="12035" max="12035" width="28.21875" style="8" customWidth="1"/>
    <col min="12036" max="12036" width="13.77734375" style="8" customWidth="1"/>
    <col min="12037" max="12037" width="5.6640625" style="8" customWidth="1"/>
    <col min="12038" max="12039" width="9.33203125" style="8" customWidth="1"/>
    <col min="12040" max="12040" width="13.109375" style="8" customWidth="1"/>
    <col min="12041" max="12261" width="9" style="8"/>
    <col min="12262" max="12262" width="5" style="8" customWidth="1"/>
    <col min="12263" max="12263" width="15" style="8" customWidth="1"/>
    <col min="12264" max="12265" width="14.6640625" style="8" customWidth="1"/>
    <col min="12266" max="12266" width="6.21875" style="8" customWidth="1"/>
    <col min="12267" max="12269" width="10.109375" style="8" customWidth="1"/>
    <col min="12270" max="12270" width="10.44140625" style="8" customWidth="1"/>
    <col min="12271" max="12288" width="9" style="8"/>
    <col min="12289" max="12289" width="6.44140625" style="8" customWidth="1"/>
    <col min="12290" max="12290" width="12.21875" style="8" customWidth="1"/>
    <col min="12291" max="12291" width="28.21875" style="8" customWidth="1"/>
    <col min="12292" max="12292" width="13.77734375" style="8" customWidth="1"/>
    <col min="12293" max="12293" width="5.6640625" style="8" customWidth="1"/>
    <col min="12294" max="12295" width="9.33203125" style="8" customWidth="1"/>
    <col min="12296" max="12296" width="13.109375" style="8" customWidth="1"/>
    <col min="12297" max="12517" width="9" style="8"/>
    <col min="12518" max="12518" width="5" style="8" customWidth="1"/>
    <col min="12519" max="12519" width="15" style="8" customWidth="1"/>
    <col min="12520" max="12521" width="14.6640625" style="8" customWidth="1"/>
    <col min="12522" max="12522" width="6.21875" style="8" customWidth="1"/>
    <col min="12523" max="12525" width="10.109375" style="8" customWidth="1"/>
    <col min="12526" max="12526" width="10.44140625" style="8" customWidth="1"/>
    <col min="12527" max="12544" width="9" style="8"/>
    <col min="12545" max="12545" width="6.44140625" style="8" customWidth="1"/>
    <col min="12546" max="12546" width="12.21875" style="8" customWidth="1"/>
    <col min="12547" max="12547" width="28.21875" style="8" customWidth="1"/>
    <col min="12548" max="12548" width="13.77734375" style="8" customWidth="1"/>
    <col min="12549" max="12549" width="5.6640625" style="8" customWidth="1"/>
    <col min="12550" max="12551" width="9.33203125" style="8" customWidth="1"/>
    <col min="12552" max="12552" width="13.109375" style="8" customWidth="1"/>
    <col min="12553" max="12773" width="9" style="8"/>
    <col min="12774" max="12774" width="5" style="8" customWidth="1"/>
    <col min="12775" max="12775" width="15" style="8" customWidth="1"/>
    <col min="12776" max="12777" width="14.6640625" style="8" customWidth="1"/>
    <col min="12778" max="12778" width="6.21875" style="8" customWidth="1"/>
    <col min="12779" max="12781" width="10.109375" style="8" customWidth="1"/>
    <col min="12782" max="12782" width="10.44140625" style="8" customWidth="1"/>
    <col min="12783" max="12800" width="9" style="8"/>
    <col min="12801" max="12801" width="6.44140625" style="8" customWidth="1"/>
    <col min="12802" max="12802" width="12.21875" style="8" customWidth="1"/>
    <col min="12803" max="12803" width="28.21875" style="8" customWidth="1"/>
    <col min="12804" max="12804" width="13.77734375" style="8" customWidth="1"/>
    <col min="12805" max="12805" width="5.6640625" style="8" customWidth="1"/>
    <col min="12806" max="12807" width="9.33203125" style="8" customWidth="1"/>
    <col min="12808" max="12808" width="13.109375" style="8" customWidth="1"/>
    <col min="12809" max="13029" width="9" style="8"/>
    <col min="13030" max="13030" width="5" style="8" customWidth="1"/>
    <col min="13031" max="13031" width="15" style="8" customWidth="1"/>
    <col min="13032" max="13033" width="14.6640625" style="8" customWidth="1"/>
    <col min="13034" max="13034" width="6.21875" style="8" customWidth="1"/>
    <col min="13035" max="13037" width="10.109375" style="8" customWidth="1"/>
    <col min="13038" max="13038" width="10.44140625" style="8" customWidth="1"/>
    <col min="13039" max="13056" width="9" style="8"/>
    <col min="13057" max="13057" width="6.44140625" style="8" customWidth="1"/>
    <col min="13058" max="13058" width="12.21875" style="8" customWidth="1"/>
    <col min="13059" max="13059" width="28.21875" style="8" customWidth="1"/>
    <col min="13060" max="13060" width="13.77734375" style="8" customWidth="1"/>
    <col min="13061" max="13061" width="5.6640625" style="8" customWidth="1"/>
    <col min="13062" max="13063" width="9.33203125" style="8" customWidth="1"/>
    <col min="13064" max="13064" width="13.109375" style="8" customWidth="1"/>
    <col min="13065" max="13285" width="9" style="8"/>
    <col min="13286" max="13286" width="5" style="8" customWidth="1"/>
    <col min="13287" max="13287" width="15" style="8" customWidth="1"/>
    <col min="13288" max="13289" width="14.6640625" style="8" customWidth="1"/>
    <col min="13290" max="13290" width="6.21875" style="8" customWidth="1"/>
    <col min="13291" max="13293" width="10.109375" style="8" customWidth="1"/>
    <col min="13294" max="13294" width="10.44140625" style="8" customWidth="1"/>
    <col min="13295" max="13312" width="9" style="8"/>
    <col min="13313" max="13313" width="6.44140625" style="8" customWidth="1"/>
    <col min="13314" max="13314" width="12.21875" style="8" customWidth="1"/>
    <col min="13315" max="13315" width="28.21875" style="8" customWidth="1"/>
    <col min="13316" max="13316" width="13.77734375" style="8" customWidth="1"/>
    <col min="13317" max="13317" width="5.6640625" style="8" customWidth="1"/>
    <col min="13318" max="13319" width="9.33203125" style="8" customWidth="1"/>
    <col min="13320" max="13320" width="13.109375" style="8" customWidth="1"/>
    <col min="13321" max="13541" width="9" style="8"/>
    <col min="13542" max="13542" width="5" style="8" customWidth="1"/>
    <col min="13543" max="13543" width="15" style="8" customWidth="1"/>
    <col min="13544" max="13545" width="14.6640625" style="8" customWidth="1"/>
    <col min="13546" max="13546" width="6.21875" style="8" customWidth="1"/>
    <col min="13547" max="13549" width="10.109375" style="8" customWidth="1"/>
    <col min="13550" max="13550" width="10.44140625" style="8" customWidth="1"/>
    <col min="13551" max="13568" width="9" style="8"/>
    <col min="13569" max="13569" width="6.44140625" style="8" customWidth="1"/>
    <col min="13570" max="13570" width="12.21875" style="8" customWidth="1"/>
    <col min="13571" max="13571" width="28.21875" style="8" customWidth="1"/>
    <col min="13572" max="13572" width="13.77734375" style="8" customWidth="1"/>
    <col min="13573" max="13573" width="5.6640625" style="8" customWidth="1"/>
    <col min="13574" max="13575" width="9.33203125" style="8" customWidth="1"/>
    <col min="13576" max="13576" width="13.109375" style="8" customWidth="1"/>
    <col min="13577" max="13797" width="9" style="8"/>
    <col min="13798" max="13798" width="5" style="8" customWidth="1"/>
    <col min="13799" max="13799" width="15" style="8" customWidth="1"/>
    <col min="13800" max="13801" width="14.6640625" style="8" customWidth="1"/>
    <col min="13802" max="13802" width="6.21875" style="8" customWidth="1"/>
    <col min="13803" max="13805" width="10.109375" style="8" customWidth="1"/>
    <col min="13806" max="13806" width="10.44140625" style="8" customWidth="1"/>
    <col min="13807" max="13824" width="9" style="8"/>
    <col min="13825" max="13825" width="6.44140625" style="8" customWidth="1"/>
    <col min="13826" max="13826" width="12.21875" style="8" customWidth="1"/>
    <col min="13827" max="13827" width="28.21875" style="8" customWidth="1"/>
    <col min="13828" max="13828" width="13.77734375" style="8" customWidth="1"/>
    <col min="13829" max="13829" width="5.6640625" style="8" customWidth="1"/>
    <col min="13830" max="13831" width="9.33203125" style="8" customWidth="1"/>
    <col min="13832" max="13832" width="13.109375" style="8" customWidth="1"/>
    <col min="13833" max="14053" width="9" style="8"/>
    <col min="14054" max="14054" width="5" style="8" customWidth="1"/>
    <col min="14055" max="14055" width="15" style="8" customWidth="1"/>
    <col min="14056" max="14057" width="14.6640625" style="8" customWidth="1"/>
    <col min="14058" max="14058" width="6.21875" style="8" customWidth="1"/>
    <col min="14059" max="14061" width="10.109375" style="8" customWidth="1"/>
    <col min="14062" max="14062" width="10.44140625" style="8" customWidth="1"/>
    <col min="14063" max="14080" width="9" style="8"/>
    <col min="14081" max="14081" width="6.44140625" style="8" customWidth="1"/>
    <col min="14082" max="14082" width="12.21875" style="8" customWidth="1"/>
    <col min="14083" max="14083" width="28.21875" style="8" customWidth="1"/>
    <col min="14084" max="14084" width="13.77734375" style="8" customWidth="1"/>
    <col min="14085" max="14085" width="5.6640625" style="8" customWidth="1"/>
    <col min="14086" max="14087" width="9.33203125" style="8" customWidth="1"/>
    <col min="14088" max="14088" width="13.109375" style="8" customWidth="1"/>
    <col min="14089" max="14309" width="9" style="8"/>
    <col min="14310" max="14310" width="5" style="8" customWidth="1"/>
    <col min="14311" max="14311" width="15" style="8" customWidth="1"/>
    <col min="14312" max="14313" width="14.6640625" style="8" customWidth="1"/>
    <col min="14314" max="14314" width="6.21875" style="8" customWidth="1"/>
    <col min="14315" max="14317" width="10.109375" style="8" customWidth="1"/>
    <col min="14318" max="14318" width="10.44140625" style="8" customWidth="1"/>
    <col min="14319" max="14336" width="9" style="8"/>
    <col min="14337" max="14337" width="6.44140625" style="8" customWidth="1"/>
    <col min="14338" max="14338" width="12.21875" style="8" customWidth="1"/>
    <col min="14339" max="14339" width="28.21875" style="8" customWidth="1"/>
    <col min="14340" max="14340" width="13.77734375" style="8" customWidth="1"/>
    <col min="14341" max="14341" width="5.6640625" style="8" customWidth="1"/>
    <col min="14342" max="14343" width="9.33203125" style="8" customWidth="1"/>
    <col min="14344" max="14344" width="13.109375" style="8" customWidth="1"/>
    <col min="14345" max="14565" width="9" style="8"/>
    <col min="14566" max="14566" width="5" style="8" customWidth="1"/>
    <col min="14567" max="14567" width="15" style="8" customWidth="1"/>
    <col min="14568" max="14569" width="14.6640625" style="8" customWidth="1"/>
    <col min="14570" max="14570" width="6.21875" style="8" customWidth="1"/>
    <col min="14571" max="14573" width="10.109375" style="8" customWidth="1"/>
    <col min="14574" max="14574" width="10.44140625" style="8" customWidth="1"/>
    <col min="14575" max="14592" width="9" style="8"/>
    <col min="14593" max="14593" width="6.44140625" style="8" customWidth="1"/>
    <col min="14594" max="14594" width="12.21875" style="8" customWidth="1"/>
    <col min="14595" max="14595" width="28.21875" style="8" customWidth="1"/>
    <col min="14596" max="14596" width="13.77734375" style="8" customWidth="1"/>
    <col min="14597" max="14597" width="5.6640625" style="8" customWidth="1"/>
    <col min="14598" max="14599" width="9.33203125" style="8" customWidth="1"/>
    <col min="14600" max="14600" width="13.109375" style="8" customWidth="1"/>
    <col min="14601" max="14821" width="9" style="8"/>
    <col min="14822" max="14822" width="5" style="8" customWidth="1"/>
    <col min="14823" max="14823" width="15" style="8" customWidth="1"/>
    <col min="14824" max="14825" width="14.6640625" style="8" customWidth="1"/>
    <col min="14826" max="14826" width="6.21875" style="8" customWidth="1"/>
    <col min="14827" max="14829" width="10.109375" style="8" customWidth="1"/>
    <col min="14830" max="14830" width="10.44140625" style="8" customWidth="1"/>
    <col min="14831" max="14848" width="9" style="8"/>
    <col min="14849" max="14849" width="6.44140625" style="8" customWidth="1"/>
    <col min="14850" max="14850" width="12.21875" style="8" customWidth="1"/>
    <col min="14851" max="14851" width="28.21875" style="8" customWidth="1"/>
    <col min="14852" max="14852" width="13.77734375" style="8" customWidth="1"/>
    <col min="14853" max="14853" width="5.6640625" style="8" customWidth="1"/>
    <col min="14854" max="14855" width="9.33203125" style="8" customWidth="1"/>
    <col min="14856" max="14856" width="13.109375" style="8" customWidth="1"/>
    <col min="14857" max="15077" width="9" style="8"/>
    <col min="15078" max="15078" width="5" style="8" customWidth="1"/>
    <col min="15079" max="15079" width="15" style="8" customWidth="1"/>
    <col min="15080" max="15081" width="14.6640625" style="8" customWidth="1"/>
    <col min="15082" max="15082" width="6.21875" style="8" customWidth="1"/>
    <col min="15083" max="15085" width="10.109375" style="8" customWidth="1"/>
    <col min="15086" max="15086" width="10.44140625" style="8" customWidth="1"/>
    <col min="15087" max="15104" width="9" style="8"/>
    <col min="15105" max="15105" width="6.44140625" style="8" customWidth="1"/>
    <col min="15106" max="15106" width="12.21875" style="8" customWidth="1"/>
    <col min="15107" max="15107" width="28.21875" style="8" customWidth="1"/>
    <col min="15108" max="15108" width="13.77734375" style="8" customWidth="1"/>
    <col min="15109" max="15109" width="5.6640625" style="8" customWidth="1"/>
    <col min="15110" max="15111" width="9.33203125" style="8" customWidth="1"/>
    <col min="15112" max="15112" width="13.109375" style="8" customWidth="1"/>
    <col min="15113" max="15333" width="9" style="8"/>
    <col min="15334" max="15334" width="5" style="8" customWidth="1"/>
    <col min="15335" max="15335" width="15" style="8" customWidth="1"/>
    <col min="15336" max="15337" width="14.6640625" style="8" customWidth="1"/>
    <col min="15338" max="15338" width="6.21875" style="8" customWidth="1"/>
    <col min="15339" max="15341" width="10.109375" style="8" customWidth="1"/>
    <col min="15342" max="15342" width="10.44140625" style="8" customWidth="1"/>
    <col min="15343" max="15360" width="9" style="8"/>
    <col min="15361" max="15361" width="6.44140625" style="8" customWidth="1"/>
    <col min="15362" max="15362" width="12.21875" style="8" customWidth="1"/>
    <col min="15363" max="15363" width="28.21875" style="8" customWidth="1"/>
    <col min="15364" max="15364" width="13.77734375" style="8" customWidth="1"/>
    <col min="15365" max="15365" width="5.6640625" style="8" customWidth="1"/>
    <col min="15366" max="15367" width="9.33203125" style="8" customWidth="1"/>
    <col min="15368" max="15368" width="13.109375" style="8" customWidth="1"/>
    <col min="15369" max="15589" width="9" style="8"/>
    <col min="15590" max="15590" width="5" style="8" customWidth="1"/>
    <col min="15591" max="15591" width="15" style="8" customWidth="1"/>
    <col min="15592" max="15593" width="14.6640625" style="8" customWidth="1"/>
    <col min="15594" max="15594" width="6.21875" style="8" customWidth="1"/>
    <col min="15595" max="15597" width="10.109375" style="8" customWidth="1"/>
    <col min="15598" max="15598" width="10.44140625" style="8" customWidth="1"/>
    <col min="15599" max="15616" width="9" style="8"/>
    <col min="15617" max="15617" width="6.44140625" style="8" customWidth="1"/>
    <col min="15618" max="15618" width="12.21875" style="8" customWidth="1"/>
    <col min="15619" max="15619" width="28.21875" style="8" customWidth="1"/>
    <col min="15620" max="15620" width="13.77734375" style="8" customWidth="1"/>
    <col min="15621" max="15621" width="5.6640625" style="8" customWidth="1"/>
    <col min="15622" max="15623" width="9.33203125" style="8" customWidth="1"/>
    <col min="15624" max="15624" width="13.109375" style="8" customWidth="1"/>
    <col min="15625" max="15845" width="9" style="8"/>
    <col min="15846" max="15846" width="5" style="8" customWidth="1"/>
    <col min="15847" max="15847" width="15" style="8" customWidth="1"/>
    <col min="15848" max="15849" width="14.6640625" style="8" customWidth="1"/>
    <col min="15850" max="15850" width="6.21875" style="8" customWidth="1"/>
    <col min="15851" max="15853" width="10.109375" style="8" customWidth="1"/>
    <col min="15854" max="15854" width="10.44140625" style="8" customWidth="1"/>
    <col min="15855" max="15872" width="9" style="8"/>
    <col min="15873" max="15873" width="6.44140625" style="8" customWidth="1"/>
    <col min="15874" max="15874" width="12.21875" style="8" customWidth="1"/>
    <col min="15875" max="15875" width="28.21875" style="8" customWidth="1"/>
    <col min="15876" max="15876" width="13.77734375" style="8" customWidth="1"/>
    <col min="15877" max="15877" width="5.6640625" style="8" customWidth="1"/>
    <col min="15878" max="15879" width="9.33203125" style="8" customWidth="1"/>
    <col min="15880" max="15880" width="13.109375" style="8" customWidth="1"/>
    <col min="15881" max="16101" width="9" style="8"/>
    <col min="16102" max="16102" width="5" style="8" customWidth="1"/>
    <col min="16103" max="16103" width="15" style="8" customWidth="1"/>
    <col min="16104" max="16105" width="14.6640625" style="8" customWidth="1"/>
    <col min="16106" max="16106" width="6.21875" style="8" customWidth="1"/>
    <col min="16107" max="16109" width="10.109375" style="8" customWidth="1"/>
    <col min="16110" max="16110" width="10.44140625" style="8" customWidth="1"/>
    <col min="16111" max="16128" width="9" style="8"/>
    <col min="16129" max="16129" width="6.44140625" style="8" customWidth="1"/>
    <col min="16130" max="16130" width="12.21875" style="8" customWidth="1"/>
    <col min="16131" max="16131" width="28.21875" style="8" customWidth="1"/>
    <col min="16132" max="16132" width="13.77734375" style="8" customWidth="1"/>
    <col min="16133" max="16133" width="5.6640625" style="8" customWidth="1"/>
    <col min="16134" max="16135" width="9.33203125" style="8" customWidth="1"/>
    <col min="16136" max="16136" width="13.109375" style="8" customWidth="1"/>
    <col min="16137" max="16357" width="9" style="8"/>
    <col min="16358" max="16358" width="5" style="8" customWidth="1"/>
    <col min="16359" max="16359" width="15" style="8" customWidth="1"/>
    <col min="16360" max="16361" width="14.6640625" style="8" customWidth="1"/>
    <col min="16362" max="16362" width="6.21875" style="8" customWidth="1"/>
    <col min="16363" max="16365" width="10.109375" style="8" customWidth="1"/>
    <col min="16366" max="16366" width="10.44140625" style="8" customWidth="1"/>
    <col min="16367" max="16384" width="9" style="8"/>
  </cols>
  <sheetData>
    <row r="1" spans="1:256" ht="22.2">
      <c r="A1" s="198" t="s">
        <v>0</v>
      </c>
      <c r="B1" s="198"/>
      <c r="C1" s="198"/>
      <c r="D1" s="198"/>
      <c r="E1" s="198"/>
      <c r="F1" s="198"/>
      <c r="G1" s="198"/>
      <c r="H1" s="198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  <c r="Z1" s="90"/>
      <c r="AA1" s="90"/>
      <c r="AB1" s="90"/>
      <c r="AC1" s="90"/>
      <c r="AD1" s="90"/>
      <c r="AE1" s="90"/>
      <c r="AF1" s="90"/>
      <c r="AG1" s="90"/>
      <c r="AH1" s="90"/>
      <c r="AI1" s="90"/>
      <c r="AJ1" s="90"/>
      <c r="AK1" s="90"/>
      <c r="AL1" s="90"/>
      <c r="AM1" s="90"/>
      <c r="AN1" s="90"/>
      <c r="AO1" s="90"/>
      <c r="AP1" s="90"/>
      <c r="AQ1" s="90"/>
      <c r="AR1" s="90"/>
      <c r="AS1" s="90"/>
      <c r="AT1" s="90"/>
      <c r="AU1" s="90"/>
      <c r="AV1" s="90"/>
      <c r="AW1" s="90"/>
      <c r="AX1" s="90"/>
      <c r="AY1" s="90"/>
      <c r="AZ1" s="90"/>
      <c r="BA1" s="90"/>
      <c r="BB1" s="90"/>
      <c r="BC1" s="90"/>
      <c r="BD1" s="90"/>
      <c r="BE1" s="90"/>
      <c r="BF1" s="90"/>
      <c r="BG1" s="90"/>
      <c r="BH1" s="90"/>
      <c r="BI1" s="90"/>
      <c r="BJ1" s="90"/>
      <c r="BK1" s="90"/>
    </row>
    <row r="2" spans="1:256" ht="13.5" customHeight="1">
      <c r="A2" s="199" t="s">
        <v>1</v>
      </c>
      <c r="B2" s="199"/>
      <c r="C2" s="199"/>
      <c r="D2" s="199"/>
      <c r="E2" s="199"/>
      <c r="F2" s="199"/>
      <c r="G2" s="199"/>
      <c r="H2" s="199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  <c r="AB2" s="90"/>
      <c r="AC2" s="90"/>
      <c r="AD2" s="90"/>
      <c r="AE2" s="90"/>
      <c r="AF2" s="90"/>
      <c r="AG2" s="90"/>
      <c r="AH2" s="90"/>
      <c r="AI2" s="90"/>
      <c r="AJ2" s="90"/>
      <c r="AK2" s="90"/>
      <c r="AL2" s="90"/>
      <c r="AM2" s="90"/>
      <c r="AN2" s="90"/>
      <c r="AO2" s="90"/>
      <c r="AP2" s="90"/>
      <c r="AQ2" s="90"/>
      <c r="AR2" s="90"/>
      <c r="AS2" s="90"/>
      <c r="AT2" s="90"/>
      <c r="AU2" s="90"/>
      <c r="AV2" s="90"/>
      <c r="AW2" s="90"/>
      <c r="AX2" s="90"/>
      <c r="AY2" s="90"/>
      <c r="AZ2" s="90"/>
      <c r="BA2" s="90"/>
      <c r="BB2" s="90"/>
      <c r="BC2" s="90"/>
      <c r="BD2" s="90"/>
      <c r="BE2" s="90"/>
      <c r="BF2" s="90"/>
      <c r="BG2" s="90"/>
      <c r="BH2" s="90"/>
      <c r="BI2" s="90"/>
      <c r="BJ2" s="90"/>
      <c r="BK2" s="90"/>
    </row>
    <row r="3" spans="1:256">
      <c r="A3" s="200" t="s">
        <v>2</v>
      </c>
      <c r="B3" s="200"/>
      <c r="C3" s="200"/>
      <c r="D3" s="200"/>
      <c r="E3" s="200"/>
      <c r="F3" s="200"/>
      <c r="G3" s="200"/>
      <c r="H3" s="200"/>
      <c r="I3" s="90"/>
      <c r="J3" s="90"/>
      <c r="K3" s="90"/>
      <c r="L3" s="90"/>
      <c r="M3" s="90"/>
      <c r="N3" s="90"/>
      <c r="O3" s="90"/>
      <c r="P3" s="90"/>
      <c r="Q3" s="90"/>
      <c r="R3" s="90"/>
      <c r="S3" s="90"/>
      <c r="T3" s="90"/>
      <c r="U3" s="90"/>
      <c r="V3" s="90"/>
      <c r="W3" s="90"/>
      <c r="X3" s="90"/>
      <c r="Y3" s="90"/>
      <c r="Z3" s="90"/>
      <c r="AA3" s="90"/>
      <c r="AB3" s="90"/>
      <c r="AC3" s="90"/>
      <c r="AD3" s="90"/>
      <c r="AE3" s="90"/>
      <c r="AF3" s="90"/>
      <c r="AG3" s="90"/>
      <c r="AH3" s="90"/>
      <c r="AI3" s="90"/>
      <c r="AJ3" s="90"/>
      <c r="AK3" s="90"/>
      <c r="AL3" s="90"/>
      <c r="AM3" s="90"/>
      <c r="AN3" s="90"/>
      <c r="AO3" s="90"/>
      <c r="AP3" s="90"/>
      <c r="AQ3" s="90"/>
      <c r="AR3" s="90"/>
      <c r="AS3" s="90"/>
      <c r="AT3" s="90"/>
      <c r="AU3" s="90"/>
      <c r="AV3" s="90"/>
      <c r="AW3" s="90"/>
      <c r="AX3" s="90"/>
      <c r="AY3" s="90"/>
      <c r="AZ3" s="90"/>
      <c r="BA3" s="90"/>
      <c r="BB3" s="90"/>
      <c r="BC3" s="90"/>
      <c r="BD3" s="90"/>
      <c r="BE3" s="90"/>
      <c r="BF3" s="90"/>
      <c r="BG3" s="90"/>
      <c r="BH3" s="90"/>
      <c r="BI3" s="90"/>
      <c r="BJ3" s="90"/>
      <c r="BK3" s="90"/>
    </row>
    <row r="4" spans="1:256" ht="21" customHeight="1">
      <c r="A4" s="200" t="s">
        <v>3</v>
      </c>
      <c r="B4" s="200"/>
      <c r="C4" s="200"/>
      <c r="D4" s="200"/>
      <c r="E4" s="200"/>
      <c r="F4" s="200"/>
      <c r="G4" s="200"/>
      <c r="H4" s="200"/>
      <c r="I4" s="90"/>
      <c r="J4" s="90"/>
      <c r="K4" s="90"/>
      <c r="L4" s="90"/>
      <c r="M4" s="90"/>
      <c r="N4" s="90"/>
      <c r="O4" s="90"/>
      <c r="P4" s="90"/>
      <c r="Q4" s="90"/>
      <c r="R4" s="90"/>
      <c r="S4" s="90"/>
      <c r="T4" s="90"/>
      <c r="U4" s="90"/>
      <c r="V4" s="90"/>
      <c r="W4" s="90"/>
      <c r="X4" s="90"/>
      <c r="Y4" s="90"/>
      <c r="Z4" s="90"/>
      <c r="AA4" s="90"/>
      <c r="AB4" s="90"/>
      <c r="AC4" s="90"/>
      <c r="AD4" s="90"/>
      <c r="AE4" s="90"/>
      <c r="AF4" s="90"/>
      <c r="AG4" s="90"/>
      <c r="AH4" s="90"/>
      <c r="AI4" s="90"/>
      <c r="AJ4" s="90"/>
      <c r="AK4" s="90"/>
      <c r="AL4" s="90"/>
      <c r="AM4" s="90"/>
      <c r="AN4" s="90"/>
      <c r="AO4" s="90"/>
      <c r="AP4" s="90"/>
      <c r="AQ4" s="90"/>
      <c r="AR4" s="90"/>
      <c r="AS4" s="90"/>
      <c r="AT4" s="90"/>
      <c r="AU4" s="90"/>
      <c r="AV4" s="90"/>
      <c r="AW4" s="90"/>
      <c r="AX4" s="90"/>
      <c r="AY4" s="90"/>
      <c r="AZ4" s="90"/>
      <c r="BA4" s="90"/>
      <c r="BB4" s="90"/>
      <c r="BC4" s="90"/>
      <c r="BD4" s="90"/>
      <c r="BE4" s="90"/>
      <c r="BF4" s="90"/>
      <c r="BG4" s="90"/>
      <c r="BH4" s="90"/>
      <c r="BI4" s="90"/>
      <c r="BJ4" s="90"/>
      <c r="BK4" s="90"/>
    </row>
    <row r="5" spans="1:256" ht="31.5" customHeight="1">
      <c r="A5" s="201" t="s">
        <v>4</v>
      </c>
      <c r="B5" s="201"/>
      <c r="C5" s="201"/>
      <c r="D5" s="201"/>
      <c r="E5" s="201"/>
      <c r="F5" s="201"/>
      <c r="G5" s="201"/>
      <c r="H5" s="201"/>
      <c r="I5" s="90"/>
      <c r="J5" s="90"/>
      <c r="K5" s="90"/>
      <c r="L5" s="90"/>
      <c r="M5" s="90"/>
      <c r="N5" s="90"/>
      <c r="O5" s="90"/>
      <c r="P5" s="90"/>
      <c r="Q5" s="90"/>
      <c r="R5" s="90"/>
      <c r="S5" s="90"/>
      <c r="T5" s="90"/>
      <c r="U5" s="90"/>
      <c r="V5" s="90"/>
      <c r="W5" s="90"/>
      <c r="X5" s="90"/>
      <c r="Y5" s="90"/>
      <c r="Z5" s="90"/>
      <c r="AA5" s="90"/>
      <c r="AB5" s="90"/>
      <c r="AC5" s="90"/>
      <c r="AD5" s="90"/>
      <c r="AE5" s="90"/>
      <c r="AF5" s="90"/>
      <c r="AG5" s="90"/>
      <c r="AH5" s="90"/>
      <c r="AI5" s="90"/>
      <c r="AJ5" s="90"/>
      <c r="AK5" s="90"/>
      <c r="AL5" s="90"/>
      <c r="AM5" s="90"/>
      <c r="AN5" s="90"/>
      <c r="AO5" s="90"/>
      <c r="AP5" s="90"/>
      <c r="AQ5" s="90"/>
      <c r="AR5" s="90"/>
      <c r="AS5" s="90"/>
      <c r="AT5" s="90"/>
      <c r="AU5" s="90"/>
      <c r="AV5" s="90"/>
      <c r="AW5" s="90"/>
      <c r="AX5" s="90"/>
      <c r="AY5" s="90"/>
      <c r="AZ5" s="90"/>
      <c r="BA5" s="90"/>
      <c r="BB5" s="90"/>
      <c r="BC5" s="90"/>
      <c r="BD5" s="90"/>
      <c r="BE5" s="90"/>
      <c r="BF5" s="90"/>
      <c r="BG5" s="90"/>
      <c r="BH5" s="90"/>
      <c r="BI5" s="90"/>
      <c r="BJ5" s="90"/>
      <c r="BK5" s="90"/>
    </row>
    <row r="6" spans="1:256">
      <c r="A6" s="194" t="s">
        <v>5</v>
      </c>
      <c r="B6" s="194"/>
      <c r="C6" s="194"/>
      <c r="D6" s="194"/>
      <c r="E6" s="194"/>
      <c r="F6" s="194"/>
      <c r="G6" s="194"/>
      <c r="H6" s="194"/>
      <c r="I6" s="90"/>
      <c r="J6" s="90"/>
      <c r="K6" s="90"/>
      <c r="L6" s="90"/>
      <c r="M6" s="90"/>
      <c r="N6" s="90"/>
      <c r="O6" s="90"/>
      <c r="P6" s="90"/>
      <c r="Q6" s="90"/>
      <c r="R6" s="90"/>
      <c r="S6" s="90"/>
      <c r="T6" s="90"/>
      <c r="U6" s="90"/>
      <c r="V6" s="90"/>
      <c r="W6" s="90"/>
      <c r="X6" s="90"/>
      <c r="Y6" s="90"/>
      <c r="Z6" s="90"/>
      <c r="AA6" s="90"/>
      <c r="AB6" s="90"/>
      <c r="AC6" s="90"/>
      <c r="AD6" s="90"/>
      <c r="AE6" s="90"/>
      <c r="AF6" s="90"/>
      <c r="AG6" s="90"/>
      <c r="AH6" s="90"/>
      <c r="AI6" s="90"/>
      <c r="AJ6" s="90"/>
      <c r="AK6" s="90"/>
      <c r="AL6" s="90"/>
      <c r="AM6" s="90"/>
      <c r="AN6" s="90"/>
      <c r="AO6" s="90"/>
      <c r="AP6" s="90"/>
      <c r="AQ6" s="90"/>
      <c r="AR6" s="90"/>
      <c r="AS6" s="90"/>
      <c r="AT6" s="90"/>
      <c r="AU6" s="90"/>
      <c r="AV6" s="90"/>
      <c r="AW6" s="90"/>
      <c r="AX6" s="90"/>
      <c r="AY6" s="90"/>
      <c r="AZ6" s="90"/>
      <c r="BA6" s="90"/>
      <c r="BB6" s="90"/>
      <c r="BC6" s="90"/>
      <c r="BD6" s="90"/>
      <c r="BE6" s="90"/>
      <c r="BF6" s="90"/>
      <c r="BG6" s="90"/>
      <c r="BH6" s="90"/>
      <c r="BI6" s="90"/>
      <c r="BJ6" s="90"/>
      <c r="BK6" s="90"/>
    </row>
    <row r="7" spans="1:256" ht="15">
      <c r="A7" s="184" t="s">
        <v>6</v>
      </c>
      <c r="B7" s="186" t="s">
        <v>7</v>
      </c>
      <c r="C7" s="188" t="s">
        <v>8</v>
      </c>
      <c r="D7" s="188" t="s">
        <v>9</v>
      </c>
      <c r="E7" s="190" t="s">
        <v>10</v>
      </c>
      <c r="F7" s="195" t="s">
        <v>11</v>
      </c>
      <c r="G7" s="195"/>
      <c r="H7" s="192" t="s">
        <v>12</v>
      </c>
      <c r="I7" s="90"/>
      <c r="J7" s="90"/>
      <c r="K7" s="90"/>
      <c r="L7" s="90"/>
      <c r="M7" s="90"/>
      <c r="N7" s="90"/>
      <c r="O7" s="90"/>
      <c r="P7" s="90"/>
      <c r="Q7" s="90"/>
      <c r="R7" s="90"/>
      <c r="S7" s="90"/>
      <c r="T7" s="90"/>
      <c r="U7" s="90"/>
      <c r="V7" s="90"/>
      <c r="W7" s="90"/>
      <c r="X7" s="90"/>
      <c r="Y7" s="90"/>
      <c r="Z7" s="90"/>
      <c r="AA7" s="90"/>
      <c r="AB7" s="90"/>
      <c r="AC7" s="90"/>
      <c r="AD7" s="90"/>
      <c r="AE7" s="90"/>
      <c r="AF7" s="90"/>
      <c r="AG7" s="90"/>
      <c r="AH7" s="90"/>
      <c r="AI7" s="90"/>
      <c r="AJ7" s="90"/>
      <c r="AK7" s="90"/>
      <c r="AL7" s="90"/>
      <c r="AM7" s="90"/>
      <c r="AN7" s="90"/>
      <c r="AO7" s="90"/>
      <c r="AP7" s="90"/>
      <c r="AQ7" s="90"/>
      <c r="AR7" s="90"/>
      <c r="AS7" s="90"/>
      <c r="AT7" s="90"/>
      <c r="AU7" s="90"/>
      <c r="AV7" s="90"/>
      <c r="AW7" s="90"/>
      <c r="AX7" s="90"/>
      <c r="AY7" s="90"/>
      <c r="AZ7" s="90"/>
      <c r="BA7" s="90"/>
      <c r="BB7" s="90"/>
      <c r="BC7" s="90"/>
      <c r="BD7" s="90"/>
      <c r="BE7" s="90"/>
      <c r="BF7" s="90"/>
      <c r="BG7" s="90"/>
      <c r="BH7" s="90"/>
      <c r="BI7" s="90"/>
      <c r="BJ7" s="90"/>
      <c r="BK7" s="90"/>
    </row>
    <row r="8" spans="1:256" ht="15">
      <c r="A8" s="185"/>
      <c r="B8" s="187"/>
      <c r="C8" s="189"/>
      <c r="D8" s="189"/>
      <c r="E8" s="191"/>
      <c r="F8" s="52" t="s">
        <v>13</v>
      </c>
      <c r="G8" s="52" t="s">
        <v>14</v>
      </c>
      <c r="H8" s="193"/>
      <c r="I8" s="90"/>
      <c r="J8" s="90"/>
      <c r="K8" s="90"/>
      <c r="L8" s="90"/>
      <c r="M8" s="90"/>
      <c r="N8" s="90"/>
      <c r="O8" s="90"/>
      <c r="P8" s="90"/>
      <c r="Q8" s="90"/>
      <c r="R8" s="90"/>
      <c r="S8" s="90"/>
      <c r="T8" s="90"/>
      <c r="U8" s="90"/>
      <c r="V8" s="90"/>
      <c r="W8" s="90"/>
      <c r="X8" s="90"/>
      <c r="Y8" s="90"/>
      <c r="Z8" s="90"/>
      <c r="AA8" s="90"/>
      <c r="AB8" s="90"/>
      <c r="AC8" s="90"/>
      <c r="AD8" s="90"/>
      <c r="AE8" s="90"/>
      <c r="AF8" s="90"/>
      <c r="AG8" s="90"/>
      <c r="AH8" s="90"/>
      <c r="AI8" s="90"/>
      <c r="AJ8" s="90"/>
      <c r="AK8" s="90"/>
      <c r="AL8" s="90"/>
      <c r="AM8" s="90"/>
      <c r="AN8" s="90"/>
      <c r="AO8" s="90"/>
      <c r="AP8" s="90"/>
      <c r="AQ8" s="90"/>
      <c r="AR8" s="90"/>
      <c r="AS8" s="90"/>
      <c r="AT8" s="90"/>
      <c r="AU8" s="90"/>
      <c r="AV8" s="90"/>
      <c r="AW8" s="90"/>
      <c r="AX8" s="90"/>
      <c r="AY8" s="90"/>
      <c r="AZ8" s="90"/>
      <c r="BA8" s="90"/>
      <c r="BB8" s="90"/>
      <c r="BC8" s="90"/>
      <c r="BD8" s="90"/>
      <c r="BE8" s="90"/>
      <c r="BF8" s="90"/>
      <c r="BG8" s="90"/>
      <c r="BH8" s="90"/>
      <c r="BI8" s="90"/>
      <c r="BJ8" s="90"/>
      <c r="BK8" s="90"/>
    </row>
    <row r="9" spans="1:256" ht="15" customHeight="1">
      <c r="A9" s="159">
        <v>1</v>
      </c>
      <c r="B9" s="160"/>
      <c r="C9" s="161" t="s">
        <v>15</v>
      </c>
      <c r="D9" s="162" t="s">
        <v>16</v>
      </c>
      <c r="E9" s="163" t="s">
        <v>17</v>
      </c>
      <c r="F9" s="164"/>
      <c r="G9" s="164">
        <v>5.0442499999999999</v>
      </c>
      <c r="H9" s="165"/>
      <c r="I9" s="90"/>
      <c r="J9" s="90"/>
      <c r="K9" s="90"/>
      <c r="L9" s="90"/>
      <c r="M9" s="90"/>
      <c r="N9" s="90"/>
      <c r="O9" s="90"/>
      <c r="P9" s="90"/>
      <c r="Q9" s="90"/>
      <c r="R9" s="90"/>
      <c r="S9" s="90"/>
      <c r="T9" s="90"/>
      <c r="U9" s="90"/>
      <c r="V9" s="90"/>
      <c r="W9" s="90"/>
      <c r="X9" s="90"/>
      <c r="Y9" s="90"/>
      <c r="Z9" s="90"/>
      <c r="AA9" s="90"/>
      <c r="AB9" s="90"/>
      <c r="AC9" s="90"/>
      <c r="AD9" s="90"/>
      <c r="AE9" s="90"/>
      <c r="AF9" s="90"/>
      <c r="AG9" s="90"/>
      <c r="AH9" s="90"/>
      <c r="AI9" s="90"/>
      <c r="AJ9" s="90"/>
      <c r="AK9" s="90"/>
      <c r="AL9" s="90"/>
      <c r="AM9" s="90"/>
      <c r="AN9" s="90"/>
      <c r="AO9" s="90"/>
      <c r="AP9" s="90"/>
      <c r="AQ9" s="90"/>
      <c r="AR9" s="90"/>
      <c r="AS9" s="90"/>
      <c r="AT9" s="90"/>
      <c r="AU9" s="90"/>
      <c r="AV9" s="90"/>
      <c r="AW9" s="90"/>
      <c r="AX9" s="90"/>
      <c r="AY9" s="90"/>
      <c r="AZ9" s="90"/>
      <c r="BA9" s="90"/>
      <c r="BB9" s="90"/>
      <c r="BC9" s="90"/>
      <c r="BD9" s="90"/>
      <c r="BE9" s="90"/>
      <c r="BF9" s="90"/>
      <c r="BG9" s="90"/>
      <c r="BH9" s="90"/>
      <c r="BI9" s="90"/>
      <c r="BJ9" s="90"/>
      <c r="BK9" s="90"/>
      <c r="BL9" s="90"/>
      <c r="BM9" s="90"/>
      <c r="BN9" s="90"/>
      <c r="BO9" s="90"/>
      <c r="BP9" s="90"/>
      <c r="BQ9" s="90"/>
      <c r="BR9" s="90"/>
      <c r="BS9" s="90"/>
      <c r="BT9" s="90"/>
      <c r="BU9" s="90"/>
      <c r="BV9" s="90"/>
      <c r="BW9" s="90"/>
      <c r="BX9" s="90"/>
      <c r="BY9" s="90"/>
      <c r="BZ9" s="90"/>
      <c r="CA9" s="90"/>
      <c r="CB9" s="90"/>
      <c r="CC9" s="90"/>
      <c r="CD9" s="90"/>
      <c r="CE9" s="90"/>
      <c r="CF9" s="90"/>
      <c r="CG9" s="90"/>
      <c r="CH9" s="90"/>
      <c r="CI9" s="90"/>
      <c r="CJ9" s="90"/>
      <c r="CK9" s="90"/>
      <c r="CL9" s="90"/>
      <c r="CM9" s="90"/>
      <c r="CN9" s="90"/>
      <c r="CO9" s="90"/>
      <c r="CP9" s="90"/>
      <c r="CQ9" s="90"/>
      <c r="CR9" s="90"/>
      <c r="CS9" s="90"/>
      <c r="CT9" s="90"/>
      <c r="CU9" s="90"/>
      <c r="CV9" s="90"/>
      <c r="CW9" s="90"/>
      <c r="CX9" s="90"/>
      <c r="CY9" s="90"/>
      <c r="CZ9" s="90"/>
      <c r="DA9" s="90"/>
      <c r="DB9" s="90"/>
      <c r="DC9" s="90"/>
      <c r="DD9" s="90"/>
      <c r="DE9" s="90"/>
      <c r="DF9" s="90"/>
      <c r="DG9" s="90"/>
      <c r="DH9" s="90"/>
      <c r="DI9" s="90"/>
      <c r="DJ9" s="90"/>
      <c r="DK9" s="90"/>
      <c r="DL9" s="90"/>
      <c r="DM9" s="90"/>
      <c r="DN9" s="90"/>
      <c r="DO9" s="90"/>
      <c r="DP9" s="90"/>
      <c r="DQ9" s="90"/>
      <c r="DR9" s="90"/>
      <c r="DS9" s="90"/>
      <c r="DT9" s="90"/>
      <c r="DU9" s="90"/>
      <c r="DV9" s="90"/>
      <c r="DW9" s="90"/>
      <c r="DX9" s="90"/>
      <c r="DY9" s="90"/>
      <c r="DZ9" s="90"/>
      <c r="EA9" s="90"/>
      <c r="EB9" s="90"/>
      <c r="EC9" s="90"/>
      <c r="ED9" s="90"/>
      <c r="EE9" s="90"/>
      <c r="EF9" s="90"/>
      <c r="EG9" s="90"/>
      <c r="EH9" s="90"/>
      <c r="EI9" s="90"/>
      <c r="EJ9" s="90"/>
      <c r="EK9" s="90"/>
      <c r="EL9" s="90"/>
      <c r="EM9" s="90"/>
      <c r="EN9" s="90"/>
      <c r="EO9" s="90"/>
      <c r="EP9" s="90"/>
      <c r="EQ9" s="90"/>
      <c r="ER9" s="90"/>
      <c r="ES9" s="90"/>
      <c r="ET9" s="90"/>
      <c r="EU9" s="90"/>
      <c r="EV9" s="90"/>
      <c r="EW9" s="90"/>
      <c r="EX9" s="90"/>
      <c r="EY9" s="90"/>
      <c r="EZ9" s="90"/>
      <c r="FA9" s="90"/>
      <c r="FB9" s="90"/>
      <c r="FC9" s="90"/>
      <c r="FD9" s="90"/>
      <c r="FE9" s="90"/>
      <c r="FF9" s="90"/>
      <c r="FG9" s="90"/>
      <c r="FH9" s="90"/>
      <c r="FI9" s="90"/>
      <c r="FJ9" s="90"/>
      <c r="FK9" s="90"/>
      <c r="FL9" s="90"/>
      <c r="FM9" s="90"/>
      <c r="FN9" s="90"/>
      <c r="FO9" s="90"/>
      <c r="FP9" s="90"/>
      <c r="FQ9" s="90"/>
      <c r="FR9" s="90"/>
      <c r="FS9" s="90"/>
      <c r="FT9" s="90"/>
      <c r="FU9" s="90"/>
      <c r="FV9" s="90"/>
      <c r="FW9" s="90"/>
      <c r="FX9" s="90"/>
      <c r="FY9" s="90"/>
      <c r="FZ9" s="90"/>
      <c r="GA9" s="90"/>
      <c r="GB9" s="90"/>
      <c r="GC9" s="90"/>
      <c r="GD9" s="90"/>
      <c r="GE9" s="90"/>
      <c r="GF9" s="90"/>
      <c r="GG9" s="90"/>
      <c r="GH9" s="90"/>
      <c r="GI9" s="90"/>
      <c r="GJ9" s="90"/>
      <c r="GK9" s="90"/>
      <c r="GL9" s="90"/>
      <c r="GM9" s="90"/>
      <c r="GN9" s="90"/>
      <c r="GO9" s="90"/>
      <c r="GP9" s="90"/>
      <c r="GQ9" s="90"/>
      <c r="GR9" s="90"/>
      <c r="GS9" s="90"/>
      <c r="GT9" s="90"/>
      <c r="GU9" s="90"/>
      <c r="GV9" s="90"/>
      <c r="GW9" s="90"/>
      <c r="GX9" s="90"/>
      <c r="GY9" s="90"/>
      <c r="GZ9" s="90"/>
      <c r="HA9" s="90"/>
      <c r="HB9" s="90"/>
      <c r="HC9" s="90"/>
      <c r="HD9" s="90"/>
      <c r="HE9" s="90"/>
      <c r="HF9" s="90"/>
      <c r="HG9" s="90"/>
      <c r="HH9" s="90"/>
      <c r="HI9" s="90"/>
      <c r="HJ9" s="90"/>
      <c r="HK9" s="90"/>
      <c r="HL9" s="90"/>
      <c r="HM9" s="90"/>
      <c r="HN9" s="90"/>
      <c r="HO9" s="90"/>
      <c r="HP9" s="90"/>
      <c r="HQ9" s="90"/>
      <c r="HR9" s="90"/>
      <c r="HS9" s="90"/>
      <c r="HT9" s="90"/>
      <c r="HU9" s="90"/>
      <c r="HV9" s="90"/>
      <c r="HW9" s="90"/>
      <c r="HX9" s="90"/>
      <c r="HY9" s="90"/>
      <c r="HZ9" s="90"/>
      <c r="IA9" s="90"/>
      <c r="IB9" s="90"/>
      <c r="IC9" s="90"/>
      <c r="ID9" s="90"/>
      <c r="IE9" s="90"/>
      <c r="IF9" s="90"/>
      <c r="IG9" s="90"/>
      <c r="IH9" s="90"/>
      <c r="II9" s="90"/>
      <c r="IJ9" s="90"/>
      <c r="IK9" s="90"/>
      <c r="IL9" s="90"/>
      <c r="IM9" s="90"/>
      <c r="IN9" s="90"/>
      <c r="IO9" s="90"/>
      <c r="IP9" s="90"/>
      <c r="IQ9" s="90"/>
      <c r="IR9" s="90"/>
      <c r="IS9" s="90"/>
      <c r="IT9" s="90"/>
      <c r="IU9" s="90"/>
      <c r="IV9" s="90"/>
    </row>
    <row r="10" spans="1:256" ht="15" customHeight="1">
      <c r="A10" s="166">
        <v>2</v>
      </c>
      <c r="B10" s="167"/>
      <c r="C10" s="171" t="s">
        <v>18</v>
      </c>
      <c r="D10" s="84" t="s">
        <v>19</v>
      </c>
      <c r="E10" s="168" t="s">
        <v>17</v>
      </c>
      <c r="F10" s="169"/>
      <c r="G10" s="169">
        <v>4.8673000000000002</v>
      </c>
      <c r="H10" s="170"/>
      <c r="I10" s="90"/>
      <c r="J10" s="90"/>
      <c r="K10" s="90"/>
      <c r="L10" s="90"/>
      <c r="M10" s="90"/>
      <c r="N10" s="90"/>
      <c r="O10" s="90"/>
      <c r="P10" s="90"/>
      <c r="Q10" s="90"/>
      <c r="R10" s="90"/>
      <c r="S10" s="90"/>
      <c r="T10" s="90"/>
      <c r="U10" s="90"/>
      <c r="V10" s="90"/>
      <c r="W10" s="90"/>
      <c r="X10" s="90"/>
      <c r="Y10" s="90"/>
      <c r="Z10" s="90"/>
      <c r="AA10" s="90"/>
      <c r="AB10" s="90"/>
      <c r="AC10" s="90"/>
      <c r="AD10" s="90"/>
      <c r="AE10" s="90"/>
      <c r="AF10" s="90"/>
      <c r="AG10" s="90"/>
      <c r="AH10" s="90"/>
      <c r="AI10" s="90"/>
      <c r="AJ10" s="90"/>
      <c r="AK10" s="90"/>
      <c r="AL10" s="90"/>
      <c r="AM10" s="90"/>
      <c r="AN10" s="90"/>
      <c r="AO10" s="90"/>
      <c r="AP10" s="90"/>
      <c r="AQ10" s="90"/>
      <c r="AR10" s="90"/>
      <c r="AS10" s="90"/>
      <c r="AT10" s="90"/>
      <c r="AU10" s="90"/>
      <c r="AV10" s="90"/>
      <c r="AW10" s="90"/>
      <c r="AX10" s="90"/>
      <c r="AY10" s="90"/>
      <c r="AZ10" s="90"/>
      <c r="BA10" s="90"/>
      <c r="BB10" s="90"/>
      <c r="BC10" s="90"/>
      <c r="BD10" s="90"/>
      <c r="BE10" s="90"/>
      <c r="BF10" s="90"/>
      <c r="BG10" s="90"/>
      <c r="BH10" s="90"/>
      <c r="BI10" s="90"/>
      <c r="BJ10" s="90"/>
      <c r="BK10" s="90"/>
      <c r="BL10" s="90"/>
      <c r="BM10" s="90"/>
      <c r="BN10" s="90"/>
      <c r="BO10" s="90"/>
      <c r="BP10" s="90"/>
      <c r="BQ10" s="90"/>
      <c r="BR10" s="90"/>
      <c r="BS10" s="90"/>
      <c r="BT10" s="90"/>
      <c r="BU10" s="90"/>
      <c r="BV10" s="90"/>
      <c r="BW10" s="90"/>
      <c r="BX10" s="90"/>
      <c r="BY10" s="90"/>
      <c r="BZ10" s="90"/>
      <c r="CA10" s="90"/>
      <c r="CB10" s="90"/>
      <c r="CC10" s="90"/>
      <c r="CD10" s="90"/>
      <c r="CE10" s="90"/>
      <c r="CF10" s="90"/>
      <c r="CG10" s="90"/>
      <c r="CH10" s="90"/>
      <c r="CI10" s="90"/>
      <c r="CJ10" s="90"/>
      <c r="CK10" s="90"/>
      <c r="CL10" s="90"/>
      <c r="CM10" s="90"/>
      <c r="CN10" s="90"/>
      <c r="CO10" s="90"/>
      <c r="CP10" s="90"/>
      <c r="CQ10" s="90"/>
      <c r="CR10" s="90"/>
      <c r="CS10" s="90"/>
      <c r="CT10" s="90"/>
      <c r="CU10" s="90"/>
      <c r="CV10" s="90"/>
      <c r="CW10" s="90"/>
      <c r="CX10" s="90"/>
      <c r="CY10" s="90"/>
      <c r="CZ10" s="90"/>
      <c r="DA10" s="90"/>
      <c r="DB10" s="90"/>
      <c r="DC10" s="90"/>
      <c r="DD10" s="90"/>
      <c r="DE10" s="90"/>
      <c r="DF10" s="90"/>
      <c r="DG10" s="90"/>
      <c r="DH10" s="90"/>
      <c r="DI10" s="90"/>
      <c r="DJ10" s="90"/>
      <c r="DK10" s="90"/>
      <c r="DL10" s="90"/>
      <c r="DM10" s="90"/>
      <c r="DN10" s="90"/>
      <c r="DO10" s="90"/>
      <c r="DP10" s="90"/>
      <c r="DQ10" s="90"/>
      <c r="DR10" s="90"/>
      <c r="DS10" s="90"/>
      <c r="DT10" s="90"/>
      <c r="DU10" s="90"/>
      <c r="DV10" s="90"/>
      <c r="DW10" s="90"/>
      <c r="DX10" s="90"/>
      <c r="DY10" s="90"/>
      <c r="DZ10" s="90"/>
      <c r="EA10" s="90"/>
      <c r="EB10" s="90"/>
      <c r="EC10" s="90"/>
      <c r="ED10" s="90"/>
      <c r="EE10" s="90"/>
      <c r="EF10" s="90"/>
      <c r="EG10" s="90"/>
      <c r="EH10" s="90"/>
      <c r="EI10" s="90"/>
      <c r="EJ10" s="90"/>
      <c r="EK10" s="90"/>
      <c r="EL10" s="90"/>
      <c r="EM10" s="90"/>
      <c r="EN10" s="90"/>
      <c r="EO10" s="90"/>
      <c r="EP10" s="90"/>
      <c r="EQ10" s="90"/>
      <c r="ER10" s="90"/>
      <c r="ES10" s="90"/>
      <c r="ET10" s="90"/>
      <c r="EU10" s="90"/>
      <c r="EV10" s="90"/>
      <c r="EW10" s="90"/>
      <c r="EX10" s="90"/>
      <c r="EY10" s="90"/>
      <c r="EZ10" s="90"/>
      <c r="FA10" s="90"/>
      <c r="FB10" s="90"/>
      <c r="FC10" s="90"/>
      <c r="FD10" s="90"/>
      <c r="FE10" s="90"/>
      <c r="FF10" s="90"/>
      <c r="FG10" s="90"/>
      <c r="FH10" s="90"/>
      <c r="FI10" s="90"/>
      <c r="FJ10" s="90"/>
      <c r="FK10" s="90"/>
      <c r="FL10" s="90"/>
      <c r="FM10" s="90"/>
      <c r="FN10" s="90"/>
      <c r="FO10" s="90"/>
      <c r="FP10" s="90"/>
      <c r="FQ10" s="90"/>
      <c r="FR10" s="90"/>
      <c r="FS10" s="90"/>
      <c r="FT10" s="90"/>
      <c r="FU10" s="90"/>
      <c r="FV10" s="90"/>
      <c r="FW10" s="90"/>
      <c r="FX10" s="90"/>
      <c r="FY10" s="90"/>
      <c r="FZ10" s="90"/>
      <c r="GA10" s="90"/>
      <c r="GB10" s="90"/>
      <c r="GC10" s="90"/>
      <c r="GD10" s="90"/>
      <c r="GE10" s="90"/>
      <c r="GF10" s="90"/>
      <c r="GG10" s="90"/>
      <c r="GH10" s="90"/>
      <c r="GI10" s="90"/>
      <c r="GJ10" s="90"/>
      <c r="GK10" s="90"/>
      <c r="GL10" s="90"/>
      <c r="GM10" s="90"/>
      <c r="GN10" s="90"/>
      <c r="GO10" s="90"/>
      <c r="GP10" s="90"/>
      <c r="GQ10" s="90"/>
      <c r="GR10" s="90"/>
      <c r="GS10" s="90"/>
      <c r="GT10" s="90"/>
      <c r="GU10" s="90"/>
      <c r="GV10" s="90"/>
      <c r="GW10" s="90"/>
      <c r="GX10" s="90"/>
      <c r="GY10" s="90"/>
      <c r="GZ10" s="90"/>
      <c r="HA10" s="90"/>
      <c r="HB10" s="90"/>
      <c r="HC10" s="90"/>
      <c r="HD10" s="90"/>
      <c r="HE10" s="90"/>
      <c r="HF10" s="90"/>
      <c r="HG10" s="90"/>
      <c r="HH10" s="90"/>
      <c r="HI10" s="90"/>
      <c r="HJ10" s="90"/>
      <c r="HK10" s="90"/>
      <c r="HL10" s="90"/>
      <c r="HM10" s="90"/>
      <c r="HN10" s="90"/>
      <c r="HO10" s="90"/>
      <c r="HP10" s="90"/>
      <c r="HQ10" s="90"/>
      <c r="HR10" s="90"/>
      <c r="HS10" s="90"/>
      <c r="HT10" s="90"/>
      <c r="HU10" s="90"/>
      <c r="HV10" s="90"/>
      <c r="HW10" s="90"/>
      <c r="HX10" s="90"/>
      <c r="HY10" s="90"/>
      <c r="HZ10" s="90"/>
      <c r="IA10" s="90"/>
      <c r="IB10" s="90"/>
      <c r="IC10" s="90"/>
      <c r="ID10" s="90"/>
      <c r="IE10" s="90"/>
      <c r="IF10" s="90"/>
      <c r="IG10" s="90"/>
      <c r="IH10" s="90"/>
      <c r="II10" s="90"/>
      <c r="IJ10" s="90"/>
      <c r="IK10" s="90"/>
      <c r="IL10" s="90"/>
      <c r="IM10" s="90"/>
      <c r="IN10" s="90"/>
      <c r="IO10" s="90"/>
      <c r="IP10" s="90"/>
      <c r="IQ10" s="90"/>
      <c r="IR10" s="90"/>
      <c r="IS10" s="90"/>
      <c r="IT10" s="90"/>
      <c r="IU10" s="90"/>
      <c r="IV10" s="90"/>
    </row>
    <row r="11" spans="1:256" ht="15" customHeight="1">
      <c r="A11" s="166">
        <v>3</v>
      </c>
      <c r="B11" s="167"/>
      <c r="C11" s="167" t="s">
        <v>20</v>
      </c>
      <c r="D11" s="84" t="s">
        <v>21</v>
      </c>
      <c r="E11" s="168" t="s">
        <v>17</v>
      </c>
      <c r="F11" s="169"/>
      <c r="G11" s="169">
        <v>4.2477999999999998</v>
      </c>
      <c r="H11" s="170"/>
      <c r="I11" s="90"/>
      <c r="J11" s="90"/>
      <c r="K11" s="90"/>
      <c r="L11" s="90"/>
      <c r="M11" s="90"/>
      <c r="N11" s="90"/>
      <c r="O11" s="90"/>
      <c r="P11" s="90"/>
      <c r="Q11" s="90"/>
      <c r="R11" s="90"/>
      <c r="S11" s="90"/>
      <c r="T11" s="90"/>
      <c r="U11" s="90"/>
      <c r="V11" s="90"/>
      <c r="W11" s="90"/>
      <c r="X11" s="90"/>
      <c r="Y11" s="90"/>
      <c r="Z11" s="90"/>
      <c r="AA11" s="90"/>
      <c r="AB11" s="90"/>
      <c r="AC11" s="90"/>
      <c r="AD11" s="90"/>
      <c r="AE11" s="90"/>
      <c r="AF11" s="90"/>
      <c r="AG11" s="90"/>
      <c r="AH11" s="90"/>
      <c r="AI11" s="90"/>
      <c r="AJ11" s="90"/>
      <c r="AK11" s="90"/>
      <c r="AL11" s="90"/>
      <c r="AM11" s="90"/>
      <c r="AN11" s="90"/>
      <c r="AO11" s="90"/>
      <c r="AP11" s="90"/>
      <c r="AQ11" s="90"/>
      <c r="AR11" s="90"/>
      <c r="AS11" s="90"/>
      <c r="AT11" s="90"/>
      <c r="AU11" s="90"/>
      <c r="AV11" s="90"/>
      <c r="AW11" s="90"/>
      <c r="AX11" s="90"/>
      <c r="AY11" s="90"/>
      <c r="AZ11" s="90"/>
      <c r="BA11" s="90"/>
      <c r="BB11" s="90"/>
      <c r="BC11" s="90"/>
      <c r="BD11" s="90"/>
      <c r="BE11" s="90"/>
      <c r="BF11" s="90"/>
      <c r="BG11" s="90"/>
      <c r="BH11" s="90"/>
      <c r="BI11" s="90"/>
      <c r="BJ11" s="90"/>
      <c r="BK11" s="90"/>
      <c r="BL11" s="90"/>
      <c r="BM11" s="90"/>
      <c r="BN11" s="90"/>
      <c r="BO11" s="90"/>
      <c r="BP11" s="90"/>
      <c r="BQ11" s="90"/>
      <c r="BR11" s="90"/>
      <c r="BS11" s="90"/>
      <c r="BT11" s="90"/>
      <c r="BU11" s="90"/>
      <c r="BV11" s="90"/>
      <c r="BW11" s="90"/>
      <c r="BX11" s="90"/>
      <c r="BY11" s="90"/>
      <c r="BZ11" s="90"/>
      <c r="CA11" s="90"/>
      <c r="CB11" s="90"/>
      <c r="CC11" s="90"/>
      <c r="CD11" s="90"/>
      <c r="CE11" s="90"/>
      <c r="CF11" s="90"/>
      <c r="CG11" s="90"/>
      <c r="CH11" s="90"/>
      <c r="CI11" s="90"/>
      <c r="CJ11" s="90"/>
      <c r="CK11" s="90"/>
      <c r="CL11" s="90"/>
      <c r="CM11" s="90"/>
      <c r="CN11" s="90"/>
      <c r="CO11" s="90"/>
      <c r="CP11" s="90"/>
      <c r="CQ11" s="90"/>
      <c r="CR11" s="90"/>
      <c r="CS11" s="90"/>
      <c r="CT11" s="90"/>
      <c r="CU11" s="90"/>
      <c r="CV11" s="90"/>
      <c r="CW11" s="90"/>
      <c r="CX11" s="90"/>
      <c r="CY11" s="90"/>
      <c r="CZ11" s="90"/>
      <c r="DA11" s="90"/>
      <c r="DB11" s="90"/>
      <c r="DC11" s="90"/>
      <c r="DD11" s="90"/>
      <c r="DE11" s="90"/>
      <c r="DF11" s="90"/>
      <c r="DG11" s="90"/>
      <c r="DH11" s="90"/>
      <c r="DI11" s="90"/>
      <c r="DJ11" s="90"/>
      <c r="DK11" s="90"/>
      <c r="DL11" s="90"/>
      <c r="DM11" s="90"/>
      <c r="DN11" s="90"/>
      <c r="DO11" s="90"/>
      <c r="DP11" s="90"/>
      <c r="DQ11" s="90"/>
      <c r="DR11" s="90"/>
      <c r="DS11" s="90"/>
      <c r="DT11" s="90"/>
      <c r="DU11" s="90"/>
      <c r="DV11" s="90"/>
      <c r="DW11" s="90"/>
      <c r="DX11" s="90"/>
      <c r="DY11" s="90"/>
      <c r="DZ11" s="90"/>
      <c r="EA11" s="90"/>
      <c r="EB11" s="90"/>
      <c r="EC11" s="90"/>
      <c r="ED11" s="90"/>
      <c r="EE11" s="90"/>
      <c r="EF11" s="90"/>
      <c r="EG11" s="90"/>
      <c r="EH11" s="90"/>
      <c r="EI11" s="90"/>
      <c r="EJ11" s="90"/>
      <c r="EK11" s="90"/>
      <c r="EL11" s="90"/>
      <c r="EM11" s="90"/>
      <c r="EN11" s="90"/>
      <c r="EO11" s="90"/>
      <c r="EP11" s="90"/>
      <c r="EQ11" s="90"/>
      <c r="ER11" s="90"/>
      <c r="ES11" s="90"/>
      <c r="ET11" s="90"/>
      <c r="EU11" s="90"/>
      <c r="EV11" s="90"/>
      <c r="EW11" s="90"/>
      <c r="EX11" s="90"/>
      <c r="EY11" s="90"/>
      <c r="EZ11" s="90"/>
      <c r="FA11" s="90"/>
      <c r="FB11" s="90"/>
      <c r="FC11" s="90"/>
      <c r="FD11" s="90"/>
      <c r="FE11" s="90"/>
      <c r="FF11" s="90"/>
      <c r="FG11" s="90"/>
      <c r="FH11" s="90"/>
      <c r="FI11" s="90"/>
      <c r="FJ11" s="90"/>
      <c r="FK11" s="90"/>
      <c r="FL11" s="90"/>
      <c r="FM11" s="90"/>
      <c r="FN11" s="90"/>
      <c r="FO11" s="90"/>
      <c r="FP11" s="90"/>
      <c r="FQ11" s="90"/>
      <c r="FR11" s="90"/>
      <c r="FS11" s="90"/>
      <c r="FT11" s="90"/>
      <c r="FU11" s="90"/>
      <c r="FV11" s="90"/>
      <c r="FW11" s="90"/>
      <c r="FX11" s="90"/>
      <c r="FY11" s="90"/>
      <c r="FZ11" s="90"/>
      <c r="GA11" s="90"/>
      <c r="GB11" s="90"/>
      <c r="GC11" s="90"/>
      <c r="GD11" s="90"/>
      <c r="GE11" s="90"/>
      <c r="GF11" s="90"/>
      <c r="GG11" s="90"/>
      <c r="GH11" s="90"/>
      <c r="GI11" s="90"/>
      <c r="GJ11" s="90"/>
      <c r="GK11" s="90"/>
      <c r="GL11" s="90"/>
      <c r="GM11" s="90"/>
      <c r="GN11" s="90"/>
      <c r="GO11" s="90"/>
      <c r="GP11" s="90"/>
      <c r="GQ11" s="90"/>
      <c r="GR11" s="90"/>
      <c r="GS11" s="90"/>
      <c r="GT11" s="90"/>
      <c r="GU11" s="90"/>
      <c r="GV11" s="90"/>
      <c r="GW11" s="90"/>
      <c r="GX11" s="90"/>
      <c r="GY11" s="90"/>
      <c r="GZ11" s="90"/>
      <c r="HA11" s="90"/>
      <c r="HB11" s="90"/>
      <c r="HC11" s="90"/>
      <c r="HD11" s="90"/>
      <c r="HE11" s="90"/>
      <c r="HF11" s="90"/>
      <c r="HG11" s="90"/>
      <c r="HH11" s="90"/>
      <c r="HI11" s="90"/>
      <c r="HJ11" s="90"/>
      <c r="HK11" s="90"/>
      <c r="HL11" s="90"/>
      <c r="HM11" s="90"/>
      <c r="HN11" s="90"/>
      <c r="HO11" s="90"/>
      <c r="HP11" s="90"/>
      <c r="HQ11" s="90"/>
      <c r="HR11" s="90"/>
      <c r="HS11" s="90"/>
      <c r="HT11" s="90"/>
      <c r="HU11" s="90"/>
      <c r="HV11" s="90"/>
      <c r="HW11" s="90"/>
      <c r="HX11" s="90"/>
      <c r="HY11" s="90"/>
      <c r="HZ11" s="90"/>
      <c r="IA11" s="90"/>
      <c r="IB11" s="90"/>
      <c r="IC11" s="90"/>
      <c r="ID11" s="90"/>
      <c r="IE11" s="90"/>
      <c r="IF11" s="90"/>
      <c r="IG11" s="90"/>
      <c r="IH11" s="90"/>
      <c r="II11" s="90"/>
      <c r="IJ11" s="90"/>
      <c r="IK11" s="90"/>
      <c r="IL11" s="90"/>
      <c r="IM11" s="90"/>
      <c r="IN11" s="90"/>
      <c r="IO11" s="90"/>
      <c r="IP11" s="90"/>
      <c r="IQ11" s="90"/>
      <c r="IR11" s="90"/>
      <c r="IS11" s="90"/>
      <c r="IT11" s="90"/>
      <c r="IU11" s="90"/>
      <c r="IV11" s="90"/>
    </row>
    <row r="12" spans="1:256" ht="15" customHeight="1">
      <c r="A12" s="166">
        <v>4</v>
      </c>
      <c r="B12" s="167"/>
      <c r="C12" s="167"/>
      <c r="D12" s="84"/>
      <c r="E12" s="168"/>
      <c r="F12" s="169"/>
      <c r="G12" s="169"/>
      <c r="H12" s="170"/>
      <c r="I12" s="90"/>
      <c r="J12" s="90"/>
      <c r="K12" s="90"/>
      <c r="L12" s="90"/>
      <c r="M12" s="90"/>
      <c r="N12" s="90"/>
      <c r="O12" s="90"/>
      <c r="P12" s="90"/>
      <c r="Q12" s="90"/>
      <c r="R12" s="90"/>
      <c r="S12" s="90"/>
      <c r="T12" s="90"/>
      <c r="U12" s="90"/>
      <c r="V12" s="90"/>
      <c r="W12" s="90"/>
      <c r="X12" s="90"/>
      <c r="Y12" s="90"/>
      <c r="Z12" s="90"/>
      <c r="AA12" s="90"/>
      <c r="AB12" s="90"/>
      <c r="AC12" s="90"/>
      <c r="AD12" s="90"/>
      <c r="AE12" s="90"/>
      <c r="AF12" s="90"/>
      <c r="AG12" s="90"/>
      <c r="AH12" s="90"/>
      <c r="AI12" s="90"/>
      <c r="AJ12" s="90"/>
      <c r="AK12" s="90"/>
      <c r="AL12" s="90"/>
      <c r="AM12" s="90"/>
      <c r="AN12" s="90"/>
      <c r="AO12" s="90"/>
      <c r="AP12" s="90"/>
      <c r="AQ12" s="90"/>
      <c r="AR12" s="90"/>
      <c r="AS12" s="90"/>
      <c r="AT12" s="90"/>
      <c r="AU12" s="90"/>
      <c r="AV12" s="90"/>
      <c r="AW12" s="90"/>
      <c r="AX12" s="90"/>
      <c r="AY12" s="90"/>
      <c r="AZ12" s="90"/>
      <c r="BA12" s="90"/>
      <c r="BB12" s="90"/>
      <c r="BC12" s="90"/>
      <c r="BD12" s="90"/>
      <c r="BE12" s="90"/>
      <c r="BF12" s="90"/>
      <c r="BG12" s="90"/>
      <c r="BH12" s="90"/>
      <c r="BI12" s="90"/>
      <c r="BJ12" s="90"/>
      <c r="BK12" s="90"/>
      <c r="BL12" s="90"/>
      <c r="BM12" s="90"/>
      <c r="BN12" s="90"/>
      <c r="BO12" s="90"/>
      <c r="BP12" s="90"/>
      <c r="BQ12" s="90"/>
      <c r="BR12" s="90"/>
      <c r="BS12" s="90"/>
      <c r="BT12" s="90"/>
      <c r="BU12" s="90"/>
      <c r="BV12" s="90"/>
      <c r="BW12" s="90"/>
      <c r="BX12" s="90"/>
      <c r="BY12" s="90"/>
      <c r="BZ12" s="90"/>
      <c r="CA12" s="90"/>
      <c r="CB12" s="90"/>
      <c r="CC12" s="90"/>
      <c r="CD12" s="90"/>
      <c r="CE12" s="90"/>
      <c r="CF12" s="90"/>
      <c r="CG12" s="90"/>
      <c r="CH12" s="90"/>
      <c r="CI12" s="90"/>
      <c r="CJ12" s="90"/>
      <c r="CK12" s="90"/>
      <c r="CL12" s="90"/>
      <c r="CM12" s="90"/>
      <c r="CN12" s="90"/>
      <c r="CO12" s="90"/>
      <c r="CP12" s="90"/>
      <c r="CQ12" s="90"/>
      <c r="CR12" s="90"/>
      <c r="CS12" s="90"/>
      <c r="CT12" s="90"/>
      <c r="CU12" s="90"/>
      <c r="CV12" s="90"/>
      <c r="CW12" s="90"/>
      <c r="CX12" s="90"/>
      <c r="CY12" s="90"/>
      <c r="CZ12" s="90"/>
      <c r="DA12" s="90"/>
      <c r="DB12" s="90"/>
      <c r="DC12" s="90"/>
      <c r="DD12" s="90"/>
      <c r="DE12" s="90"/>
      <c r="DF12" s="90"/>
      <c r="DG12" s="90"/>
      <c r="DH12" s="90"/>
      <c r="DI12" s="90"/>
      <c r="DJ12" s="90"/>
      <c r="DK12" s="90"/>
      <c r="DL12" s="90"/>
      <c r="DM12" s="90"/>
      <c r="DN12" s="90"/>
      <c r="DO12" s="90"/>
      <c r="DP12" s="90"/>
      <c r="DQ12" s="90"/>
      <c r="DR12" s="90"/>
      <c r="DS12" s="90"/>
      <c r="DT12" s="90"/>
      <c r="DU12" s="90"/>
      <c r="DV12" s="90"/>
      <c r="DW12" s="90"/>
      <c r="DX12" s="90"/>
      <c r="DY12" s="90"/>
      <c r="DZ12" s="90"/>
      <c r="EA12" s="90"/>
      <c r="EB12" s="90"/>
      <c r="EC12" s="90"/>
      <c r="ED12" s="90"/>
      <c r="EE12" s="90"/>
      <c r="EF12" s="90"/>
      <c r="EG12" s="90"/>
      <c r="EH12" s="90"/>
      <c r="EI12" s="90"/>
      <c r="EJ12" s="90"/>
      <c r="EK12" s="90"/>
      <c r="EL12" s="90"/>
      <c r="EM12" s="90"/>
      <c r="EN12" s="90"/>
      <c r="EO12" s="90"/>
      <c r="EP12" s="90"/>
      <c r="EQ12" s="90"/>
      <c r="ER12" s="90"/>
      <c r="ES12" s="90"/>
      <c r="ET12" s="90"/>
      <c r="EU12" s="90"/>
      <c r="EV12" s="90"/>
      <c r="EW12" s="90"/>
      <c r="EX12" s="90"/>
      <c r="EY12" s="90"/>
      <c r="EZ12" s="90"/>
      <c r="FA12" s="90"/>
      <c r="FB12" s="90"/>
      <c r="FC12" s="90"/>
      <c r="FD12" s="90"/>
      <c r="FE12" s="90"/>
      <c r="FF12" s="90"/>
      <c r="FG12" s="90"/>
      <c r="FH12" s="90"/>
      <c r="FI12" s="90"/>
      <c r="FJ12" s="90"/>
      <c r="FK12" s="90"/>
      <c r="FL12" s="90"/>
      <c r="FM12" s="90"/>
      <c r="FN12" s="90"/>
      <c r="FO12" s="90"/>
      <c r="FP12" s="90"/>
      <c r="FQ12" s="90"/>
      <c r="FR12" s="90"/>
      <c r="FS12" s="90"/>
      <c r="FT12" s="90"/>
      <c r="FU12" s="90"/>
      <c r="FV12" s="90"/>
      <c r="FW12" s="90"/>
      <c r="FX12" s="90"/>
      <c r="FY12" s="90"/>
      <c r="FZ12" s="90"/>
      <c r="GA12" s="90"/>
      <c r="GB12" s="90"/>
      <c r="GC12" s="90"/>
      <c r="GD12" s="90"/>
      <c r="GE12" s="90"/>
      <c r="GF12" s="90"/>
      <c r="GG12" s="90"/>
      <c r="GH12" s="90"/>
      <c r="GI12" s="90"/>
      <c r="GJ12" s="90"/>
      <c r="GK12" s="90"/>
      <c r="GL12" s="90"/>
      <c r="GM12" s="90"/>
      <c r="GN12" s="90"/>
      <c r="GO12" s="90"/>
      <c r="GP12" s="90"/>
      <c r="GQ12" s="90"/>
      <c r="GR12" s="90"/>
      <c r="GS12" s="90"/>
      <c r="GT12" s="90"/>
      <c r="GU12" s="90"/>
      <c r="GV12" s="90"/>
      <c r="GW12" s="90"/>
      <c r="GX12" s="90"/>
      <c r="GY12" s="90"/>
      <c r="GZ12" s="90"/>
      <c r="HA12" s="90"/>
      <c r="HB12" s="90"/>
      <c r="HC12" s="90"/>
      <c r="HD12" s="90"/>
      <c r="HE12" s="90"/>
      <c r="HF12" s="90"/>
      <c r="HG12" s="90"/>
      <c r="HH12" s="90"/>
      <c r="HI12" s="90"/>
      <c r="HJ12" s="90"/>
      <c r="HK12" s="90"/>
      <c r="HL12" s="90"/>
      <c r="HM12" s="90"/>
      <c r="HN12" s="90"/>
      <c r="HO12" s="90"/>
      <c r="HP12" s="90"/>
      <c r="HQ12" s="90"/>
      <c r="HR12" s="90"/>
      <c r="HS12" s="90"/>
      <c r="HT12" s="90"/>
      <c r="HU12" s="90"/>
      <c r="HV12" s="90"/>
      <c r="HW12" s="90"/>
      <c r="HX12" s="90"/>
      <c r="HY12" s="90"/>
      <c r="HZ12" s="90"/>
      <c r="IA12" s="90"/>
      <c r="IB12" s="90"/>
      <c r="IC12" s="90"/>
      <c r="ID12" s="90"/>
      <c r="IE12" s="90"/>
      <c r="IF12" s="90"/>
      <c r="IG12" s="90"/>
      <c r="IH12" s="90"/>
      <c r="II12" s="90"/>
      <c r="IJ12" s="90"/>
      <c r="IK12" s="90"/>
      <c r="IL12" s="90"/>
      <c r="IM12" s="90"/>
      <c r="IN12" s="90"/>
      <c r="IO12" s="90"/>
      <c r="IP12" s="90"/>
      <c r="IQ12" s="90"/>
      <c r="IR12" s="90"/>
      <c r="IS12" s="90"/>
      <c r="IT12" s="90"/>
      <c r="IU12" s="90"/>
      <c r="IV12" s="90"/>
    </row>
    <row r="13" spans="1:256" ht="15" customHeight="1">
      <c r="A13" s="166">
        <v>5</v>
      </c>
      <c r="B13" s="167"/>
      <c r="C13" s="171"/>
      <c r="D13" s="84"/>
      <c r="E13" s="168"/>
      <c r="F13" s="169"/>
      <c r="G13" s="169"/>
      <c r="H13" s="172"/>
      <c r="I13" s="90"/>
      <c r="J13" s="90"/>
      <c r="K13" s="90"/>
      <c r="L13" s="90"/>
      <c r="M13" s="90"/>
      <c r="N13" s="90"/>
      <c r="O13" s="90"/>
      <c r="P13" s="90"/>
      <c r="Q13" s="90"/>
      <c r="R13" s="90"/>
      <c r="S13" s="90"/>
      <c r="T13" s="90"/>
      <c r="U13" s="90"/>
      <c r="V13" s="90"/>
      <c r="W13" s="90"/>
      <c r="X13" s="90"/>
      <c r="Y13" s="90"/>
      <c r="Z13" s="90"/>
      <c r="AA13" s="90"/>
      <c r="AB13" s="90"/>
      <c r="AC13" s="90"/>
      <c r="AD13" s="90"/>
      <c r="AE13" s="90"/>
      <c r="AF13" s="90"/>
      <c r="AG13" s="90"/>
      <c r="AH13" s="90"/>
      <c r="AI13" s="90"/>
      <c r="AJ13" s="90"/>
      <c r="AK13" s="90"/>
      <c r="AL13" s="90"/>
      <c r="AM13" s="90"/>
      <c r="AN13" s="90"/>
      <c r="AO13" s="90"/>
      <c r="AP13" s="90"/>
      <c r="AQ13" s="90"/>
      <c r="AR13" s="90"/>
      <c r="AS13" s="90"/>
      <c r="AT13" s="90"/>
      <c r="AU13" s="90"/>
      <c r="AV13" s="90"/>
      <c r="AW13" s="90"/>
      <c r="AX13" s="90"/>
      <c r="AY13" s="90"/>
      <c r="AZ13" s="90"/>
      <c r="BA13" s="90"/>
      <c r="BB13" s="90"/>
      <c r="BC13" s="90"/>
      <c r="BD13" s="90"/>
      <c r="BE13" s="90"/>
      <c r="BF13" s="90"/>
      <c r="BG13" s="90"/>
      <c r="BH13" s="90"/>
      <c r="BI13" s="90"/>
      <c r="BJ13" s="90"/>
      <c r="BK13" s="90"/>
      <c r="BL13" s="90"/>
      <c r="BM13" s="90"/>
      <c r="BN13" s="90"/>
      <c r="BO13" s="90"/>
      <c r="BP13" s="90"/>
      <c r="BQ13" s="90"/>
      <c r="BR13" s="90"/>
      <c r="BS13" s="90"/>
      <c r="BT13" s="90"/>
      <c r="BU13" s="90"/>
      <c r="BV13" s="90"/>
      <c r="BW13" s="90"/>
      <c r="BX13" s="90"/>
      <c r="BY13" s="90"/>
      <c r="BZ13" s="90"/>
      <c r="CA13" s="90"/>
      <c r="CB13" s="90"/>
      <c r="CC13" s="90"/>
      <c r="CD13" s="90"/>
      <c r="CE13" s="90"/>
      <c r="CF13" s="90"/>
      <c r="CG13" s="90"/>
      <c r="CH13" s="90"/>
      <c r="CI13" s="90"/>
      <c r="CJ13" s="90"/>
      <c r="CK13" s="90"/>
      <c r="CL13" s="90"/>
      <c r="CM13" s="90"/>
      <c r="CN13" s="90"/>
      <c r="CO13" s="90"/>
      <c r="CP13" s="90"/>
      <c r="CQ13" s="90"/>
      <c r="CR13" s="90"/>
      <c r="CS13" s="90"/>
      <c r="CT13" s="90"/>
      <c r="CU13" s="90"/>
      <c r="CV13" s="90"/>
      <c r="CW13" s="90"/>
      <c r="CX13" s="90"/>
      <c r="CY13" s="90"/>
      <c r="CZ13" s="90"/>
      <c r="DA13" s="90"/>
      <c r="DB13" s="90"/>
      <c r="DC13" s="90"/>
      <c r="DD13" s="90"/>
      <c r="DE13" s="90"/>
      <c r="DF13" s="90"/>
      <c r="DG13" s="90"/>
      <c r="DH13" s="90"/>
      <c r="DI13" s="90"/>
      <c r="DJ13" s="90"/>
      <c r="DK13" s="90"/>
      <c r="DL13" s="90"/>
      <c r="DM13" s="90"/>
      <c r="DN13" s="90"/>
      <c r="DO13" s="90"/>
      <c r="DP13" s="90"/>
      <c r="DQ13" s="90"/>
      <c r="DR13" s="90"/>
      <c r="DS13" s="90"/>
      <c r="DT13" s="90"/>
      <c r="DU13" s="90"/>
      <c r="DV13" s="90"/>
      <c r="DW13" s="90"/>
      <c r="DX13" s="90"/>
      <c r="DY13" s="90"/>
      <c r="DZ13" s="90"/>
      <c r="EA13" s="90"/>
      <c r="EB13" s="90"/>
      <c r="EC13" s="90"/>
      <c r="ED13" s="90"/>
      <c r="EE13" s="90"/>
      <c r="EF13" s="90"/>
      <c r="EG13" s="90"/>
      <c r="EH13" s="90"/>
      <c r="EI13" s="90"/>
      <c r="EJ13" s="90"/>
      <c r="EK13" s="90"/>
      <c r="EL13" s="90"/>
      <c r="EM13" s="90"/>
      <c r="EN13" s="90"/>
      <c r="EO13" s="90"/>
      <c r="EP13" s="90"/>
      <c r="EQ13" s="90"/>
      <c r="ER13" s="90"/>
      <c r="ES13" s="90"/>
      <c r="ET13" s="90"/>
      <c r="EU13" s="90"/>
      <c r="EV13" s="90"/>
      <c r="EW13" s="90"/>
      <c r="EX13" s="90"/>
      <c r="EY13" s="90"/>
      <c r="EZ13" s="90"/>
      <c r="FA13" s="90"/>
      <c r="FB13" s="90"/>
      <c r="FC13" s="90"/>
      <c r="FD13" s="90"/>
      <c r="FE13" s="90"/>
      <c r="FF13" s="90"/>
      <c r="FG13" s="90"/>
      <c r="FH13" s="90"/>
      <c r="FI13" s="90"/>
      <c r="FJ13" s="90"/>
      <c r="FK13" s="90"/>
      <c r="FL13" s="90"/>
      <c r="FM13" s="90"/>
      <c r="FN13" s="90"/>
      <c r="FO13" s="90"/>
      <c r="FP13" s="90"/>
      <c r="FQ13" s="90"/>
      <c r="FR13" s="90"/>
      <c r="FS13" s="90"/>
      <c r="FT13" s="90"/>
      <c r="FU13" s="90"/>
      <c r="FV13" s="90"/>
      <c r="FW13" s="90"/>
      <c r="FX13" s="90"/>
      <c r="FY13" s="90"/>
      <c r="FZ13" s="90"/>
      <c r="GA13" s="90"/>
      <c r="GB13" s="90"/>
      <c r="GC13" s="90"/>
      <c r="GD13" s="90"/>
      <c r="GE13" s="90"/>
      <c r="GF13" s="90"/>
      <c r="GG13" s="90"/>
      <c r="GH13" s="90"/>
      <c r="GI13" s="90"/>
      <c r="GJ13" s="90"/>
      <c r="GK13" s="90"/>
      <c r="GL13" s="90"/>
      <c r="GM13" s="90"/>
      <c r="GN13" s="90"/>
      <c r="GO13" s="90"/>
      <c r="GP13" s="90"/>
      <c r="GQ13" s="90"/>
      <c r="GR13" s="90"/>
      <c r="GS13" s="90"/>
      <c r="GT13" s="90"/>
      <c r="GU13" s="90"/>
      <c r="GV13" s="90"/>
      <c r="GW13" s="90"/>
      <c r="GX13" s="90"/>
      <c r="GY13" s="90"/>
      <c r="GZ13" s="90"/>
      <c r="HA13" s="90"/>
      <c r="HB13" s="90"/>
      <c r="HC13" s="90"/>
      <c r="HD13" s="90"/>
      <c r="HE13" s="90"/>
      <c r="HF13" s="90"/>
      <c r="HG13" s="90"/>
      <c r="HH13" s="90"/>
      <c r="HI13" s="90"/>
      <c r="HJ13" s="90"/>
      <c r="HK13" s="90"/>
      <c r="HL13" s="90"/>
      <c r="HM13" s="90"/>
      <c r="HN13" s="90"/>
      <c r="HO13" s="90"/>
      <c r="HP13" s="90"/>
      <c r="HQ13" s="90"/>
      <c r="HR13" s="90"/>
      <c r="HS13" s="90"/>
      <c r="HT13" s="90"/>
      <c r="HU13" s="90"/>
      <c r="HV13" s="90"/>
      <c r="HW13" s="90"/>
      <c r="HX13" s="90"/>
      <c r="HY13" s="90"/>
      <c r="HZ13" s="90"/>
      <c r="IA13" s="90"/>
      <c r="IB13" s="90"/>
      <c r="IC13" s="90"/>
      <c r="ID13" s="90"/>
      <c r="IE13" s="90"/>
      <c r="IF13" s="90"/>
      <c r="IG13" s="90"/>
      <c r="IH13" s="90"/>
      <c r="II13" s="90"/>
      <c r="IJ13" s="90"/>
      <c r="IK13" s="90"/>
      <c r="IL13" s="90"/>
      <c r="IM13" s="90"/>
      <c r="IN13" s="90"/>
      <c r="IO13" s="90"/>
      <c r="IP13" s="90"/>
      <c r="IQ13" s="90"/>
      <c r="IR13" s="90"/>
      <c r="IS13" s="90"/>
      <c r="IT13" s="90"/>
      <c r="IU13" s="90"/>
      <c r="IV13" s="90"/>
    </row>
    <row r="14" spans="1:256" ht="15" customHeight="1">
      <c r="A14" s="166">
        <v>6</v>
      </c>
      <c r="B14" s="167"/>
      <c r="C14" s="171"/>
      <c r="D14" s="84"/>
      <c r="E14" s="168"/>
      <c r="F14" s="169"/>
      <c r="G14" s="169"/>
      <c r="H14" s="172"/>
      <c r="I14" s="90"/>
      <c r="J14" s="90"/>
      <c r="K14" s="90"/>
      <c r="L14" s="90"/>
      <c r="M14" s="90"/>
      <c r="N14" s="90"/>
      <c r="O14" s="90"/>
      <c r="P14" s="90"/>
      <c r="Q14" s="90"/>
      <c r="R14" s="90"/>
      <c r="S14" s="90"/>
      <c r="T14" s="90"/>
      <c r="U14" s="90"/>
      <c r="V14" s="90"/>
      <c r="W14" s="90"/>
      <c r="X14" s="90"/>
      <c r="Y14" s="90"/>
      <c r="Z14" s="90"/>
      <c r="AA14" s="90"/>
      <c r="AB14" s="90"/>
      <c r="AC14" s="90"/>
      <c r="AD14" s="90"/>
      <c r="AE14" s="90"/>
      <c r="AF14" s="90"/>
      <c r="AG14" s="90"/>
      <c r="AH14" s="90"/>
      <c r="AI14" s="90"/>
      <c r="AJ14" s="90"/>
      <c r="AK14" s="90"/>
      <c r="AL14" s="90"/>
      <c r="AM14" s="90"/>
      <c r="AN14" s="90"/>
      <c r="AO14" s="90"/>
      <c r="AP14" s="90"/>
      <c r="AQ14" s="90"/>
      <c r="AR14" s="90"/>
      <c r="AS14" s="90"/>
      <c r="AT14" s="90"/>
      <c r="AU14" s="90"/>
      <c r="AV14" s="90"/>
      <c r="AW14" s="90"/>
      <c r="AX14" s="90"/>
      <c r="AY14" s="90"/>
      <c r="AZ14" s="90"/>
      <c r="BA14" s="90"/>
      <c r="BB14" s="90"/>
      <c r="BC14" s="90"/>
      <c r="BD14" s="90"/>
      <c r="BE14" s="90"/>
      <c r="BF14" s="90"/>
      <c r="BG14" s="90"/>
      <c r="BH14" s="90"/>
      <c r="BI14" s="90"/>
      <c r="BJ14" s="90"/>
      <c r="BK14" s="90"/>
      <c r="BL14" s="90"/>
      <c r="BM14" s="90"/>
      <c r="BN14" s="90"/>
      <c r="BO14" s="90"/>
      <c r="BP14" s="90"/>
      <c r="BQ14" s="90"/>
      <c r="BR14" s="90"/>
      <c r="BS14" s="90"/>
      <c r="BT14" s="90"/>
      <c r="BU14" s="90"/>
      <c r="BV14" s="90"/>
      <c r="BW14" s="90"/>
      <c r="BX14" s="90"/>
      <c r="BY14" s="90"/>
      <c r="BZ14" s="90"/>
      <c r="CA14" s="90"/>
      <c r="CB14" s="90"/>
      <c r="CC14" s="90"/>
      <c r="CD14" s="90"/>
      <c r="CE14" s="90"/>
      <c r="CF14" s="90"/>
      <c r="CG14" s="90"/>
      <c r="CH14" s="90"/>
      <c r="CI14" s="90"/>
      <c r="CJ14" s="90"/>
      <c r="CK14" s="90"/>
      <c r="CL14" s="90"/>
      <c r="CM14" s="90"/>
      <c r="CN14" s="90"/>
      <c r="CO14" s="90"/>
      <c r="CP14" s="90"/>
      <c r="CQ14" s="90"/>
      <c r="CR14" s="90"/>
      <c r="CS14" s="90"/>
      <c r="CT14" s="90"/>
      <c r="CU14" s="90"/>
      <c r="CV14" s="90"/>
      <c r="CW14" s="90"/>
      <c r="CX14" s="90"/>
      <c r="CY14" s="90"/>
      <c r="CZ14" s="90"/>
      <c r="DA14" s="90"/>
      <c r="DB14" s="90"/>
      <c r="DC14" s="90"/>
      <c r="DD14" s="90"/>
      <c r="DE14" s="90"/>
      <c r="DF14" s="90"/>
      <c r="DG14" s="90"/>
      <c r="DH14" s="90"/>
      <c r="DI14" s="90"/>
      <c r="DJ14" s="90"/>
      <c r="DK14" s="90"/>
      <c r="DL14" s="90"/>
      <c r="DM14" s="90"/>
      <c r="DN14" s="90"/>
      <c r="DO14" s="90"/>
      <c r="DP14" s="90"/>
      <c r="DQ14" s="90"/>
      <c r="DR14" s="90"/>
      <c r="DS14" s="90"/>
      <c r="DT14" s="90"/>
      <c r="DU14" s="90"/>
      <c r="DV14" s="90"/>
      <c r="DW14" s="90"/>
      <c r="DX14" s="90"/>
      <c r="DY14" s="90"/>
      <c r="DZ14" s="90"/>
      <c r="EA14" s="90"/>
      <c r="EB14" s="90"/>
      <c r="EC14" s="90"/>
      <c r="ED14" s="90"/>
      <c r="EE14" s="90"/>
      <c r="EF14" s="90"/>
      <c r="EG14" s="90"/>
      <c r="EH14" s="90"/>
      <c r="EI14" s="90"/>
      <c r="EJ14" s="90"/>
      <c r="EK14" s="90"/>
      <c r="EL14" s="90"/>
      <c r="EM14" s="90"/>
      <c r="EN14" s="90"/>
      <c r="EO14" s="90"/>
      <c r="EP14" s="90"/>
      <c r="EQ14" s="90"/>
      <c r="ER14" s="90"/>
      <c r="ES14" s="90"/>
      <c r="ET14" s="90"/>
      <c r="EU14" s="90"/>
      <c r="EV14" s="90"/>
      <c r="EW14" s="90"/>
      <c r="EX14" s="90"/>
      <c r="EY14" s="90"/>
      <c r="EZ14" s="90"/>
      <c r="FA14" s="90"/>
      <c r="FB14" s="90"/>
      <c r="FC14" s="90"/>
      <c r="FD14" s="90"/>
      <c r="FE14" s="90"/>
      <c r="FF14" s="90"/>
      <c r="FG14" s="90"/>
      <c r="FH14" s="90"/>
      <c r="FI14" s="90"/>
      <c r="FJ14" s="90"/>
      <c r="FK14" s="90"/>
      <c r="FL14" s="90"/>
      <c r="FM14" s="90"/>
      <c r="FN14" s="90"/>
      <c r="FO14" s="90"/>
      <c r="FP14" s="90"/>
      <c r="FQ14" s="90"/>
      <c r="FR14" s="90"/>
      <c r="FS14" s="90"/>
      <c r="FT14" s="90"/>
      <c r="FU14" s="90"/>
      <c r="FV14" s="90"/>
      <c r="FW14" s="90"/>
      <c r="FX14" s="90"/>
      <c r="FY14" s="90"/>
      <c r="FZ14" s="90"/>
      <c r="GA14" s="90"/>
      <c r="GB14" s="90"/>
      <c r="GC14" s="90"/>
      <c r="GD14" s="90"/>
      <c r="GE14" s="90"/>
      <c r="GF14" s="90"/>
      <c r="GG14" s="90"/>
      <c r="GH14" s="90"/>
      <c r="GI14" s="90"/>
      <c r="GJ14" s="90"/>
      <c r="GK14" s="90"/>
      <c r="GL14" s="90"/>
      <c r="GM14" s="90"/>
      <c r="GN14" s="90"/>
      <c r="GO14" s="90"/>
      <c r="GP14" s="90"/>
      <c r="GQ14" s="90"/>
      <c r="GR14" s="90"/>
      <c r="GS14" s="90"/>
      <c r="GT14" s="90"/>
      <c r="GU14" s="90"/>
      <c r="GV14" s="90"/>
      <c r="GW14" s="90"/>
      <c r="GX14" s="90"/>
      <c r="GY14" s="90"/>
      <c r="GZ14" s="90"/>
      <c r="HA14" s="90"/>
      <c r="HB14" s="90"/>
      <c r="HC14" s="90"/>
      <c r="HD14" s="90"/>
      <c r="HE14" s="90"/>
      <c r="HF14" s="90"/>
      <c r="HG14" s="90"/>
      <c r="HH14" s="90"/>
      <c r="HI14" s="90"/>
      <c r="HJ14" s="90"/>
      <c r="HK14" s="90"/>
      <c r="HL14" s="90"/>
      <c r="HM14" s="90"/>
      <c r="HN14" s="90"/>
      <c r="HO14" s="90"/>
      <c r="HP14" s="90"/>
      <c r="HQ14" s="90"/>
      <c r="HR14" s="90"/>
      <c r="HS14" s="90"/>
      <c r="HT14" s="90"/>
      <c r="HU14" s="90"/>
      <c r="HV14" s="90"/>
      <c r="HW14" s="90"/>
      <c r="HX14" s="90"/>
      <c r="HY14" s="90"/>
      <c r="HZ14" s="90"/>
      <c r="IA14" s="90"/>
      <c r="IB14" s="90"/>
      <c r="IC14" s="90"/>
      <c r="ID14" s="90"/>
      <c r="IE14" s="90"/>
      <c r="IF14" s="90"/>
      <c r="IG14" s="90"/>
      <c r="IH14" s="90"/>
      <c r="II14" s="90"/>
      <c r="IJ14" s="90"/>
      <c r="IK14" s="90"/>
      <c r="IL14" s="90"/>
      <c r="IM14" s="90"/>
      <c r="IN14" s="90"/>
      <c r="IO14" s="90"/>
      <c r="IP14" s="90"/>
      <c r="IQ14" s="90"/>
      <c r="IR14" s="90"/>
      <c r="IS14" s="90"/>
      <c r="IT14" s="90"/>
      <c r="IU14" s="90"/>
      <c r="IV14" s="90"/>
    </row>
    <row r="15" spans="1:256" ht="15" customHeight="1">
      <c r="A15" s="166">
        <v>7</v>
      </c>
      <c r="B15" s="167"/>
      <c r="C15" s="171"/>
      <c r="D15" s="84"/>
      <c r="E15" s="168"/>
      <c r="F15" s="169"/>
      <c r="G15" s="169"/>
      <c r="H15" s="172"/>
      <c r="I15" s="90"/>
      <c r="J15" s="90"/>
      <c r="K15" s="90"/>
      <c r="L15" s="90"/>
      <c r="M15" s="90"/>
      <c r="N15" s="90"/>
      <c r="O15" s="90"/>
      <c r="P15" s="90"/>
      <c r="Q15" s="90"/>
      <c r="R15" s="90"/>
      <c r="S15" s="90"/>
      <c r="T15" s="90"/>
      <c r="U15" s="90"/>
      <c r="V15" s="90"/>
      <c r="W15" s="90"/>
      <c r="X15" s="90"/>
      <c r="Y15" s="90"/>
      <c r="Z15" s="90"/>
      <c r="AA15" s="90"/>
      <c r="AB15" s="90"/>
      <c r="AC15" s="90"/>
      <c r="AD15" s="90"/>
      <c r="AE15" s="90"/>
      <c r="AF15" s="90"/>
      <c r="AG15" s="90"/>
      <c r="AH15" s="90"/>
      <c r="AI15" s="90"/>
      <c r="AJ15" s="90"/>
      <c r="AK15" s="90"/>
      <c r="AL15" s="90"/>
      <c r="AM15" s="90"/>
      <c r="AN15" s="90"/>
      <c r="AO15" s="90"/>
      <c r="AP15" s="90"/>
      <c r="AQ15" s="90"/>
      <c r="AR15" s="90"/>
      <c r="AS15" s="90"/>
      <c r="AT15" s="90"/>
      <c r="AU15" s="90"/>
      <c r="AV15" s="90"/>
      <c r="AW15" s="90"/>
      <c r="AX15" s="90"/>
      <c r="AY15" s="90"/>
      <c r="AZ15" s="90"/>
      <c r="BA15" s="90"/>
      <c r="BB15" s="90"/>
      <c r="BC15" s="90"/>
      <c r="BD15" s="90"/>
      <c r="BE15" s="90"/>
      <c r="BF15" s="90"/>
      <c r="BG15" s="90"/>
      <c r="BH15" s="90"/>
      <c r="BI15" s="90"/>
      <c r="BJ15" s="90"/>
      <c r="BK15" s="90"/>
      <c r="BL15" s="90"/>
      <c r="BM15" s="90"/>
      <c r="BN15" s="90"/>
      <c r="BO15" s="90"/>
      <c r="BP15" s="90"/>
      <c r="BQ15" s="90"/>
      <c r="BR15" s="90"/>
      <c r="BS15" s="90"/>
      <c r="BT15" s="90"/>
      <c r="BU15" s="90"/>
      <c r="BV15" s="90"/>
      <c r="BW15" s="90"/>
      <c r="BX15" s="90"/>
      <c r="BY15" s="90"/>
      <c r="BZ15" s="90"/>
      <c r="CA15" s="90"/>
      <c r="CB15" s="90"/>
      <c r="CC15" s="90"/>
      <c r="CD15" s="90"/>
      <c r="CE15" s="90"/>
      <c r="CF15" s="90"/>
      <c r="CG15" s="90"/>
      <c r="CH15" s="90"/>
      <c r="CI15" s="90"/>
      <c r="CJ15" s="90"/>
      <c r="CK15" s="90"/>
      <c r="CL15" s="90"/>
      <c r="CM15" s="90"/>
      <c r="CN15" s="90"/>
      <c r="CO15" s="90"/>
      <c r="CP15" s="90"/>
      <c r="CQ15" s="90"/>
      <c r="CR15" s="90"/>
      <c r="CS15" s="90"/>
      <c r="CT15" s="90"/>
      <c r="CU15" s="90"/>
      <c r="CV15" s="90"/>
      <c r="CW15" s="90"/>
      <c r="CX15" s="90"/>
      <c r="CY15" s="90"/>
      <c r="CZ15" s="90"/>
      <c r="DA15" s="90"/>
      <c r="DB15" s="90"/>
      <c r="DC15" s="90"/>
      <c r="DD15" s="90"/>
      <c r="DE15" s="90"/>
      <c r="DF15" s="90"/>
      <c r="DG15" s="90"/>
      <c r="DH15" s="90"/>
      <c r="DI15" s="90"/>
      <c r="DJ15" s="90"/>
      <c r="DK15" s="90"/>
      <c r="DL15" s="90"/>
      <c r="DM15" s="90"/>
      <c r="DN15" s="90"/>
      <c r="DO15" s="90"/>
      <c r="DP15" s="90"/>
      <c r="DQ15" s="90"/>
      <c r="DR15" s="90"/>
      <c r="DS15" s="90"/>
      <c r="DT15" s="90"/>
      <c r="DU15" s="90"/>
      <c r="DV15" s="90"/>
      <c r="DW15" s="90"/>
      <c r="DX15" s="90"/>
      <c r="DY15" s="90"/>
      <c r="DZ15" s="90"/>
      <c r="EA15" s="90"/>
      <c r="EB15" s="90"/>
      <c r="EC15" s="90"/>
      <c r="ED15" s="90"/>
      <c r="EE15" s="90"/>
      <c r="EF15" s="90"/>
      <c r="EG15" s="90"/>
      <c r="EH15" s="90"/>
      <c r="EI15" s="90"/>
      <c r="EJ15" s="90"/>
      <c r="EK15" s="90"/>
      <c r="EL15" s="90"/>
      <c r="EM15" s="90"/>
      <c r="EN15" s="90"/>
      <c r="EO15" s="90"/>
      <c r="EP15" s="90"/>
      <c r="EQ15" s="90"/>
      <c r="ER15" s="90"/>
      <c r="ES15" s="90"/>
      <c r="ET15" s="90"/>
      <c r="EU15" s="90"/>
      <c r="EV15" s="90"/>
      <c r="EW15" s="90"/>
      <c r="EX15" s="90"/>
      <c r="EY15" s="90"/>
      <c r="EZ15" s="90"/>
      <c r="FA15" s="90"/>
      <c r="FB15" s="90"/>
      <c r="FC15" s="90"/>
      <c r="FD15" s="90"/>
      <c r="FE15" s="90"/>
      <c r="FF15" s="90"/>
      <c r="FG15" s="90"/>
      <c r="FH15" s="90"/>
      <c r="FI15" s="90"/>
      <c r="FJ15" s="90"/>
      <c r="FK15" s="90"/>
      <c r="FL15" s="90"/>
      <c r="FM15" s="90"/>
      <c r="FN15" s="90"/>
      <c r="FO15" s="90"/>
      <c r="FP15" s="90"/>
      <c r="FQ15" s="90"/>
      <c r="FR15" s="90"/>
      <c r="FS15" s="90"/>
      <c r="FT15" s="90"/>
      <c r="FU15" s="90"/>
      <c r="FV15" s="90"/>
      <c r="FW15" s="90"/>
      <c r="FX15" s="90"/>
      <c r="FY15" s="90"/>
      <c r="FZ15" s="90"/>
      <c r="GA15" s="90"/>
      <c r="GB15" s="90"/>
      <c r="GC15" s="90"/>
      <c r="GD15" s="90"/>
      <c r="GE15" s="90"/>
      <c r="GF15" s="90"/>
      <c r="GG15" s="90"/>
      <c r="GH15" s="90"/>
      <c r="GI15" s="90"/>
      <c r="GJ15" s="90"/>
      <c r="GK15" s="90"/>
      <c r="GL15" s="90"/>
      <c r="GM15" s="90"/>
      <c r="GN15" s="90"/>
      <c r="GO15" s="90"/>
      <c r="GP15" s="90"/>
      <c r="GQ15" s="90"/>
      <c r="GR15" s="90"/>
      <c r="GS15" s="90"/>
      <c r="GT15" s="90"/>
      <c r="GU15" s="90"/>
      <c r="GV15" s="90"/>
      <c r="GW15" s="90"/>
      <c r="GX15" s="90"/>
      <c r="GY15" s="90"/>
      <c r="GZ15" s="90"/>
      <c r="HA15" s="90"/>
      <c r="HB15" s="90"/>
      <c r="HC15" s="90"/>
      <c r="HD15" s="90"/>
      <c r="HE15" s="90"/>
      <c r="HF15" s="90"/>
      <c r="HG15" s="90"/>
      <c r="HH15" s="90"/>
      <c r="HI15" s="90"/>
      <c r="HJ15" s="90"/>
      <c r="HK15" s="90"/>
      <c r="HL15" s="90"/>
      <c r="HM15" s="90"/>
      <c r="HN15" s="90"/>
      <c r="HO15" s="90"/>
      <c r="HP15" s="90"/>
      <c r="HQ15" s="90"/>
      <c r="HR15" s="90"/>
      <c r="HS15" s="90"/>
      <c r="HT15" s="90"/>
      <c r="HU15" s="90"/>
      <c r="HV15" s="90"/>
      <c r="HW15" s="90"/>
      <c r="HX15" s="90"/>
      <c r="HY15" s="90"/>
      <c r="HZ15" s="90"/>
      <c r="IA15" s="90"/>
      <c r="IB15" s="90"/>
      <c r="IC15" s="90"/>
      <c r="ID15" s="90"/>
      <c r="IE15" s="90"/>
      <c r="IF15" s="90"/>
      <c r="IG15" s="90"/>
      <c r="IH15" s="90"/>
      <c r="II15" s="90"/>
      <c r="IJ15" s="90"/>
      <c r="IK15" s="90"/>
      <c r="IL15" s="90"/>
      <c r="IM15" s="90"/>
      <c r="IN15" s="90"/>
      <c r="IO15" s="90"/>
      <c r="IP15" s="90"/>
      <c r="IQ15" s="90"/>
      <c r="IR15" s="90"/>
      <c r="IS15" s="90"/>
      <c r="IT15" s="90"/>
      <c r="IU15" s="90"/>
      <c r="IV15" s="90"/>
    </row>
    <row r="16" spans="1:256" ht="15" customHeight="1">
      <c r="A16" s="166">
        <v>8</v>
      </c>
      <c r="B16" s="167"/>
      <c r="C16" s="171"/>
      <c r="D16" s="84"/>
      <c r="E16" s="168"/>
      <c r="F16" s="169"/>
      <c r="G16" s="169"/>
      <c r="H16" s="172"/>
      <c r="I16" s="90"/>
      <c r="J16" s="90"/>
      <c r="K16" s="90"/>
      <c r="L16" s="90"/>
      <c r="M16" s="90"/>
      <c r="N16" s="90"/>
      <c r="O16" s="90"/>
      <c r="P16" s="90"/>
      <c r="Q16" s="90"/>
      <c r="R16" s="90"/>
      <c r="S16" s="90"/>
      <c r="T16" s="90"/>
      <c r="U16" s="90"/>
      <c r="V16" s="90"/>
      <c r="W16" s="90"/>
      <c r="X16" s="90"/>
      <c r="Y16" s="90"/>
      <c r="Z16" s="90"/>
      <c r="AA16" s="90"/>
      <c r="AB16" s="90"/>
      <c r="AC16" s="90"/>
      <c r="AD16" s="90"/>
      <c r="AE16" s="90"/>
      <c r="AF16" s="90"/>
      <c r="AG16" s="90"/>
      <c r="AH16" s="90"/>
      <c r="AI16" s="90"/>
      <c r="AJ16" s="90"/>
      <c r="AK16" s="90"/>
      <c r="AL16" s="90"/>
      <c r="AM16" s="90"/>
      <c r="AN16" s="90"/>
      <c r="AO16" s="90"/>
      <c r="AP16" s="90"/>
      <c r="AQ16" s="90"/>
      <c r="AR16" s="90"/>
      <c r="AS16" s="90"/>
      <c r="AT16" s="90"/>
      <c r="AU16" s="90"/>
      <c r="AV16" s="90"/>
      <c r="AW16" s="90"/>
      <c r="AX16" s="90"/>
      <c r="AY16" s="90"/>
      <c r="AZ16" s="90"/>
      <c r="BA16" s="90"/>
      <c r="BB16" s="90"/>
      <c r="BC16" s="90"/>
      <c r="BD16" s="90"/>
      <c r="BE16" s="90"/>
      <c r="BF16" s="90"/>
      <c r="BG16" s="90"/>
      <c r="BH16" s="90"/>
      <c r="BI16" s="90"/>
      <c r="BJ16" s="90"/>
      <c r="BK16" s="90"/>
      <c r="BL16" s="90"/>
      <c r="BM16" s="90"/>
      <c r="BN16" s="90"/>
      <c r="BO16" s="90"/>
      <c r="BP16" s="90"/>
      <c r="BQ16" s="90"/>
      <c r="BR16" s="90"/>
      <c r="BS16" s="90"/>
      <c r="BT16" s="90"/>
      <c r="BU16" s="90"/>
      <c r="BV16" s="90"/>
      <c r="BW16" s="90"/>
      <c r="BX16" s="90"/>
      <c r="BY16" s="90"/>
      <c r="BZ16" s="90"/>
      <c r="CA16" s="90"/>
      <c r="CB16" s="90"/>
      <c r="CC16" s="90"/>
      <c r="CD16" s="90"/>
      <c r="CE16" s="90"/>
      <c r="CF16" s="90"/>
      <c r="CG16" s="90"/>
      <c r="CH16" s="90"/>
      <c r="CI16" s="90"/>
      <c r="CJ16" s="90"/>
      <c r="CK16" s="90"/>
      <c r="CL16" s="90"/>
      <c r="CM16" s="90"/>
      <c r="CN16" s="90"/>
      <c r="CO16" s="90"/>
      <c r="CP16" s="90"/>
      <c r="CQ16" s="90"/>
      <c r="CR16" s="90"/>
      <c r="CS16" s="90"/>
      <c r="CT16" s="90"/>
      <c r="CU16" s="90"/>
      <c r="CV16" s="90"/>
      <c r="CW16" s="90"/>
      <c r="CX16" s="90"/>
      <c r="CY16" s="90"/>
      <c r="CZ16" s="90"/>
      <c r="DA16" s="90"/>
      <c r="DB16" s="90"/>
      <c r="DC16" s="90"/>
      <c r="DD16" s="90"/>
      <c r="DE16" s="90"/>
      <c r="DF16" s="90"/>
      <c r="DG16" s="90"/>
      <c r="DH16" s="90"/>
      <c r="DI16" s="90"/>
      <c r="DJ16" s="90"/>
      <c r="DK16" s="90"/>
      <c r="DL16" s="90"/>
      <c r="DM16" s="90"/>
      <c r="DN16" s="90"/>
      <c r="DO16" s="90"/>
      <c r="DP16" s="90"/>
      <c r="DQ16" s="90"/>
      <c r="DR16" s="90"/>
      <c r="DS16" s="90"/>
      <c r="DT16" s="90"/>
      <c r="DU16" s="90"/>
      <c r="DV16" s="90"/>
      <c r="DW16" s="90"/>
      <c r="DX16" s="90"/>
      <c r="DY16" s="90"/>
      <c r="DZ16" s="90"/>
      <c r="EA16" s="90"/>
      <c r="EB16" s="90"/>
      <c r="EC16" s="90"/>
      <c r="ED16" s="90"/>
      <c r="EE16" s="90"/>
      <c r="EF16" s="90"/>
      <c r="EG16" s="90"/>
      <c r="EH16" s="90"/>
      <c r="EI16" s="90"/>
      <c r="EJ16" s="90"/>
      <c r="EK16" s="90"/>
      <c r="EL16" s="90"/>
      <c r="EM16" s="90"/>
      <c r="EN16" s="90"/>
      <c r="EO16" s="90"/>
      <c r="EP16" s="90"/>
      <c r="EQ16" s="90"/>
      <c r="ER16" s="90"/>
      <c r="ES16" s="90"/>
      <c r="ET16" s="90"/>
      <c r="EU16" s="90"/>
      <c r="EV16" s="90"/>
      <c r="EW16" s="90"/>
      <c r="EX16" s="90"/>
      <c r="EY16" s="90"/>
      <c r="EZ16" s="90"/>
      <c r="FA16" s="90"/>
      <c r="FB16" s="90"/>
      <c r="FC16" s="90"/>
      <c r="FD16" s="90"/>
      <c r="FE16" s="90"/>
      <c r="FF16" s="90"/>
      <c r="FG16" s="90"/>
      <c r="FH16" s="90"/>
      <c r="FI16" s="90"/>
      <c r="FJ16" s="90"/>
      <c r="FK16" s="90"/>
      <c r="FL16" s="90"/>
      <c r="FM16" s="90"/>
      <c r="FN16" s="90"/>
      <c r="FO16" s="90"/>
      <c r="FP16" s="90"/>
      <c r="FQ16" s="90"/>
      <c r="FR16" s="90"/>
      <c r="FS16" s="90"/>
      <c r="FT16" s="90"/>
      <c r="FU16" s="90"/>
      <c r="FV16" s="90"/>
      <c r="FW16" s="90"/>
      <c r="FX16" s="90"/>
      <c r="FY16" s="90"/>
      <c r="FZ16" s="90"/>
      <c r="GA16" s="90"/>
      <c r="GB16" s="90"/>
      <c r="GC16" s="90"/>
      <c r="GD16" s="90"/>
      <c r="GE16" s="90"/>
      <c r="GF16" s="90"/>
      <c r="GG16" s="90"/>
      <c r="GH16" s="90"/>
      <c r="GI16" s="90"/>
      <c r="GJ16" s="90"/>
      <c r="GK16" s="90"/>
      <c r="GL16" s="90"/>
      <c r="GM16" s="90"/>
      <c r="GN16" s="90"/>
      <c r="GO16" s="90"/>
      <c r="GP16" s="90"/>
      <c r="GQ16" s="90"/>
      <c r="GR16" s="90"/>
      <c r="GS16" s="90"/>
      <c r="GT16" s="90"/>
      <c r="GU16" s="90"/>
      <c r="GV16" s="90"/>
      <c r="GW16" s="90"/>
      <c r="GX16" s="90"/>
      <c r="GY16" s="90"/>
      <c r="GZ16" s="90"/>
      <c r="HA16" s="90"/>
      <c r="HB16" s="90"/>
      <c r="HC16" s="90"/>
      <c r="HD16" s="90"/>
      <c r="HE16" s="90"/>
      <c r="HF16" s="90"/>
      <c r="HG16" s="90"/>
      <c r="HH16" s="90"/>
      <c r="HI16" s="90"/>
      <c r="HJ16" s="90"/>
      <c r="HK16" s="90"/>
      <c r="HL16" s="90"/>
      <c r="HM16" s="90"/>
      <c r="HN16" s="90"/>
      <c r="HO16" s="90"/>
      <c r="HP16" s="90"/>
      <c r="HQ16" s="90"/>
      <c r="HR16" s="90"/>
      <c r="HS16" s="90"/>
      <c r="HT16" s="90"/>
      <c r="HU16" s="90"/>
      <c r="HV16" s="90"/>
      <c r="HW16" s="90"/>
      <c r="HX16" s="90"/>
      <c r="HY16" s="90"/>
      <c r="HZ16" s="90"/>
      <c r="IA16" s="90"/>
      <c r="IB16" s="90"/>
      <c r="IC16" s="90"/>
      <c r="ID16" s="90"/>
      <c r="IE16" s="90"/>
      <c r="IF16" s="90"/>
      <c r="IG16" s="90"/>
      <c r="IH16" s="90"/>
      <c r="II16" s="90"/>
      <c r="IJ16" s="90"/>
      <c r="IK16" s="90"/>
      <c r="IL16" s="90"/>
      <c r="IM16" s="90"/>
      <c r="IN16" s="90"/>
      <c r="IO16" s="90"/>
      <c r="IP16" s="90"/>
      <c r="IQ16" s="90"/>
      <c r="IR16" s="90"/>
      <c r="IS16" s="90"/>
      <c r="IT16" s="90"/>
      <c r="IU16" s="90"/>
      <c r="IV16" s="90"/>
    </row>
    <row r="17" spans="1:256" ht="15" customHeight="1">
      <c r="A17" s="166">
        <v>9</v>
      </c>
      <c r="B17" s="167"/>
      <c r="C17" s="171"/>
      <c r="D17" s="84"/>
      <c r="E17" s="168"/>
      <c r="F17" s="169"/>
      <c r="G17" s="169"/>
      <c r="H17" s="172"/>
      <c r="I17" s="90"/>
      <c r="J17" s="90"/>
      <c r="K17" s="90"/>
      <c r="L17" s="90"/>
      <c r="M17" s="90"/>
      <c r="N17" s="90"/>
      <c r="O17" s="90"/>
      <c r="P17" s="90"/>
      <c r="Q17" s="90"/>
      <c r="R17" s="90"/>
      <c r="S17" s="90"/>
      <c r="T17" s="90"/>
      <c r="U17" s="90"/>
      <c r="V17" s="90"/>
      <c r="W17" s="90"/>
      <c r="X17" s="90"/>
      <c r="Y17" s="90"/>
      <c r="Z17" s="90"/>
      <c r="AA17" s="90"/>
      <c r="AB17" s="90"/>
      <c r="AC17" s="90"/>
      <c r="AD17" s="90"/>
      <c r="AE17" s="90"/>
      <c r="AF17" s="90"/>
      <c r="AG17" s="90"/>
      <c r="AH17" s="90"/>
      <c r="AI17" s="90"/>
      <c r="AJ17" s="90"/>
      <c r="AK17" s="90"/>
      <c r="AL17" s="90"/>
      <c r="AM17" s="90"/>
      <c r="AN17" s="90"/>
      <c r="AO17" s="90"/>
      <c r="AP17" s="90"/>
      <c r="AQ17" s="90"/>
      <c r="AR17" s="90"/>
      <c r="AS17" s="90"/>
      <c r="AT17" s="90"/>
      <c r="AU17" s="90"/>
      <c r="AV17" s="90"/>
      <c r="AW17" s="90"/>
      <c r="AX17" s="90"/>
      <c r="AY17" s="90"/>
      <c r="AZ17" s="90"/>
      <c r="BA17" s="90"/>
      <c r="BB17" s="90"/>
      <c r="BC17" s="90"/>
      <c r="BD17" s="90"/>
      <c r="BE17" s="90"/>
      <c r="BF17" s="90"/>
      <c r="BG17" s="90"/>
      <c r="BH17" s="90"/>
      <c r="BI17" s="90"/>
      <c r="BJ17" s="90"/>
      <c r="BK17" s="90"/>
      <c r="BL17" s="90"/>
      <c r="BM17" s="90"/>
      <c r="BN17" s="90"/>
      <c r="BO17" s="90"/>
      <c r="BP17" s="90"/>
      <c r="BQ17" s="90"/>
      <c r="BR17" s="90"/>
      <c r="BS17" s="90"/>
      <c r="BT17" s="90"/>
      <c r="BU17" s="90"/>
      <c r="BV17" s="90"/>
      <c r="BW17" s="90"/>
      <c r="BX17" s="90"/>
      <c r="BY17" s="90"/>
      <c r="BZ17" s="90"/>
      <c r="CA17" s="90"/>
      <c r="CB17" s="90"/>
      <c r="CC17" s="90"/>
      <c r="CD17" s="90"/>
      <c r="CE17" s="90"/>
      <c r="CF17" s="90"/>
      <c r="CG17" s="90"/>
      <c r="CH17" s="90"/>
      <c r="CI17" s="90"/>
      <c r="CJ17" s="90"/>
      <c r="CK17" s="90"/>
      <c r="CL17" s="90"/>
      <c r="CM17" s="90"/>
      <c r="CN17" s="90"/>
      <c r="CO17" s="90"/>
      <c r="CP17" s="90"/>
      <c r="CQ17" s="90"/>
      <c r="CR17" s="90"/>
      <c r="CS17" s="90"/>
      <c r="CT17" s="90"/>
      <c r="CU17" s="90"/>
      <c r="CV17" s="90"/>
      <c r="CW17" s="90"/>
      <c r="CX17" s="90"/>
      <c r="CY17" s="90"/>
      <c r="CZ17" s="90"/>
      <c r="DA17" s="90"/>
      <c r="DB17" s="90"/>
      <c r="DC17" s="90"/>
      <c r="DD17" s="90"/>
      <c r="DE17" s="90"/>
      <c r="DF17" s="90"/>
      <c r="DG17" s="90"/>
      <c r="DH17" s="90"/>
      <c r="DI17" s="90"/>
      <c r="DJ17" s="90"/>
      <c r="DK17" s="90"/>
      <c r="DL17" s="90"/>
      <c r="DM17" s="90"/>
      <c r="DN17" s="90"/>
      <c r="DO17" s="90"/>
      <c r="DP17" s="90"/>
      <c r="DQ17" s="90"/>
      <c r="DR17" s="90"/>
      <c r="DS17" s="90"/>
      <c r="DT17" s="90"/>
      <c r="DU17" s="90"/>
      <c r="DV17" s="90"/>
      <c r="DW17" s="90"/>
      <c r="DX17" s="90"/>
      <c r="DY17" s="90"/>
      <c r="DZ17" s="90"/>
      <c r="EA17" s="90"/>
      <c r="EB17" s="90"/>
      <c r="EC17" s="90"/>
      <c r="ED17" s="90"/>
      <c r="EE17" s="90"/>
      <c r="EF17" s="90"/>
      <c r="EG17" s="90"/>
      <c r="EH17" s="90"/>
      <c r="EI17" s="90"/>
      <c r="EJ17" s="90"/>
      <c r="EK17" s="90"/>
      <c r="EL17" s="90"/>
      <c r="EM17" s="90"/>
      <c r="EN17" s="90"/>
      <c r="EO17" s="90"/>
      <c r="EP17" s="90"/>
      <c r="EQ17" s="90"/>
      <c r="ER17" s="90"/>
      <c r="ES17" s="90"/>
      <c r="ET17" s="90"/>
      <c r="EU17" s="90"/>
      <c r="EV17" s="90"/>
      <c r="EW17" s="90"/>
      <c r="EX17" s="90"/>
      <c r="EY17" s="90"/>
      <c r="EZ17" s="90"/>
      <c r="FA17" s="90"/>
      <c r="FB17" s="90"/>
      <c r="FC17" s="90"/>
      <c r="FD17" s="90"/>
      <c r="FE17" s="90"/>
      <c r="FF17" s="90"/>
      <c r="FG17" s="90"/>
      <c r="FH17" s="90"/>
      <c r="FI17" s="90"/>
      <c r="FJ17" s="90"/>
      <c r="FK17" s="90"/>
      <c r="FL17" s="90"/>
      <c r="FM17" s="90"/>
      <c r="FN17" s="90"/>
      <c r="FO17" s="90"/>
      <c r="FP17" s="90"/>
      <c r="FQ17" s="90"/>
      <c r="FR17" s="90"/>
      <c r="FS17" s="90"/>
      <c r="FT17" s="90"/>
      <c r="FU17" s="90"/>
      <c r="FV17" s="90"/>
      <c r="FW17" s="90"/>
      <c r="FX17" s="90"/>
      <c r="FY17" s="90"/>
      <c r="FZ17" s="90"/>
      <c r="GA17" s="90"/>
      <c r="GB17" s="90"/>
      <c r="GC17" s="90"/>
      <c r="GD17" s="90"/>
      <c r="GE17" s="90"/>
      <c r="GF17" s="90"/>
      <c r="GG17" s="90"/>
      <c r="GH17" s="90"/>
      <c r="GI17" s="90"/>
      <c r="GJ17" s="90"/>
      <c r="GK17" s="90"/>
      <c r="GL17" s="90"/>
      <c r="GM17" s="90"/>
      <c r="GN17" s="90"/>
      <c r="GO17" s="90"/>
      <c r="GP17" s="90"/>
      <c r="GQ17" s="90"/>
      <c r="GR17" s="90"/>
      <c r="GS17" s="90"/>
      <c r="GT17" s="90"/>
      <c r="GU17" s="90"/>
      <c r="GV17" s="90"/>
      <c r="GW17" s="90"/>
      <c r="GX17" s="90"/>
      <c r="GY17" s="90"/>
      <c r="GZ17" s="90"/>
      <c r="HA17" s="90"/>
      <c r="HB17" s="90"/>
      <c r="HC17" s="90"/>
      <c r="HD17" s="90"/>
      <c r="HE17" s="90"/>
      <c r="HF17" s="90"/>
      <c r="HG17" s="90"/>
      <c r="HH17" s="90"/>
      <c r="HI17" s="90"/>
      <c r="HJ17" s="90"/>
      <c r="HK17" s="90"/>
      <c r="HL17" s="90"/>
      <c r="HM17" s="90"/>
      <c r="HN17" s="90"/>
      <c r="HO17" s="90"/>
      <c r="HP17" s="90"/>
      <c r="HQ17" s="90"/>
      <c r="HR17" s="90"/>
      <c r="HS17" s="90"/>
      <c r="HT17" s="90"/>
      <c r="HU17" s="90"/>
      <c r="HV17" s="90"/>
      <c r="HW17" s="90"/>
      <c r="HX17" s="90"/>
      <c r="HY17" s="90"/>
      <c r="HZ17" s="90"/>
      <c r="IA17" s="90"/>
      <c r="IB17" s="90"/>
      <c r="IC17" s="90"/>
      <c r="ID17" s="90"/>
      <c r="IE17" s="90"/>
      <c r="IF17" s="90"/>
      <c r="IG17" s="90"/>
      <c r="IH17" s="90"/>
      <c r="II17" s="90"/>
      <c r="IJ17" s="90"/>
      <c r="IK17" s="90"/>
      <c r="IL17" s="90"/>
      <c r="IM17" s="90"/>
      <c r="IN17" s="90"/>
      <c r="IO17" s="90"/>
      <c r="IP17" s="90"/>
      <c r="IQ17" s="90"/>
      <c r="IR17" s="90"/>
      <c r="IS17" s="90"/>
      <c r="IT17" s="90"/>
      <c r="IU17" s="90"/>
      <c r="IV17" s="90"/>
    </row>
    <row r="18" spans="1:256" ht="15" customHeight="1">
      <c r="A18" s="166">
        <v>10</v>
      </c>
      <c r="B18" s="167"/>
      <c r="C18" s="171"/>
      <c r="D18" s="84"/>
      <c r="E18" s="168"/>
      <c r="F18" s="169"/>
      <c r="G18" s="169"/>
      <c r="H18" s="172"/>
      <c r="I18" s="90"/>
      <c r="J18" s="90"/>
      <c r="K18" s="90"/>
      <c r="L18" s="90"/>
      <c r="M18" s="90"/>
      <c r="N18" s="90"/>
      <c r="O18" s="90"/>
      <c r="P18" s="90"/>
      <c r="Q18" s="90"/>
      <c r="R18" s="90"/>
      <c r="S18" s="90"/>
      <c r="T18" s="90"/>
      <c r="U18" s="90"/>
      <c r="V18" s="90"/>
      <c r="W18" s="90"/>
      <c r="X18" s="90"/>
      <c r="Y18" s="90"/>
      <c r="Z18" s="90"/>
      <c r="AA18" s="90"/>
      <c r="AB18" s="90"/>
      <c r="AC18" s="90"/>
      <c r="AD18" s="90"/>
      <c r="AE18" s="90"/>
      <c r="AF18" s="90"/>
      <c r="AG18" s="90"/>
      <c r="AH18" s="90"/>
      <c r="AI18" s="90"/>
      <c r="AJ18" s="90"/>
      <c r="AK18" s="90"/>
      <c r="AL18" s="90"/>
      <c r="AM18" s="90"/>
      <c r="AN18" s="90"/>
      <c r="AO18" s="90"/>
      <c r="AP18" s="90"/>
      <c r="AQ18" s="90"/>
      <c r="AR18" s="90"/>
      <c r="AS18" s="90"/>
      <c r="AT18" s="90"/>
      <c r="AU18" s="90"/>
      <c r="AV18" s="90"/>
      <c r="AW18" s="90"/>
      <c r="AX18" s="90"/>
      <c r="AY18" s="90"/>
      <c r="AZ18" s="90"/>
      <c r="BA18" s="90"/>
      <c r="BB18" s="90"/>
      <c r="BC18" s="90"/>
      <c r="BD18" s="90"/>
      <c r="BE18" s="90"/>
      <c r="BF18" s="90"/>
      <c r="BG18" s="90"/>
      <c r="BH18" s="90"/>
      <c r="BI18" s="90"/>
      <c r="BJ18" s="90"/>
      <c r="BK18" s="90"/>
      <c r="BL18" s="90"/>
      <c r="BM18" s="90"/>
      <c r="BN18" s="90"/>
      <c r="BO18" s="90"/>
      <c r="BP18" s="90"/>
      <c r="BQ18" s="90"/>
      <c r="BR18" s="90"/>
      <c r="BS18" s="90"/>
      <c r="BT18" s="90"/>
      <c r="BU18" s="90"/>
      <c r="BV18" s="90"/>
      <c r="BW18" s="90"/>
      <c r="BX18" s="90"/>
      <c r="BY18" s="90"/>
      <c r="BZ18" s="90"/>
      <c r="CA18" s="90"/>
      <c r="CB18" s="90"/>
      <c r="CC18" s="90"/>
      <c r="CD18" s="90"/>
      <c r="CE18" s="90"/>
      <c r="CF18" s="90"/>
      <c r="CG18" s="90"/>
      <c r="CH18" s="90"/>
      <c r="CI18" s="90"/>
      <c r="CJ18" s="90"/>
      <c r="CK18" s="90"/>
      <c r="CL18" s="90"/>
      <c r="CM18" s="90"/>
      <c r="CN18" s="90"/>
      <c r="CO18" s="90"/>
      <c r="CP18" s="90"/>
      <c r="CQ18" s="90"/>
      <c r="CR18" s="90"/>
      <c r="CS18" s="90"/>
      <c r="CT18" s="90"/>
      <c r="CU18" s="90"/>
      <c r="CV18" s="90"/>
      <c r="CW18" s="90"/>
      <c r="CX18" s="90"/>
      <c r="CY18" s="90"/>
      <c r="CZ18" s="90"/>
      <c r="DA18" s="90"/>
      <c r="DB18" s="90"/>
      <c r="DC18" s="90"/>
      <c r="DD18" s="90"/>
      <c r="DE18" s="90"/>
      <c r="DF18" s="90"/>
      <c r="DG18" s="90"/>
      <c r="DH18" s="90"/>
      <c r="DI18" s="90"/>
      <c r="DJ18" s="90"/>
      <c r="DK18" s="90"/>
      <c r="DL18" s="90"/>
      <c r="DM18" s="90"/>
      <c r="DN18" s="90"/>
      <c r="DO18" s="90"/>
      <c r="DP18" s="90"/>
      <c r="DQ18" s="90"/>
      <c r="DR18" s="90"/>
      <c r="DS18" s="90"/>
      <c r="DT18" s="90"/>
      <c r="DU18" s="90"/>
      <c r="DV18" s="90"/>
      <c r="DW18" s="90"/>
      <c r="DX18" s="90"/>
      <c r="DY18" s="90"/>
      <c r="DZ18" s="90"/>
      <c r="EA18" s="90"/>
      <c r="EB18" s="90"/>
      <c r="EC18" s="90"/>
      <c r="ED18" s="90"/>
      <c r="EE18" s="90"/>
      <c r="EF18" s="90"/>
      <c r="EG18" s="90"/>
      <c r="EH18" s="90"/>
      <c r="EI18" s="90"/>
      <c r="EJ18" s="90"/>
      <c r="EK18" s="90"/>
      <c r="EL18" s="90"/>
      <c r="EM18" s="90"/>
      <c r="EN18" s="90"/>
      <c r="EO18" s="90"/>
      <c r="EP18" s="90"/>
      <c r="EQ18" s="90"/>
      <c r="ER18" s="90"/>
      <c r="ES18" s="90"/>
      <c r="ET18" s="90"/>
      <c r="EU18" s="90"/>
      <c r="EV18" s="90"/>
      <c r="EW18" s="90"/>
      <c r="EX18" s="90"/>
      <c r="EY18" s="90"/>
      <c r="EZ18" s="90"/>
      <c r="FA18" s="90"/>
      <c r="FB18" s="90"/>
      <c r="FC18" s="90"/>
      <c r="FD18" s="90"/>
      <c r="FE18" s="90"/>
      <c r="FF18" s="90"/>
      <c r="FG18" s="90"/>
      <c r="FH18" s="90"/>
      <c r="FI18" s="90"/>
      <c r="FJ18" s="90"/>
      <c r="FK18" s="90"/>
      <c r="FL18" s="90"/>
      <c r="FM18" s="90"/>
      <c r="FN18" s="90"/>
      <c r="FO18" s="90"/>
      <c r="FP18" s="90"/>
      <c r="FQ18" s="90"/>
      <c r="FR18" s="90"/>
      <c r="FS18" s="90"/>
      <c r="FT18" s="90"/>
      <c r="FU18" s="90"/>
      <c r="FV18" s="90"/>
      <c r="FW18" s="90"/>
      <c r="FX18" s="90"/>
      <c r="FY18" s="90"/>
      <c r="FZ18" s="90"/>
      <c r="GA18" s="90"/>
      <c r="GB18" s="90"/>
      <c r="GC18" s="90"/>
      <c r="GD18" s="90"/>
      <c r="GE18" s="90"/>
      <c r="GF18" s="90"/>
      <c r="GG18" s="90"/>
      <c r="GH18" s="90"/>
      <c r="GI18" s="90"/>
      <c r="GJ18" s="90"/>
      <c r="GK18" s="90"/>
      <c r="GL18" s="90"/>
      <c r="GM18" s="90"/>
      <c r="GN18" s="90"/>
      <c r="GO18" s="90"/>
      <c r="GP18" s="90"/>
      <c r="GQ18" s="90"/>
      <c r="GR18" s="90"/>
      <c r="GS18" s="90"/>
      <c r="GT18" s="90"/>
      <c r="GU18" s="90"/>
      <c r="GV18" s="90"/>
      <c r="GW18" s="90"/>
      <c r="GX18" s="90"/>
      <c r="GY18" s="90"/>
      <c r="GZ18" s="90"/>
      <c r="HA18" s="90"/>
      <c r="HB18" s="90"/>
      <c r="HC18" s="90"/>
      <c r="HD18" s="90"/>
      <c r="HE18" s="90"/>
      <c r="HF18" s="90"/>
      <c r="HG18" s="90"/>
      <c r="HH18" s="90"/>
      <c r="HI18" s="90"/>
      <c r="HJ18" s="90"/>
      <c r="HK18" s="90"/>
      <c r="HL18" s="90"/>
      <c r="HM18" s="90"/>
      <c r="HN18" s="90"/>
      <c r="HO18" s="90"/>
      <c r="HP18" s="90"/>
      <c r="HQ18" s="90"/>
      <c r="HR18" s="90"/>
      <c r="HS18" s="90"/>
      <c r="HT18" s="90"/>
      <c r="HU18" s="90"/>
      <c r="HV18" s="90"/>
      <c r="HW18" s="90"/>
      <c r="HX18" s="90"/>
      <c r="HY18" s="90"/>
      <c r="HZ18" s="90"/>
      <c r="IA18" s="90"/>
      <c r="IB18" s="90"/>
      <c r="IC18" s="90"/>
      <c r="ID18" s="90"/>
      <c r="IE18" s="90"/>
      <c r="IF18" s="90"/>
      <c r="IG18" s="90"/>
      <c r="IH18" s="90"/>
      <c r="II18" s="90"/>
      <c r="IJ18" s="90"/>
      <c r="IK18" s="90"/>
      <c r="IL18" s="90"/>
      <c r="IM18" s="90"/>
      <c r="IN18" s="90"/>
      <c r="IO18" s="90"/>
      <c r="IP18" s="90"/>
      <c r="IQ18" s="90"/>
      <c r="IR18" s="90"/>
      <c r="IS18" s="90"/>
      <c r="IT18" s="90"/>
      <c r="IU18" s="90"/>
      <c r="IV18" s="90"/>
    </row>
    <row r="19" spans="1:256" ht="15" customHeight="1">
      <c r="A19" s="166">
        <v>11</v>
      </c>
      <c r="B19" s="167"/>
      <c r="C19" s="171"/>
      <c r="D19" s="84"/>
      <c r="E19" s="168"/>
      <c r="F19" s="169"/>
      <c r="G19" s="169"/>
      <c r="H19" s="172"/>
      <c r="I19" s="90"/>
      <c r="J19" s="90"/>
      <c r="K19" s="90"/>
      <c r="L19" s="90"/>
      <c r="M19" s="90"/>
      <c r="N19" s="90"/>
      <c r="O19" s="90"/>
      <c r="P19" s="90"/>
      <c r="Q19" s="90"/>
      <c r="R19" s="90"/>
      <c r="S19" s="90"/>
      <c r="T19" s="90"/>
      <c r="U19" s="90"/>
      <c r="V19" s="90"/>
      <c r="W19" s="90"/>
      <c r="X19" s="90"/>
      <c r="Y19" s="90"/>
      <c r="Z19" s="90"/>
      <c r="AA19" s="90"/>
      <c r="AB19" s="90"/>
      <c r="AC19" s="90"/>
      <c r="AD19" s="90"/>
      <c r="AE19" s="90"/>
      <c r="AF19" s="90"/>
      <c r="AG19" s="90"/>
      <c r="AH19" s="90"/>
      <c r="AI19" s="90"/>
      <c r="AJ19" s="90"/>
      <c r="AK19" s="90"/>
      <c r="AL19" s="90"/>
      <c r="AM19" s="90"/>
      <c r="AN19" s="90"/>
      <c r="AO19" s="90"/>
      <c r="AP19" s="90"/>
      <c r="AQ19" s="90"/>
      <c r="AR19" s="90"/>
      <c r="AS19" s="90"/>
      <c r="AT19" s="90"/>
      <c r="AU19" s="90"/>
      <c r="AV19" s="90"/>
      <c r="AW19" s="90"/>
      <c r="AX19" s="90"/>
      <c r="AY19" s="90"/>
      <c r="AZ19" s="90"/>
      <c r="BA19" s="90"/>
      <c r="BB19" s="90"/>
      <c r="BC19" s="90"/>
      <c r="BD19" s="90"/>
      <c r="BE19" s="90"/>
      <c r="BF19" s="90"/>
      <c r="BG19" s="90"/>
      <c r="BH19" s="90"/>
      <c r="BI19" s="90"/>
      <c r="BJ19" s="90"/>
      <c r="BK19" s="90"/>
      <c r="BL19" s="90"/>
      <c r="BM19" s="90"/>
      <c r="BN19" s="90"/>
      <c r="BO19" s="90"/>
      <c r="BP19" s="90"/>
      <c r="BQ19" s="90"/>
      <c r="BR19" s="90"/>
      <c r="BS19" s="90"/>
      <c r="BT19" s="90"/>
      <c r="BU19" s="90"/>
      <c r="BV19" s="90"/>
      <c r="BW19" s="90"/>
      <c r="BX19" s="90"/>
      <c r="BY19" s="90"/>
      <c r="BZ19" s="90"/>
      <c r="CA19" s="90"/>
      <c r="CB19" s="90"/>
      <c r="CC19" s="90"/>
      <c r="CD19" s="90"/>
      <c r="CE19" s="90"/>
      <c r="CF19" s="90"/>
      <c r="CG19" s="90"/>
      <c r="CH19" s="90"/>
      <c r="CI19" s="90"/>
      <c r="CJ19" s="90"/>
      <c r="CK19" s="90"/>
      <c r="CL19" s="90"/>
      <c r="CM19" s="90"/>
      <c r="CN19" s="90"/>
      <c r="CO19" s="90"/>
      <c r="CP19" s="90"/>
      <c r="CQ19" s="90"/>
      <c r="CR19" s="90"/>
      <c r="CS19" s="90"/>
      <c r="CT19" s="90"/>
      <c r="CU19" s="90"/>
      <c r="CV19" s="90"/>
      <c r="CW19" s="90"/>
      <c r="CX19" s="90"/>
      <c r="CY19" s="90"/>
      <c r="CZ19" s="90"/>
      <c r="DA19" s="90"/>
      <c r="DB19" s="90"/>
      <c r="DC19" s="90"/>
      <c r="DD19" s="90"/>
      <c r="DE19" s="90"/>
      <c r="DF19" s="90"/>
      <c r="DG19" s="90"/>
      <c r="DH19" s="90"/>
      <c r="DI19" s="90"/>
      <c r="DJ19" s="90"/>
      <c r="DK19" s="90"/>
      <c r="DL19" s="90"/>
      <c r="DM19" s="90"/>
      <c r="DN19" s="90"/>
      <c r="DO19" s="90"/>
      <c r="DP19" s="90"/>
      <c r="DQ19" s="90"/>
      <c r="DR19" s="90"/>
      <c r="DS19" s="90"/>
      <c r="DT19" s="90"/>
      <c r="DU19" s="90"/>
      <c r="DV19" s="90"/>
      <c r="DW19" s="90"/>
      <c r="DX19" s="90"/>
      <c r="DY19" s="90"/>
      <c r="DZ19" s="90"/>
      <c r="EA19" s="90"/>
      <c r="EB19" s="90"/>
      <c r="EC19" s="90"/>
      <c r="ED19" s="90"/>
      <c r="EE19" s="90"/>
      <c r="EF19" s="90"/>
      <c r="EG19" s="90"/>
      <c r="EH19" s="90"/>
      <c r="EI19" s="90"/>
      <c r="EJ19" s="90"/>
      <c r="EK19" s="90"/>
      <c r="EL19" s="90"/>
      <c r="EM19" s="90"/>
      <c r="EN19" s="90"/>
      <c r="EO19" s="90"/>
      <c r="EP19" s="90"/>
      <c r="EQ19" s="90"/>
      <c r="ER19" s="90"/>
      <c r="ES19" s="90"/>
      <c r="ET19" s="90"/>
      <c r="EU19" s="90"/>
      <c r="EV19" s="90"/>
      <c r="EW19" s="90"/>
      <c r="EX19" s="90"/>
      <c r="EY19" s="90"/>
      <c r="EZ19" s="90"/>
      <c r="FA19" s="90"/>
      <c r="FB19" s="90"/>
      <c r="FC19" s="90"/>
      <c r="FD19" s="90"/>
      <c r="FE19" s="90"/>
      <c r="FF19" s="90"/>
      <c r="FG19" s="90"/>
      <c r="FH19" s="90"/>
      <c r="FI19" s="90"/>
      <c r="FJ19" s="90"/>
      <c r="FK19" s="90"/>
      <c r="FL19" s="90"/>
      <c r="FM19" s="90"/>
      <c r="FN19" s="90"/>
      <c r="FO19" s="90"/>
      <c r="FP19" s="90"/>
      <c r="FQ19" s="90"/>
      <c r="FR19" s="90"/>
      <c r="FS19" s="90"/>
      <c r="FT19" s="90"/>
      <c r="FU19" s="90"/>
      <c r="FV19" s="90"/>
      <c r="FW19" s="90"/>
      <c r="FX19" s="90"/>
      <c r="FY19" s="90"/>
      <c r="FZ19" s="90"/>
      <c r="GA19" s="90"/>
      <c r="GB19" s="90"/>
      <c r="GC19" s="90"/>
      <c r="GD19" s="90"/>
      <c r="GE19" s="90"/>
      <c r="GF19" s="90"/>
      <c r="GG19" s="90"/>
      <c r="GH19" s="90"/>
      <c r="GI19" s="90"/>
      <c r="GJ19" s="90"/>
      <c r="GK19" s="90"/>
      <c r="GL19" s="90"/>
      <c r="GM19" s="90"/>
      <c r="GN19" s="90"/>
      <c r="GO19" s="90"/>
      <c r="GP19" s="90"/>
      <c r="GQ19" s="90"/>
      <c r="GR19" s="90"/>
      <c r="GS19" s="90"/>
      <c r="GT19" s="90"/>
      <c r="GU19" s="90"/>
      <c r="GV19" s="90"/>
      <c r="GW19" s="90"/>
      <c r="GX19" s="90"/>
      <c r="GY19" s="90"/>
      <c r="GZ19" s="90"/>
      <c r="HA19" s="90"/>
      <c r="HB19" s="90"/>
      <c r="HC19" s="90"/>
      <c r="HD19" s="90"/>
      <c r="HE19" s="90"/>
      <c r="HF19" s="90"/>
      <c r="HG19" s="90"/>
      <c r="HH19" s="90"/>
      <c r="HI19" s="90"/>
      <c r="HJ19" s="90"/>
      <c r="HK19" s="90"/>
      <c r="HL19" s="90"/>
      <c r="HM19" s="90"/>
      <c r="HN19" s="90"/>
      <c r="HO19" s="90"/>
      <c r="HP19" s="90"/>
      <c r="HQ19" s="90"/>
      <c r="HR19" s="90"/>
      <c r="HS19" s="90"/>
      <c r="HT19" s="90"/>
      <c r="HU19" s="90"/>
      <c r="HV19" s="90"/>
      <c r="HW19" s="90"/>
      <c r="HX19" s="90"/>
      <c r="HY19" s="90"/>
      <c r="HZ19" s="90"/>
      <c r="IA19" s="90"/>
      <c r="IB19" s="90"/>
      <c r="IC19" s="90"/>
      <c r="ID19" s="90"/>
      <c r="IE19" s="90"/>
      <c r="IF19" s="90"/>
      <c r="IG19" s="90"/>
      <c r="IH19" s="90"/>
      <c r="II19" s="90"/>
      <c r="IJ19" s="90"/>
      <c r="IK19" s="90"/>
      <c r="IL19" s="90"/>
      <c r="IM19" s="90"/>
      <c r="IN19" s="90"/>
      <c r="IO19" s="90"/>
      <c r="IP19" s="90"/>
      <c r="IQ19" s="90"/>
      <c r="IR19" s="90"/>
      <c r="IS19" s="90"/>
      <c r="IT19" s="90"/>
      <c r="IU19" s="90"/>
      <c r="IV19" s="90"/>
    </row>
    <row r="20" spans="1:256" ht="15" customHeight="1">
      <c r="A20" s="166">
        <v>12</v>
      </c>
      <c r="B20" s="167"/>
      <c r="C20" s="171"/>
      <c r="D20" s="84"/>
      <c r="E20" s="168"/>
      <c r="F20" s="169"/>
      <c r="G20" s="169"/>
      <c r="H20" s="172"/>
      <c r="I20" s="90"/>
      <c r="J20" s="90"/>
      <c r="K20" s="90"/>
      <c r="L20" s="90"/>
      <c r="M20" s="90"/>
      <c r="N20" s="90"/>
      <c r="O20" s="90"/>
      <c r="P20" s="90"/>
      <c r="Q20" s="90"/>
      <c r="R20" s="90"/>
      <c r="S20" s="90"/>
      <c r="T20" s="90"/>
      <c r="U20" s="90"/>
      <c r="V20" s="90"/>
      <c r="W20" s="90"/>
      <c r="X20" s="90"/>
      <c r="Y20" s="90"/>
      <c r="Z20" s="90"/>
      <c r="AA20" s="90"/>
      <c r="AB20" s="90"/>
      <c r="AC20" s="90"/>
      <c r="AD20" s="90"/>
      <c r="AE20" s="90"/>
      <c r="AF20" s="90"/>
      <c r="AG20" s="90"/>
      <c r="AH20" s="90"/>
      <c r="AI20" s="90"/>
      <c r="AJ20" s="90"/>
      <c r="AK20" s="90"/>
      <c r="AL20" s="90"/>
      <c r="AM20" s="90"/>
      <c r="AN20" s="90"/>
      <c r="AO20" s="90"/>
      <c r="AP20" s="90"/>
      <c r="AQ20" s="90"/>
      <c r="AR20" s="90"/>
      <c r="AS20" s="90"/>
      <c r="AT20" s="90"/>
      <c r="AU20" s="90"/>
      <c r="AV20" s="90"/>
      <c r="AW20" s="90"/>
      <c r="AX20" s="90"/>
      <c r="AY20" s="90"/>
      <c r="AZ20" s="90"/>
      <c r="BA20" s="90"/>
      <c r="BB20" s="90"/>
      <c r="BC20" s="90"/>
      <c r="BD20" s="90"/>
      <c r="BE20" s="90"/>
      <c r="BF20" s="90"/>
      <c r="BG20" s="90"/>
      <c r="BH20" s="90"/>
      <c r="BI20" s="90"/>
      <c r="BJ20" s="90"/>
      <c r="BK20" s="90"/>
      <c r="BL20" s="90"/>
      <c r="BM20" s="90"/>
      <c r="BN20" s="90"/>
      <c r="BO20" s="90"/>
      <c r="BP20" s="90"/>
      <c r="BQ20" s="90"/>
      <c r="BR20" s="90"/>
      <c r="BS20" s="90"/>
      <c r="BT20" s="90"/>
      <c r="BU20" s="90"/>
      <c r="BV20" s="90"/>
      <c r="BW20" s="90"/>
      <c r="BX20" s="90"/>
      <c r="BY20" s="90"/>
      <c r="BZ20" s="90"/>
      <c r="CA20" s="90"/>
      <c r="CB20" s="90"/>
      <c r="CC20" s="90"/>
      <c r="CD20" s="90"/>
      <c r="CE20" s="90"/>
      <c r="CF20" s="90"/>
      <c r="CG20" s="90"/>
      <c r="CH20" s="90"/>
      <c r="CI20" s="90"/>
      <c r="CJ20" s="90"/>
      <c r="CK20" s="90"/>
      <c r="CL20" s="90"/>
      <c r="CM20" s="90"/>
      <c r="CN20" s="90"/>
      <c r="CO20" s="90"/>
      <c r="CP20" s="90"/>
      <c r="CQ20" s="90"/>
      <c r="CR20" s="90"/>
      <c r="CS20" s="90"/>
      <c r="CT20" s="90"/>
      <c r="CU20" s="90"/>
      <c r="CV20" s="90"/>
      <c r="CW20" s="90"/>
      <c r="CX20" s="90"/>
      <c r="CY20" s="90"/>
      <c r="CZ20" s="90"/>
      <c r="DA20" s="90"/>
      <c r="DB20" s="90"/>
      <c r="DC20" s="90"/>
      <c r="DD20" s="90"/>
      <c r="DE20" s="90"/>
      <c r="DF20" s="90"/>
      <c r="DG20" s="90"/>
      <c r="DH20" s="90"/>
      <c r="DI20" s="90"/>
      <c r="DJ20" s="90"/>
      <c r="DK20" s="90"/>
      <c r="DL20" s="90"/>
      <c r="DM20" s="90"/>
      <c r="DN20" s="90"/>
      <c r="DO20" s="90"/>
      <c r="DP20" s="90"/>
      <c r="DQ20" s="90"/>
      <c r="DR20" s="90"/>
      <c r="DS20" s="90"/>
      <c r="DT20" s="90"/>
      <c r="DU20" s="90"/>
      <c r="DV20" s="90"/>
      <c r="DW20" s="90"/>
      <c r="DX20" s="90"/>
      <c r="DY20" s="90"/>
      <c r="DZ20" s="90"/>
      <c r="EA20" s="90"/>
      <c r="EB20" s="90"/>
      <c r="EC20" s="90"/>
      <c r="ED20" s="90"/>
      <c r="EE20" s="90"/>
      <c r="EF20" s="90"/>
      <c r="EG20" s="90"/>
      <c r="EH20" s="90"/>
      <c r="EI20" s="90"/>
      <c r="EJ20" s="90"/>
      <c r="EK20" s="90"/>
      <c r="EL20" s="90"/>
      <c r="EM20" s="90"/>
      <c r="EN20" s="90"/>
      <c r="EO20" s="90"/>
      <c r="EP20" s="90"/>
      <c r="EQ20" s="90"/>
      <c r="ER20" s="90"/>
      <c r="ES20" s="90"/>
      <c r="ET20" s="90"/>
      <c r="EU20" s="90"/>
      <c r="EV20" s="90"/>
      <c r="EW20" s="90"/>
      <c r="EX20" s="90"/>
      <c r="EY20" s="90"/>
      <c r="EZ20" s="90"/>
      <c r="FA20" s="90"/>
      <c r="FB20" s="90"/>
      <c r="FC20" s="90"/>
      <c r="FD20" s="90"/>
      <c r="FE20" s="90"/>
      <c r="FF20" s="90"/>
      <c r="FG20" s="90"/>
      <c r="FH20" s="90"/>
      <c r="FI20" s="90"/>
      <c r="FJ20" s="90"/>
      <c r="FK20" s="90"/>
      <c r="FL20" s="90"/>
      <c r="FM20" s="90"/>
      <c r="FN20" s="90"/>
      <c r="FO20" s="90"/>
      <c r="FP20" s="90"/>
      <c r="FQ20" s="90"/>
      <c r="FR20" s="90"/>
      <c r="FS20" s="90"/>
      <c r="FT20" s="90"/>
      <c r="FU20" s="90"/>
      <c r="FV20" s="90"/>
      <c r="FW20" s="90"/>
      <c r="FX20" s="90"/>
      <c r="FY20" s="90"/>
      <c r="FZ20" s="90"/>
      <c r="GA20" s="90"/>
      <c r="GB20" s="90"/>
      <c r="GC20" s="90"/>
      <c r="GD20" s="90"/>
      <c r="GE20" s="90"/>
      <c r="GF20" s="90"/>
      <c r="GG20" s="90"/>
      <c r="GH20" s="90"/>
      <c r="GI20" s="90"/>
      <c r="GJ20" s="90"/>
      <c r="GK20" s="90"/>
      <c r="GL20" s="90"/>
      <c r="GM20" s="90"/>
      <c r="GN20" s="90"/>
      <c r="GO20" s="90"/>
      <c r="GP20" s="90"/>
      <c r="GQ20" s="90"/>
      <c r="GR20" s="90"/>
      <c r="GS20" s="90"/>
      <c r="GT20" s="90"/>
      <c r="GU20" s="90"/>
      <c r="GV20" s="90"/>
      <c r="GW20" s="90"/>
      <c r="GX20" s="90"/>
      <c r="GY20" s="90"/>
      <c r="GZ20" s="90"/>
      <c r="HA20" s="90"/>
      <c r="HB20" s="90"/>
      <c r="HC20" s="90"/>
      <c r="HD20" s="90"/>
      <c r="HE20" s="90"/>
      <c r="HF20" s="90"/>
      <c r="HG20" s="90"/>
      <c r="HH20" s="90"/>
      <c r="HI20" s="90"/>
      <c r="HJ20" s="90"/>
      <c r="HK20" s="90"/>
      <c r="HL20" s="90"/>
      <c r="HM20" s="90"/>
      <c r="HN20" s="90"/>
      <c r="HO20" s="90"/>
      <c r="HP20" s="90"/>
      <c r="HQ20" s="90"/>
      <c r="HR20" s="90"/>
      <c r="HS20" s="90"/>
      <c r="HT20" s="90"/>
      <c r="HU20" s="90"/>
      <c r="HV20" s="90"/>
      <c r="HW20" s="90"/>
      <c r="HX20" s="90"/>
      <c r="HY20" s="90"/>
      <c r="HZ20" s="90"/>
      <c r="IA20" s="90"/>
      <c r="IB20" s="90"/>
      <c r="IC20" s="90"/>
      <c r="ID20" s="90"/>
      <c r="IE20" s="90"/>
      <c r="IF20" s="90"/>
      <c r="IG20" s="90"/>
      <c r="IH20" s="90"/>
      <c r="II20" s="90"/>
      <c r="IJ20" s="90"/>
      <c r="IK20" s="90"/>
      <c r="IL20" s="90"/>
      <c r="IM20" s="90"/>
      <c r="IN20" s="90"/>
      <c r="IO20" s="90"/>
      <c r="IP20" s="90"/>
      <c r="IQ20" s="90"/>
      <c r="IR20" s="90"/>
      <c r="IS20" s="90"/>
      <c r="IT20" s="90"/>
      <c r="IU20" s="90"/>
      <c r="IV20" s="90"/>
    </row>
    <row r="21" spans="1:256" ht="15" customHeight="1">
      <c r="A21" s="166">
        <v>13</v>
      </c>
      <c r="B21" s="167"/>
      <c r="C21" s="171"/>
      <c r="D21" s="84"/>
      <c r="E21" s="168"/>
      <c r="F21" s="169"/>
      <c r="G21" s="169"/>
      <c r="H21" s="172"/>
      <c r="I21" s="90"/>
      <c r="J21" s="90"/>
      <c r="K21" s="90"/>
      <c r="L21" s="90"/>
      <c r="M21" s="90"/>
      <c r="N21" s="90"/>
      <c r="O21" s="90"/>
      <c r="P21" s="90"/>
      <c r="Q21" s="90"/>
      <c r="R21" s="90"/>
      <c r="S21" s="90"/>
      <c r="T21" s="90"/>
      <c r="U21" s="90"/>
      <c r="V21" s="90"/>
      <c r="W21" s="90"/>
      <c r="X21" s="90"/>
      <c r="Y21" s="90"/>
      <c r="Z21" s="90"/>
      <c r="AA21" s="90"/>
      <c r="AB21" s="90"/>
      <c r="AC21" s="90"/>
      <c r="AD21" s="90"/>
      <c r="AE21" s="90"/>
      <c r="AF21" s="90"/>
      <c r="AG21" s="90"/>
      <c r="AH21" s="90"/>
      <c r="AI21" s="90"/>
      <c r="AJ21" s="90"/>
      <c r="AK21" s="90"/>
      <c r="AL21" s="90"/>
      <c r="AM21" s="90"/>
      <c r="AN21" s="90"/>
      <c r="AO21" s="90"/>
      <c r="AP21" s="90"/>
      <c r="AQ21" s="90"/>
      <c r="AR21" s="90"/>
      <c r="AS21" s="90"/>
      <c r="AT21" s="90"/>
      <c r="AU21" s="90"/>
      <c r="AV21" s="90"/>
      <c r="AW21" s="90"/>
      <c r="AX21" s="90"/>
      <c r="AY21" s="90"/>
      <c r="AZ21" s="90"/>
      <c r="BA21" s="90"/>
      <c r="BB21" s="90"/>
      <c r="BC21" s="90"/>
      <c r="BD21" s="90"/>
      <c r="BE21" s="90"/>
      <c r="BF21" s="90"/>
      <c r="BG21" s="90"/>
      <c r="BH21" s="90"/>
      <c r="BI21" s="90"/>
      <c r="BJ21" s="90"/>
      <c r="BK21" s="90"/>
      <c r="BL21" s="90"/>
      <c r="BM21" s="90"/>
      <c r="BN21" s="90"/>
      <c r="BO21" s="90"/>
      <c r="BP21" s="90"/>
      <c r="BQ21" s="90"/>
      <c r="BR21" s="90"/>
      <c r="BS21" s="90"/>
      <c r="BT21" s="90"/>
      <c r="BU21" s="90"/>
      <c r="BV21" s="90"/>
      <c r="BW21" s="90"/>
      <c r="BX21" s="90"/>
      <c r="BY21" s="90"/>
      <c r="BZ21" s="90"/>
      <c r="CA21" s="90"/>
      <c r="CB21" s="90"/>
      <c r="CC21" s="90"/>
      <c r="CD21" s="90"/>
      <c r="CE21" s="90"/>
      <c r="CF21" s="90"/>
      <c r="CG21" s="90"/>
      <c r="CH21" s="90"/>
      <c r="CI21" s="90"/>
      <c r="CJ21" s="90"/>
      <c r="CK21" s="90"/>
      <c r="CL21" s="90"/>
      <c r="CM21" s="90"/>
      <c r="CN21" s="90"/>
      <c r="CO21" s="90"/>
      <c r="CP21" s="90"/>
      <c r="CQ21" s="90"/>
      <c r="CR21" s="90"/>
      <c r="CS21" s="90"/>
      <c r="CT21" s="90"/>
      <c r="CU21" s="90"/>
      <c r="CV21" s="90"/>
      <c r="CW21" s="90"/>
      <c r="CX21" s="90"/>
      <c r="CY21" s="90"/>
      <c r="CZ21" s="90"/>
      <c r="DA21" s="90"/>
      <c r="DB21" s="90"/>
      <c r="DC21" s="90"/>
      <c r="DD21" s="90"/>
      <c r="DE21" s="90"/>
      <c r="DF21" s="90"/>
      <c r="DG21" s="90"/>
      <c r="DH21" s="90"/>
      <c r="DI21" s="90"/>
      <c r="DJ21" s="90"/>
      <c r="DK21" s="90"/>
      <c r="DL21" s="90"/>
      <c r="DM21" s="90"/>
      <c r="DN21" s="90"/>
      <c r="DO21" s="90"/>
      <c r="DP21" s="90"/>
      <c r="DQ21" s="90"/>
      <c r="DR21" s="90"/>
      <c r="DS21" s="90"/>
      <c r="DT21" s="90"/>
      <c r="DU21" s="90"/>
      <c r="DV21" s="90"/>
      <c r="DW21" s="90"/>
      <c r="DX21" s="90"/>
      <c r="DY21" s="90"/>
      <c r="DZ21" s="90"/>
      <c r="EA21" s="90"/>
      <c r="EB21" s="90"/>
      <c r="EC21" s="90"/>
      <c r="ED21" s="90"/>
      <c r="EE21" s="90"/>
      <c r="EF21" s="90"/>
      <c r="EG21" s="90"/>
      <c r="EH21" s="90"/>
      <c r="EI21" s="90"/>
      <c r="EJ21" s="90"/>
      <c r="EK21" s="90"/>
      <c r="EL21" s="90"/>
      <c r="EM21" s="90"/>
      <c r="EN21" s="90"/>
      <c r="EO21" s="90"/>
      <c r="EP21" s="90"/>
      <c r="EQ21" s="90"/>
      <c r="ER21" s="90"/>
      <c r="ES21" s="90"/>
      <c r="ET21" s="90"/>
      <c r="EU21" s="90"/>
      <c r="EV21" s="90"/>
      <c r="EW21" s="90"/>
      <c r="EX21" s="90"/>
      <c r="EY21" s="90"/>
      <c r="EZ21" s="90"/>
      <c r="FA21" s="90"/>
      <c r="FB21" s="90"/>
      <c r="FC21" s="90"/>
      <c r="FD21" s="90"/>
      <c r="FE21" s="90"/>
      <c r="FF21" s="90"/>
      <c r="FG21" s="90"/>
      <c r="FH21" s="90"/>
      <c r="FI21" s="90"/>
      <c r="FJ21" s="90"/>
      <c r="FK21" s="90"/>
      <c r="FL21" s="90"/>
      <c r="FM21" s="90"/>
      <c r="FN21" s="90"/>
      <c r="FO21" s="90"/>
      <c r="FP21" s="90"/>
      <c r="FQ21" s="90"/>
      <c r="FR21" s="90"/>
      <c r="FS21" s="90"/>
      <c r="FT21" s="90"/>
      <c r="FU21" s="90"/>
      <c r="FV21" s="90"/>
      <c r="FW21" s="90"/>
      <c r="FX21" s="90"/>
      <c r="FY21" s="90"/>
      <c r="FZ21" s="90"/>
      <c r="GA21" s="90"/>
      <c r="GB21" s="90"/>
      <c r="GC21" s="90"/>
      <c r="GD21" s="90"/>
      <c r="GE21" s="90"/>
      <c r="GF21" s="90"/>
      <c r="GG21" s="90"/>
      <c r="GH21" s="90"/>
      <c r="GI21" s="90"/>
      <c r="GJ21" s="90"/>
      <c r="GK21" s="90"/>
      <c r="GL21" s="90"/>
      <c r="GM21" s="90"/>
      <c r="GN21" s="90"/>
      <c r="GO21" s="90"/>
      <c r="GP21" s="90"/>
      <c r="GQ21" s="90"/>
      <c r="GR21" s="90"/>
      <c r="GS21" s="90"/>
      <c r="GT21" s="90"/>
      <c r="GU21" s="90"/>
      <c r="GV21" s="90"/>
      <c r="GW21" s="90"/>
      <c r="GX21" s="90"/>
      <c r="GY21" s="90"/>
      <c r="GZ21" s="90"/>
      <c r="HA21" s="90"/>
      <c r="HB21" s="90"/>
      <c r="HC21" s="90"/>
      <c r="HD21" s="90"/>
      <c r="HE21" s="90"/>
      <c r="HF21" s="90"/>
      <c r="HG21" s="90"/>
      <c r="HH21" s="90"/>
      <c r="HI21" s="90"/>
      <c r="HJ21" s="90"/>
      <c r="HK21" s="90"/>
      <c r="HL21" s="90"/>
      <c r="HM21" s="90"/>
      <c r="HN21" s="90"/>
      <c r="HO21" s="90"/>
      <c r="HP21" s="90"/>
      <c r="HQ21" s="90"/>
      <c r="HR21" s="90"/>
      <c r="HS21" s="90"/>
      <c r="HT21" s="90"/>
      <c r="HU21" s="90"/>
      <c r="HV21" s="90"/>
      <c r="HW21" s="90"/>
      <c r="HX21" s="90"/>
      <c r="HY21" s="90"/>
      <c r="HZ21" s="90"/>
      <c r="IA21" s="90"/>
      <c r="IB21" s="90"/>
      <c r="IC21" s="90"/>
      <c r="ID21" s="90"/>
      <c r="IE21" s="90"/>
      <c r="IF21" s="90"/>
      <c r="IG21" s="90"/>
      <c r="IH21" s="90"/>
      <c r="II21" s="90"/>
      <c r="IJ21" s="90"/>
      <c r="IK21" s="90"/>
      <c r="IL21" s="90"/>
      <c r="IM21" s="90"/>
      <c r="IN21" s="90"/>
      <c r="IO21" s="90"/>
      <c r="IP21" s="90"/>
      <c r="IQ21" s="90"/>
      <c r="IR21" s="90"/>
      <c r="IS21" s="90"/>
      <c r="IT21" s="90"/>
      <c r="IU21" s="90"/>
      <c r="IV21" s="90"/>
    </row>
    <row r="22" spans="1:256" ht="15" customHeight="1">
      <c r="A22" s="166">
        <v>14</v>
      </c>
      <c r="B22" s="167"/>
      <c r="C22" s="171"/>
      <c r="D22" s="84"/>
      <c r="E22" s="168"/>
      <c r="F22" s="169"/>
      <c r="G22" s="169"/>
      <c r="H22" s="172"/>
      <c r="I22" s="90"/>
      <c r="J22" s="90"/>
      <c r="K22" s="90"/>
      <c r="L22" s="90"/>
      <c r="M22" s="90"/>
      <c r="N22" s="90"/>
      <c r="O22" s="90"/>
      <c r="P22" s="90"/>
      <c r="Q22" s="90"/>
      <c r="R22" s="90"/>
      <c r="S22" s="90"/>
      <c r="T22" s="90"/>
      <c r="U22" s="90"/>
      <c r="V22" s="90"/>
      <c r="W22" s="90"/>
      <c r="X22" s="90"/>
      <c r="Y22" s="90"/>
      <c r="Z22" s="90"/>
      <c r="AA22" s="90"/>
      <c r="AB22" s="90"/>
      <c r="AC22" s="90"/>
      <c r="AD22" s="90"/>
      <c r="AE22" s="90"/>
      <c r="AF22" s="90"/>
      <c r="AG22" s="90"/>
      <c r="AH22" s="90"/>
      <c r="AI22" s="90"/>
      <c r="AJ22" s="90"/>
      <c r="AK22" s="90"/>
      <c r="AL22" s="90"/>
      <c r="AM22" s="90"/>
      <c r="AN22" s="90"/>
      <c r="AO22" s="90"/>
      <c r="AP22" s="90"/>
      <c r="AQ22" s="90"/>
      <c r="AR22" s="90"/>
      <c r="AS22" s="90"/>
      <c r="AT22" s="90"/>
      <c r="AU22" s="90"/>
      <c r="AV22" s="90"/>
      <c r="AW22" s="90"/>
      <c r="AX22" s="90"/>
      <c r="AY22" s="90"/>
      <c r="AZ22" s="90"/>
      <c r="BA22" s="90"/>
      <c r="BB22" s="90"/>
      <c r="BC22" s="90"/>
      <c r="BD22" s="90"/>
      <c r="BE22" s="90"/>
      <c r="BF22" s="90"/>
      <c r="BG22" s="90"/>
      <c r="BH22" s="90"/>
      <c r="BI22" s="90"/>
      <c r="BJ22" s="90"/>
      <c r="BK22" s="90"/>
      <c r="BL22" s="90"/>
      <c r="BM22" s="90"/>
      <c r="BN22" s="90"/>
      <c r="BO22" s="90"/>
      <c r="BP22" s="90"/>
      <c r="BQ22" s="90"/>
      <c r="BR22" s="90"/>
      <c r="BS22" s="90"/>
      <c r="BT22" s="90"/>
      <c r="BU22" s="90"/>
      <c r="BV22" s="90"/>
      <c r="BW22" s="90"/>
      <c r="BX22" s="90"/>
      <c r="BY22" s="90"/>
      <c r="BZ22" s="90"/>
      <c r="CA22" s="90"/>
      <c r="CB22" s="90"/>
      <c r="CC22" s="90"/>
      <c r="CD22" s="90"/>
      <c r="CE22" s="90"/>
      <c r="CF22" s="90"/>
      <c r="CG22" s="90"/>
      <c r="CH22" s="90"/>
      <c r="CI22" s="90"/>
      <c r="CJ22" s="90"/>
      <c r="CK22" s="90"/>
      <c r="CL22" s="90"/>
      <c r="CM22" s="90"/>
      <c r="CN22" s="90"/>
      <c r="CO22" s="90"/>
      <c r="CP22" s="90"/>
      <c r="CQ22" s="90"/>
      <c r="CR22" s="90"/>
      <c r="CS22" s="90"/>
      <c r="CT22" s="90"/>
      <c r="CU22" s="90"/>
      <c r="CV22" s="90"/>
      <c r="CW22" s="90"/>
      <c r="CX22" s="90"/>
      <c r="CY22" s="90"/>
      <c r="CZ22" s="90"/>
      <c r="DA22" s="90"/>
      <c r="DB22" s="90"/>
      <c r="DC22" s="90"/>
      <c r="DD22" s="90"/>
      <c r="DE22" s="90"/>
      <c r="DF22" s="90"/>
      <c r="DG22" s="90"/>
      <c r="DH22" s="90"/>
      <c r="DI22" s="90"/>
      <c r="DJ22" s="90"/>
      <c r="DK22" s="90"/>
      <c r="DL22" s="90"/>
      <c r="DM22" s="90"/>
      <c r="DN22" s="90"/>
      <c r="DO22" s="90"/>
      <c r="DP22" s="90"/>
      <c r="DQ22" s="90"/>
      <c r="DR22" s="90"/>
      <c r="DS22" s="90"/>
      <c r="DT22" s="90"/>
      <c r="DU22" s="90"/>
      <c r="DV22" s="90"/>
      <c r="DW22" s="90"/>
      <c r="DX22" s="90"/>
      <c r="DY22" s="90"/>
      <c r="DZ22" s="90"/>
      <c r="EA22" s="90"/>
      <c r="EB22" s="90"/>
      <c r="EC22" s="90"/>
      <c r="ED22" s="90"/>
      <c r="EE22" s="90"/>
      <c r="EF22" s="90"/>
      <c r="EG22" s="90"/>
      <c r="EH22" s="90"/>
      <c r="EI22" s="90"/>
      <c r="EJ22" s="90"/>
      <c r="EK22" s="90"/>
      <c r="EL22" s="90"/>
      <c r="EM22" s="90"/>
      <c r="EN22" s="90"/>
      <c r="EO22" s="90"/>
      <c r="EP22" s="90"/>
      <c r="EQ22" s="90"/>
      <c r="ER22" s="90"/>
      <c r="ES22" s="90"/>
      <c r="ET22" s="90"/>
      <c r="EU22" s="90"/>
      <c r="EV22" s="90"/>
      <c r="EW22" s="90"/>
      <c r="EX22" s="90"/>
      <c r="EY22" s="90"/>
      <c r="EZ22" s="90"/>
      <c r="FA22" s="90"/>
      <c r="FB22" s="90"/>
      <c r="FC22" s="90"/>
      <c r="FD22" s="90"/>
      <c r="FE22" s="90"/>
      <c r="FF22" s="90"/>
      <c r="FG22" s="90"/>
      <c r="FH22" s="90"/>
      <c r="FI22" s="90"/>
      <c r="FJ22" s="90"/>
      <c r="FK22" s="90"/>
      <c r="FL22" s="90"/>
      <c r="FM22" s="90"/>
      <c r="FN22" s="90"/>
      <c r="FO22" s="90"/>
      <c r="FP22" s="90"/>
      <c r="FQ22" s="90"/>
      <c r="FR22" s="90"/>
      <c r="FS22" s="90"/>
      <c r="FT22" s="90"/>
      <c r="FU22" s="90"/>
      <c r="FV22" s="90"/>
      <c r="FW22" s="90"/>
      <c r="FX22" s="90"/>
      <c r="FY22" s="90"/>
      <c r="FZ22" s="90"/>
      <c r="GA22" s="90"/>
      <c r="GB22" s="90"/>
      <c r="GC22" s="90"/>
      <c r="GD22" s="90"/>
      <c r="GE22" s="90"/>
      <c r="GF22" s="90"/>
      <c r="GG22" s="90"/>
      <c r="GH22" s="90"/>
      <c r="GI22" s="90"/>
      <c r="GJ22" s="90"/>
      <c r="GK22" s="90"/>
      <c r="GL22" s="90"/>
      <c r="GM22" s="90"/>
      <c r="GN22" s="90"/>
      <c r="GO22" s="90"/>
      <c r="GP22" s="90"/>
      <c r="GQ22" s="90"/>
      <c r="GR22" s="90"/>
      <c r="GS22" s="90"/>
      <c r="GT22" s="90"/>
      <c r="GU22" s="90"/>
      <c r="GV22" s="90"/>
      <c r="GW22" s="90"/>
      <c r="GX22" s="90"/>
      <c r="GY22" s="90"/>
      <c r="GZ22" s="90"/>
      <c r="HA22" s="90"/>
      <c r="HB22" s="90"/>
      <c r="HC22" s="90"/>
      <c r="HD22" s="90"/>
      <c r="HE22" s="90"/>
      <c r="HF22" s="90"/>
      <c r="HG22" s="90"/>
      <c r="HH22" s="90"/>
      <c r="HI22" s="90"/>
      <c r="HJ22" s="90"/>
      <c r="HK22" s="90"/>
      <c r="HL22" s="90"/>
      <c r="HM22" s="90"/>
      <c r="HN22" s="90"/>
      <c r="HO22" s="90"/>
      <c r="HP22" s="90"/>
      <c r="HQ22" s="90"/>
      <c r="HR22" s="90"/>
      <c r="HS22" s="90"/>
      <c r="HT22" s="90"/>
      <c r="HU22" s="90"/>
      <c r="HV22" s="90"/>
      <c r="HW22" s="90"/>
      <c r="HX22" s="90"/>
      <c r="HY22" s="90"/>
      <c r="HZ22" s="90"/>
      <c r="IA22" s="90"/>
      <c r="IB22" s="90"/>
      <c r="IC22" s="90"/>
      <c r="ID22" s="90"/>
      <c r="IE22" s="90"/>
      <c r="IF22" s="90"/>
      <c r="IG22" s="90"/>
      <c r="IH22" s="90"/>
      <c r="II22" s="90"/>
      <c r="IJ22" s="90"/>
      <c r="IK22" s="90"/>
      <c r="IL22" s="90"/>
      <c r="IM22" s="90"/>
      <c r="IN22" s="90"/>
      <c r="IO22" s="90"/>
      <c r="IP22" s="90"/>
      <c r="IQ22" s="90"/>
      <c r="IR22" s="90"/>
      <c r="IS22" s="90"/>
      <c r="IT22" s="90"/>
      <c r="IU22" s="90"/>
      <c r="IV22" s="90"/>
    </row>
    <row r="23" spans="1:256" ht="15" customHeight="1">
      <c r="A23" s="166">
        <v>15</v>
      </c>
      <c r="B23" s="167"/>
      <c r="C23" s="171"/>
      <c r="D23" s="84"/>
      <c r="E23" s="168"/>
      <c r="F23" s="169"/>
      <c r="G23" s="169"/>
      <c r="H23" s="172"/>
      <c r="I23" s="90"/>
      <c r="J23" s="90"/>
      <c r="K23" s="90"/>
      <c r="L23" s="90"/>
      <c r="M23" s="90"/>
      <c r="N23" s="90"/>
      <c r="O23" s="90"/>
      <c r="P23" s="90"/>
      <c r="Q23" s="90"/>
      <c r="R23" s="90"/>
      <c r="S23" s="90"/>
      <c r="T23" s="90"/>
      <c r="U23" s="90"/>
      <c r="V23" s="90"/>
      <c r="W23" s="90"/>
      <c r="X23" s="90"/>
      <c r="Y23" s="90"/>
      <c r="Z23" s="90"/>
      <c r="AA23" s="90"/>
      <c r="AB23" s="90"/>
      <c r="AC23" s="90"/>
      <c r="AD23" s="90"/>
      <c r="AE23" s="90"/>
      <c r="AF23" s="90"/>
      <c r="AG23" s="90"/>
      <c r="AH23" s="90"/>
      <c r="AI23" s="90"/>
      <c r="AJ23" s="90"/>
      <c r="AK23" s="90"/>
      <c r="AL23" s="90"/>
      <c r="AM23" s="90"/>
      <c r="AN23" s="90"/>
      <c r="AO23" s="90"/>
      <c r="AP23" s="90"/>
      <c r="AQ23" s="90"/>
      <c r="AR23" s="90"/>
      <c r="AS23" s="90"/>
      <c r="AT23" s="90"/>
      <c r="AU23" s="90"/>
      <c r="AV23" s="90"/>
      <c r="AW23" s="90"/>
      <c r="AX23" s="90"/>
      <c r="AY23" s="90"/>
      <c r="AZ23" s="90"/>
      <c r="BA23" s="90"/>
      <c r="BB23" s="90"/>
      <c r="BC23" s="90"/>
      <c r="BD23" s="90"/>
      <c r="BE23" s="90"/>
      <c r="BF23" s="90"/>
      <c r="BG23" s="90"/>
      <c r="BH23" s="90"/>
      <c r="BI23" s="90"/>
      <c r="BJ23" s="90"/>
      <c r="BK23" s="90"/>
      <c r="BL23" s="90"/>
      <c r="BM23" s="90"/>
      <c r="BN23" s="90"/>
      <c r="BO23" s="90"/>
      <c r="BP23" s="90"/>
      <c r="BQ23" s="90"/>
      <c r="BR23" s="90"/>
      <c r="BS23" s="90"/>
      <c r="BT23" s="90"/>
      <c r="BU23" s="90"/>
      <c r="BV23" s="90"/>
      <c r="BW23" s="90"/>
      <c r="BX23" s="90"/>
      <c r="BY23" s="90"/>
      <c r="BZ23" s="90"/>
      <c r="CA23" s="90"/>
      <c r="CB23" s="90"/>
      <c r="CC23" s="90"/>
      <c r="CD23" s="90"/>
      <c r="CE23" s="90"/>
      <c r="CF23" s="90"/>
      <c r="CG23" s="90"/>
      <c r="CH23" s="90"/>
      <c r="CI23" s="90"/>
      <c r="CJ23" s="90"/>
      <c r="CK23" s="90"/>
      <c r="CL23" s="90"/>
      <c r="CM23" s="90"/>
      <c r="CN23" s="90"/>
      <c r="CO23" s="90"/>
      <c r="CP23" s="90"/>
      <c r="CQ23" s="90"/>
      <c r="CR23" s="90"/>
      <c r="CS23" s="90"/>
      <c r="CT23" s="90"/>
      <c r="CU23" s="90"/>
      <c r="CV23" s="90"/>
      <c r="CW23" s="90"/>
      <c r="CX23" s="90"/>
      <c r="CY23" s="90"/>
      <c r="CZ23" s="90"/>
      <c r="DA23" s="90"/>
      <c r="DB23" s="90"/>
      <c r="DC23" s="90"/>
      <c r="DD23" s="90"/>
      <c r="DE23" s="90"/>
      <c r="DF23" s="90"/>
      <c r="DG23" s="90"/>
      <c r="DH23" s="90"/>
      <c r="DI23" s="90"/>
      <c r="DJ23" s="90"/>
      <c r="DK23" s="90"/>
      <c r="DL23" s="90"/>
      <c r="DM23" s="90"/>
      <c r="DN23" s="90"/>
      <c r="DO23" s="90"/>
      <c r="DP23" s="90"/>
      <c r="DQ23" s="90"/>
      <c r="DR23" s="90"/>
      <c r="DS23" s="90"/>
      <c r="DT23" s="90"/>
      <c r="DU23" s="90"/>
      <c r="DV23" s="90"/>
      <c r="DW23" s="90"/>
      <c r="DX23" s="90"/>
      <c r="DY23" s="90"/>
      <c r="DZ23" s="90"/>
      <c r="EA23" s="90"/>
      <c r="EB23" s="90"/>
      <c r="EC23" s="90"/>
      <c r="ED23" s="90"/>
      <c r="EE23" s="90"/>
      <c r="EF23" s="90"/>
      <c r="EG23" s="90"/>
      <c r="EH23" s="90"/>
      <c r="EI23" s="90"/>
      <c r="EJ23" s="90"/>
      <c r="EK23" s="90"/>
      <c r="EL23" s="90"/>
      <c r="EM23" s="90"/>
      <c r="EN23" s="90"/>
      <c r="EO23" s="90"/>
      <c r="EP23" s="90"/>
      <c r="EQ23" s="90"/>
      <c r="ER23" s="90"/>
      <c r="ES23" s="90"/>
      <c r="ET23" s="90"/>
      <c r="EU23" s="90"/>
      <c r="EV23" s="90"/>
      <c r="EW23" s="90"/>
      <c r="EX23" s="90"/>
      <c r="EY23" s="90"/>
      <c r="EZ23" s="90"/>
      <c r="FA23" s="90"/>
      <c r="FB23" s="90"/>
      <c r="FC23" s="90"/>
      <c r="FD23" s="90"/>
      <c r="FE23" s="90"/>
      <c r="FF23" s="90"/>
      <c r="FG23" s="90"/>
      <c r="FH23" s="90"/>
      <c r="FI23" s="90"/>
      <c r="FJ23" s="90"/>
      <c r="FK23" s="90"/>
      <c r="FL23" s="90"/>
      <c r="FM23" s="90"/>
      <c r="FN23" s="90"/>
      <c r="FO23" s="90"/>
      <c r="FP23" s="90"/>
      <c r="FQ23" s="90"/>
      <c r="FR23" s="90"/>
      <c r="FS23" s="90"/>
      <c r="FT23" s="90"/>
      <c r="FU23" s="90"/>
      <c r="FV23" s="90"/>
      <c r="FW23" s="90"/>
      <c r="FX23" s="90"/>
      <c r="FY23" s="90"/>
      <c r="FZ23" s="90"/>
      <c r="GA23" s="90"/>
      <c r="GB23" s="90"/>
      <c r="GC23" s="90"/>
      <c r="GD23" s="90"/>
      <c r="GE23" s="90"/>
      <c r="GF23" s="90"/>
      <c r="GG23" s="90"/>
      <c r="GH23" s="90"/>
      <c r="GI23" s="90"/>
      <c r="GJ23" s="90"/>
      <c r="GK23" s="90"/>
      <c r="GL23" s="90"/>
      <c r="GM23" s="90"/>
      <c r="GN23" s="90"/>
      <c r="GO23" s="90"/>
      <c r="GP23" s="90"/>
      <c r="GQ23" s="90"/>
      <c r="GR23" s="90"/>
      <c r="GS23" s="90"/>
      <c r="GT23" s="90"/>
      <c r="GU23" s="90"/>
      <c r="GV23" s="90"/>
      <c r="GW23" s="90"/>
      <c r="GX23" s="90"/>
      <c r="GY23" s="90"/>
      <c r="GZ23" s="90"/>
      <c r="HA23" s="90"/>
      <c r="HB23" s="90"/>
      <c r="HC23" s="90"/>
      <c r="HD23" s="90"/>
      <c r="HE23" s="90"/>
      <c r="HF23" s="90"/>
      <c r="HG23" s="90"/>
      <c r="HH23" s="90"/>
      <c r="HI23" s="90"/>
      <c r="HJ23" s="90"/>
      <c r="HK23" s="90"/>
      <c r="HL23" s="90"/>
      <c r="HM23" s="90"/>
      <c r="HN23" s="90"/>
      <c r="HO23" s="90"/>
      <c r="HP23" s="90"/>
      <c r="HQ23" s="90"/>
      <c r="HR23" s="90"/>
      <c r="HS23" s="90"/>
      <c r="HT23" s="90"/>
      <c r="HU23" s="90"/>
      <c r="HV23" s="90"/>
      <c r="HW23" s="90"/>
      <c r="HX23" s="90"/>
      <c r="HY23" s="90"/>
      <c r="HZ23" s="90"/>
      <c r="IA23" s="90"/>
      <c r="IB23" s="90"/>
      <c r="IC23" s="90"/>
      <c r="ID23" s="90"/>
      <c r="IE23" s="90"/>
      <c r="IF23" s="90"/>
      <c r="IG23" s="90"/>
      <c r="IH23" s="90"/>
      <c r="II23" s="90"/>
      <c r="IJ23" s="90"/>
      <c r="IK23" s="90"/>
      <c r="IL23" s="90"/>
      <c r="IM23" s="90"/>
      <c r="IN23" s="90"/>
      <c r="IO23" s="90"/>
      <c r="IP23" s="90"/>
      <c r="IQ23" s="90"/>
      <c r="IR23" s="90"/>
      <c r="IS23" s="90"/>
      <c r="IT23" s="90"/>
      <c r="IU23" s="90"/>
      <c r="IV23" s="90"/>
    </row>
    <row r="24" spans="1:256" ht="15" customHeight="1">
      <c r="A24" s="166">
        <v>16</v>
      </c>
      <c r="B24" s="167"/>
      <c r="C24" s="171"/>
      <c r="D24" s="84"/>
      <c r="E24" s="168"/>
      <c r="F24" s="169"/>
      <c r="G24" s="169"/>
      <c r="H24" s="172"/>
      <c r="I24" s="90"/>
      <c r="J24" s="90"/>
      <c r="K24" s="90"/>
      <c r="L24" s="90"/>
      <c r="M24" s="90"/>
      <c r="N24" s="90"/>
      <c r="O24" s="90"/>
      <c r="P24" s="90"/>
      <c r="Q24" s="90"/>
      <c r="R24" s="90"/>
      <c r="S24" s="90"/>
      <c r="T24" s="90"/>
      <c r="U24" s="90"/>
      <c r="V24" s="90"/>
      <c r="W24" s="90"/>
      <c r="X24" s="90"/>
      <c r="Y24" s="90"/>
      <c r="Z24" s="90"/>
      <c r="AA24" s="90"/>
      <c r="AB24" s="90"/>
      <c r="AC24" s="90"/>
      <c r="AD24" s="90"/>
      <c r="AE24" s="90"/>
      <c r="AF24" s="90"/>
      <c r="AG24" s="90"/>
      <c r="AH24" s="90"/>
      <c r="AI24" s="90"/>
      <c r="AJ24" s="90"/>
      <c r="AK24" s="90"/>
      <c r="AL24" s="90"/>
      <c r="AM24" s="90"/>
      <c r="AN24" s="90"/>
      <c r="AO24" s="90"/>
      <c r="AP24" s="90"/>
      <c r="AQ24" s="90"/>
      <c r="AR24" s="90"/>
      <c r="AS24" s="90"/>
      <c r="AT24" s="90"/>
      <c r="AU24" s="90"/>
      <c r="AV24" s="90"/>
      <c r="AW24" s="90"/>
      <c r="AX24" s="90"/>
      <c r="AY24" s="90"/>
      <c r="AZ24" s="90"/>
      <c r="BA24" s="90"/>
      <c r="BB24" s="90"/>
      <c r="BC24" s="90"/>
      <c r="BD24" s="90"/>
      <c r="BE24" s="90"/>
      <c r="BF24" s="90"/>
      <c r="BG24" s="90"/>
      <c r="BH24" s="90"/>
      <c r="BI24" s="90"/>
      <c r="BJ24" s="90"/>
      <c r="BK24" s="90"/>
      <c r="BL24" s="90"/>
      <c r="BM24" s="90"/>
      <c r="BN24" s="90"/>
      <c r="BO24" s="90"/>
      <c r="BP24" s="90"/>
      <c r="BQ24" s="90"/>
      <c r="BR24" s="90"/>
      <c r="BS24" s="90"/>
      <c r="BT24" s="90"/>
      <c r="BU24" s="90"/>
      <c r="BV24" s="90"/>
      <c r="BW24" s="90"/>
      <c r="BX24" s="90"/>
      <c r="BY24" s="90"/>
      <c r="BZ24" s="90"/>
      <c r="CA24" s="90"/>
      <c r="CB24" s="90"/>
      <c r="CC24" s="90"/>
      <c r="CD24" s="90"/>
      <c r="CE24" s="90"/>
      <c r="CF24" s="90"/>
      <c r="CG24" s="90"/>
      <c r="CH24" s="90"/>
      <c r="CI24" s="90"/>
      <c r="CJ24" s="90"/>
      <c r="CK24" s="90"/>
      <c r="CL24" s="90"/>
      <c r="CM24" s="90"/>
      <c r="CN24" s="90"/>
      <c r="CO24" s="90"/>
      <c r="CP24" s="90"/>
      <c r="CQ24" s="90"/>
      <c r="CR24" s="90"/>
      <c r="CS24" s="90"/>
      <c r="CT24" s="90"/>
      <c r="CU24" s="90"/>
      <c r="CV24" s="90"/>
      <c r="CW24" s="90"/>
      <c r="CX24" s="90"/>
      <c r="CY24" s="90"/>
      <c r="CZ24" s="90"/>
      <c r="DA24" s="90"/>
      <c r="DB24" s="90"/>
      <c r="DC24" s="90"/>
      <c r="DD24" s="90"/>
      <c r="DE24" s="90"/>
      <c r="DF24" s="90"/>
      <c r="DG24" s="90"/>
      <c r="DH24" s="90"/>
      <c r="DI24" s="90"/>
      <c r="DJ24" s="90"/>
      <c r="DK24" s="90"/>
      <c r="DL24" s="90"/>
      <c r="DM24" s="90"/>
      <c r="DN24" s="90"/>
      <c r="DO24" s="90"/>
      <c r="DP24" s="90"/>
      <c r="DQ24" s="90"/>
      <c r="DR24" s="90"/>
      <c r="DS24" s="90"/>
      <c r="DT24" s="90"/>
      <c r="DU24" s="90"/>
      <c r="DV24" s="90"/>
      <c r="DW24" s="90"/>
      <c r="DX24" s="90"/>
      <c r="DY24" s="90"/>
      <c r="DZ24" s="90"/>
      <c r="EA24" s="90"/>
      <c r="EB24" s="90"/>
      <c r="EC24" s="90"/>
      <c r="ED24" s="90"/>
      <c r="EE24" s="90"/>
      <c r="EF24" s="90"/>
      <c r="EG24" s="90"/>
      <c r="EH24" s="90"/>
      <c r="EI24" s="90"/>
      <c r="EJ24" s="90"/>
      <c r="EK24" s="90"/>
      <c r="EL24" s="90"/>
      <c r="EM24" s="90"/>
      <c r="EN24" s="90"/>
      <c r="EO24" s="90"/>
      <c r="EP24" s="90"/>
      <c r="EQ24" s="90"/>
      <c r="ER24" s="90"/>
      <c r="ES24" s="90"/>
      <c r="ET24" s="90"/>
      <c r="EU24" s="90"/>
      <c r="EV24" s="90"/>
      <c r="EW24" s="90"/>
      <c r="EX24" s="90"/>
      <c r="EY24" s="90"/>
      <c r="EZ24" s="90"/>
      <c r="FA24" s="90"/>
      <c r="FB24" s="90"/>
      <c r="FC24" s="90"/>
      <c r="FD24" s="90"/>
      <c r="FE24" s="90"/>
      <c r="FF24" s="90"/>
      <c r="FG24" s="90"/>
      <c r="FH24" s="90"/>
      <c r="FI24" s="90"/>
      <c r="FJ24" s="90"/>
      <c r="FK24" s="90"/>
      <c r="FL24" s="90"/>
      <c r="FM24" s="90"/>
      <c r="FN24" s="90"/>
      <c r="FO24" s="90"/>
      <c r="FP24" s="90"/>
      <c r="FQ24" s="90"/>
      <c r="FR24" s="90"/>
      <c r="FS24" s="90"/>
      <c r="FT24" s="90"/>
      <c r="FU24" s="90"/>
      <c r="FV24" s="90"/>
      <c r="FW24" s="90"/>
      <c r="FX24" s="90"/>
      <c r="FY24" s="90"/>
      <c r="FZ24" s="90"/>
      <c r="GA24" s="90"/>
      <c r="GB24" s="90"/>
      <c r="GC24" s="90"/>
      <c r="GD24" s="90"/>
      <c r="GE24" s="90"/>
      <c r="GF24" s="90"/>
      <c r="GG24" s="90"/>
      <c r="GH24" s="90"/>
      <c r="GI24" s="90"/>
      <c r="GJ24" s="90"/>
      <c r="GK24" s="90"/>
      <c r="GL24" s="90"/>
      <c r="GM24" s="90"/>
      <c r="GN24" s="90"/>
      <c r="GO24" s="90"/>
      <c r="GP24" s="90"/>
      <c r="GQ24" s="90"/>
      <c r="GR24" s="90"/>
      <c r="GS24" s="90"/>
      <c r="GT24" s="90"/>
      <c r="GU24" s="90"/>
      <c r="GV24" s="90"/>
      <c r="GW24" s="90"/>
      <c r="GX24" s="90"/>
      <c r="GY24" s="90"/>
      <c r="GZ24" s="90"/>
      <c r="HA24" s="90"/>
      <c r="HB24" s="90"/>
      <c r="HC24" s="90"/>
      <c r="HD24" s="90"/>
      <c r="HE24" s="90"/>
      <c r="HF24" s="90"/>
      <c r="HG24" s="90"/>
      <c r="HH24" s="90"/>
      <c r="HI24" s="90"/>
      <c r="HJ24" s="90"/>
      <c r="HK24" s="90"/>
      <c r="HL24" s="90"/>
      <c r="HM24" s="90"/>
      <c r="HN24" s="90"/>
      <c r="HO24" s="90"/>
      <c r="HP24" s="90"/>
      <c r="HQ24" s="90"/>
      <c r="HR24" s="90"/>
      <c r="HS24" s="90"/>
      <c r="HT24" s="90"/>
      <c r="HU24" s="90"/>
      <c r="HV24" s="90"/>
      <c r="HW24" s="90"/>
      <c r="HX24" s="90"/>
      <c r="HY24" s="90"/>
      <c r="HZ24" s="90"/>
      <c r="IA24" s="90"/>
      <c r="IB24" s="90"/>
      <c r="IC24" s="90"/>
      <c r="ID24" s="90"/>
      <c r="IE24" s="90"/>
      <c r="IF24" s="90"/>
      <c r="IG24" s="90"/>
      <c r="IH24" s="90"/>
      <c r="II24" s="90"/>
      <c r="IJ24" s="90"/>
      <c r="IK24" s="90"/>
      <c r="IL24" s="90"/>
      <c r="IM24" s="90"/>
      <c r="IN24" s="90"/>
      <c r="IO24" s="90"/>
      <c r="IP24" s="90"/>
      <c r="IQ24" s="90"/>
      <c r="IR24" s="90"/>
      <c r="IS24" s="90"/>
      <c r="IT24" s="90"/>
      <c r="IU24" s="90"/>
      <c r="IV24" s="90"/>
    </row>
    <row r="25" spans="1:256" ht="15" customHeight="1">
      <c r="A25" s="166">
        <v>17</v>
      </c>
      <c r="B25" s="167"/>
      <c r="C25" s="171"/>
      <c r="D25" s="84"/>
      <c r="E25" s="168"/>
      <c r="F25" s="169"/>
      <c r="G25" s="169"/>
      <c r="H25" s="172"/>
      <c r="I25" s="90"/>
      <c r="J25" s="90"/>
      <c r="K25" s="90"/>
      <c r="L25" s="90"/>
      <c r="M25" s="90"/>
      <c r="N25" s="90"/>
      <c r="O25" s="90"/>
      <c r="P25" s="90"/>
      <c r="Q25" s="90"/>
      <c r="R25" s="90"/>
      <c r="S25" s="90"/>
      <c r="T25" s="90"/>
      <c r="U25" s="90"/>
      <c r="V25" s="90"/>
      <c r="W25" s="90"/>
      <c r="X25" s="90"/>
      <c r="Y25" s="90"/>
      <c r="Z25" s="90"/>
      <c r="AA25" s="90"/>
      <c r="AB25" s="90"/>
      <c r="AC25" s="90"/>
      <c r="AD25" s="90"/>
      <c r="AE25" s="90"/>
      <c r="AF25" s="90"/>
      <c r="AG25" s="90"/>
      <c r="AH25" s="90"/>
      <c r="AI25" s="90"/>
      <c r="AJ25" s="90"/>
      <c r="AK25" s="90"/>
      <c r="AL25" s="90"/>
      <c r="AM25" s="90"/>
      <c r="AN25" s="90"/>
      <c r="AO25" s="90"/>
      <c r="AP25" s="90"/>
      <c r="AQ25" s="90"/>
      <c r="AR25" s="90"/>
      <c r="AS25" s="90"/>
      <c r="AT25" s="90"/>
      <c r="AU25" s="90"/>
      <c r="AV25" s="90"/>
      <c r="AW25" s="90"/>
      <c r="AX25" s="90"/>
      <c r="AY25" s="90"/>
      <c r="AZ25" s="90"/>
      <c r="BA25" s="90"/>
      <c r="BB25" s="90"/>
      <c r="BC25" s="90"/>
      <c r="BD25" s="90"/>
      <c r="BE25" s="90"/>
      <c r="BF25" s="90"/>
      <c r="BG25" s="90"/>
      <c r="BH25" s="90"/>
      <c r="BI25" s="90"/>
      <c r="BJ25" s="90"/>
      <c r="BK25" s="90"/>
      <c r="BL25" s="90"/>
      <c r="BM25" s="90"/>
      <c r="BN25" s="90"/>
      <c r="BO25" s="90"/>
      <c r="BP25" s="90"/>
      <c r="BQ25" s="90"/>
      <c r="BR25" s="90"/>
      <c r="BS25" s="90"/>
      <c r="BT25" s="90"/>
      <c r="BU25" s="90"/>
      <c r="BV25" s="90"/>
      <c r="BW25" s="90"/>
      <c r="BX25" s="90"/>
      <c r="BY25" s="90"/>
      <c r="BZ25" s="90"/>
      <c r="CA25" s="90"/>
      <c r="CB25" s="90"/>
      <c r="CC25" s="90"/>
      <c r="CD25" s="90"/>
      <c r="CE25" s="90"/>
      <c r="CF25" s="90"/>
      <c r="CG25" s="90"/>
      <c r="CH25" s="90"/>
      <c r="CI25" s="90"/>
      <c r="CJ25" s="90"/>
      <c r="CK25" s="90"/>
      <c r="CL25" s="90"/>
      <c r="CM25" s="90"/>
      <c r="CN25" s="90"/>
      <c r="CO25" s="90"/>
      <c r="CP25" s="90"/>
      <c r="CQ25" s="90"/>
      <c r="CR25" s="90"/>
      <c r="CS25" s="90"/>
      <c r="CT25" s="90"/>
      <c r="CU25" s="90"/>
      <c r="CV25" s="90"/>
      <c r="CW25" s="90"/>
      <c r="CX25" s="90"/>
      <c r="CY25" s="90"/>
      <c r="CZ25" s="90"/>
      <c r="DA25" s="90"/>
      <c r="DB25" s="90"/>
      <c r="DC25" s="90"/>
      <c r="DD25" s="90"/>
      <c r="DE25" s="90"/>
      <c r="DF25" s="90"/>
      <c r="DG25" s="90"/>
      <c r="DH25" s="90"/>
      <c r="DI25" s="90"/>
      <c r="DJ25" s="90"/>
      <c r="DK25" s="90"/>
      <c r="DL25" s="90"/>
      <c r="DM25" s="90"/>
      <c r="DN25" s="90"/>
      <c r="DO25" s="90"/>
      <c r="DP25" s="90"/>
      <c r="DQ25" s="90"/>
      <c r="DR25" s="90"/>
      <c r="DS25" s="90"/>
      <c r="DT25" s="90"/>
      <c r="DU25" s="90"/>
      <c r="DV25" s="90"/>
      <c r="DW25" s="90"/>
      <c r="DX25" s="90"/>
      <c r="DY25" s="90"/>
      <c r="DZ25" s="90"/>
      <c r="EA25" s="90"/>
      <c r="EB25" s="90"/>
      <c r="EC25" s="90"/>
      <c r="ED25" s="90"/>
      <c r="EE25" s="90"/>
      <c r="EF25" s="90"/>
      <c r="EG25" s="90"/>
      <c r="EH25" s="90"/>
      <c r="EI25" s="90"/>
      <c r="EJ25" s="90"/>
      <c r="EK25" s="90"/>
      <c r="EL25" s="90"/>
      <c r="EM25" s="90"/>
      <c r="EN25" s="90"/>
      <c r="EO25" s="90"/>
      <c r="EP25" s="90"/>
      <c r="EQ25" s="90"/>
      <c r="ER25" s="90"/>
      <c r="ES25" s="90"/>
      <c r="ET25" s="90"/>
      <c r="EU25" s="90"/>
      <c r="EV25" s="90"/>
      <c r="EW25" s="90"/>
      <c r="EX25" s="90"/>
      <c r="EY25" s="90"/>
      <c r="EZ25" s="90"/>
      <c r="FA25" s="90"/>
      <c r="FB25" s="90"/>
      <c r="FC25" s="90"/>
      <c r="FD25" s="90"/>
      <c r="FE25" s="90"/>
      <c r="FF25" s="90"/>
      <c r="FG25" s="90"/>
      <c r="FH25" s="90"/>
      <c r="FI25" s="90"/>
      <c r="FJ25" s="90"/>
      <c r="FK25" s="90"/>
      <c r="FL25" s="90"/>
      <c r="FM25" s="90"/>
      <c r="FN25" s="90"/>
      <c r="FO25" s="90"/>
      <c r="FP25" s="90"/>
      <c r="FQ25" s="90"/>
      <c r="FR25" s="90"/>
      <c r="FS25" s="90"/>
      <c r="FT25" s="90"/>
      <c r="FU25" s="90"/>
      <c r="FV25" s="90"/>
      <c r="FW25" s="90"/>
      <c r="FX25" s="90"/>
      <c r="FY25" s="90"/>
      <c r="FZ25" s="90"/>
      <c r="GA25" s="90"/>
      <c r="GB25" s="90"/>
      <c r="GC25" s="90"/>
      <c r="GD25" s="90"/>
      <c r="GE25" s="90"/>
      <c r="GF25" s="90"/>
      <c r="GG25" s="90"/>
      <c r="GH25" s="90"/>
      <c r="GI25" s="90"/>
      <c r="GJ25" s="90"/>
      <c r="GK25" s="90"/>
      <c r="GL25" s="90"/>
      <c r="GM25" s="90"/>
      <c r="GN25" s="90"/>
      <c r="GO25" s="90"/>
      <c r="GP25" s="90"/>
      <c r="GQ25" s="90"/>
      <c r="GR25" s="90"/>
      <c r="GS25" s="90"/>
      <c r="GT25" s="90"/>
      <c r="GU25" s="90"/>
      <c r="GV25" s="90"/>
      <c r="GW25" s="90"/>
      <c r="GX25" s="90"/>
      <c r="GY25" s="90"/>
      <c r="GZ25" s="90"/>
      <c r="HA25" s="90"/>
      <c r="HB25" s="90"/>
      <c r="HC25" s="90"/>
      <c r="HD25" s="90"/>
      <c r="HE25" s="90"/>
      <c r="HF25" s="90"/>
      <c r="HG25" s="90"/>
      <c r="HH25" s="90"/>
      <c r="HI25" s="90"/>
      <c r="HJ25" s="90"/>
      <c r="HK25" s="90"/>
      <c r="HL25" s="90"/>
      <c r="HM25" s="90"/>
      <c r="HN25" s="90"/>
      <c r="HO25" s="90"/>
      <c r="HP25" s="90"/>
      <c r="HQ25" s="90"/>
      <c r="HR25" s="90"/>
      <c r="HS25" s="90"/>
      <c r="HT25" s="90"/>
      <c r="HU25" s="90"/>
      <c r="HV25" s="90"/>
      <c r="HW25" s="90"/>
      <c r="HX25" s="90"/>
      <c r="HY25" s="90"/>
      <c r="HZ25" s="90"/>
      <c r="IA25" s="90"/>
      <c r="IB25" s="90"/>
      <c r="IC25" s="90"/>
      <c r="ID25" s="90"/>
      <c r="IE25" s="90"/>
      <c r="IF25" s="90"/>
      <c r="IG25" s="90"/>
      <c r="IH25" s="90"/>
      <c r="II25" s="90"/>
      <c r="IJ25" s="90"/>
      <c r="IK25" s="90"/>
      <c r="IL25" s="90"/>
      <c r="IM25" s="90"/>
      <c r="IN25" s="90"/>
      <c r="IO25" s="90"/>
      <c r="IP25" s="90"/>
      <c r="IQ25" s="90"/>
      <c r="IR25" s="90"/>
      <c r="IS25" s="90"/>
      <c r="IT25" s="90"/>
      <c r="IU25" s="90"/>
      <c r="IV25" s="90"/>
    </row>
    <row r="26" spans="1:256" ht="15" customHeight="1">
      <c r="A26" s="166">
        <v>18</v>
      </c>
      <c r="B26" s="167"/>
      <c r="C26" s="171"/>
      <c r="D26" s="84"/>
      <c r="E26" s="168"/>
      <c r="F26" s="169"/>
      <c r="G26" s="169"/>
      <c r="H26" s="172"/>
      <c r="I26" s="90"/>
      <c r="J26" s="90"/>
      <c r="K26" s="90"/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0"/>
      <c r="W26" s="90"/>
      <c r="X26" s="90"/>
      <c r="Y26" s="90"/>
      <c r="Z26" s="90"/>
      <c r="AA26" s="90"/>
      <c r="AB26" s="90"/>
      <c r="AC26" s="90"/>
      <c r="AD26" s="90"/>
      <c r="AE26" s="90"/>
      <c r="AF26" s="90"/>
      <c r="AG26" s="90"/>
      <c r="AH26" s="90"/>
      <c r="AI26" s="90"/>
      <c r="AJ26" s="90"/>
      <c r="AK26" s="90"/>
      <c r="AL26" s="90"/>
      <c r="AM26" s="90"/>
      <c r="AN26" s="90"/>
      <c r="AO26" s="90"/>
      <c r="AP26" s="90"/>
      <c r="AQ26" s="90"/>
      <c r="AR26" s="90"/>
      <c r="AS26" s="90"/>
      <c r="AT26" s="90"/>
      <c r="AU26" s="90"/>
      <c r="AV26" s="90"/>
      <c r="AW26" s="90"/>
      <c r="AX26" s="90"/>
      <c r="AY26" s="90"/>
      <c r="AZ26" s="90"/>
      <c r="BA26" s="90"/>
      <c r="BB26" s="90"/>
      <c r="BC26" s="90"/>
      <c r="BD26" s="90"/>
      <c r="BE26" s="90"/>
      <c r="BF26" s="90"/>
      <c r="BG26" s="90"/>
      <c r="BH26" s="90"/>
      <c r="BI26" s="90"/>
      <c r="BJ26" s="90"/>
      <c r="BK26" s="90"/>
      <c r="BL26" s="90"/>
      <c r="BM26" s="90"/>
      <c r="BN26" s="90"/>
      <c r="BO26" s="90"/>
      <c r="BP26" s="90"/>
      <c r="BQ26" s="90"/>
      <c r="BR26" s="90"/>
      <c r="BS26" s="90"/>
      <c r="BT26" s="90"/>
      <c r="BU26" s="90"/>
      <c r="BV26" s="90"/>
      <c r="BW26" s="90"/>
      <c r="BX26" s="90"/>
      <c r="BY26" s="90"/>
      <c r="BZ26" s="90"/>
      <c r="CA26" s="90"/>
      <c r="CB26" s="90"/>
      <c r="CC26" s="90"/>
      <c r="CD26" s="90"/>
      <c r="CE26" s="90"/>
      <c r="CF26" s="90"/>
      <c r="CG26" s="90"/>
      <c r="CH26" s="90"/>
      <c r="CI26" s="90"/>
      <c r="CJ26" s="90"/>
      <c r="CK26" s="90"/>
      <c r="CL26" s="90"/>
      <c r="CM26" s="90"/>
      <c r="CN26" s="90"/>
      <c r="CO26" s="90"/>
      <c r="CP26" s="90"/>
      <c r="CQ26" s="90"/>
      <c r="CR26" s="90"/>
      <c r="CS26" s="90"/>
      <c r="CT26" s="90"/>
      <c r="CU26" s="90"/>
      <c r="CV26" s="90"/>
      <c r="CW26" s="90"/>
      <c r="CX26" s="90"/>
      <c r="CY26" s="90"/>
      <c r="CZ26" s="90"/>
      <c r="DA26" s="90"/>
      <c r="DB26" s="90"/>
      <c r="DC26" s="90"/>
      <c r="DD26" s="90"/>
      <c r="DE26" s="90"/>
      <c r="DF26" s="90"/>
      <c r="DG26" s="90"/>
      <c r="DH26" s="90"/>
      <c r="DI26" s="90"/>
      <c r="DJ26" s="90"/>
      <c r="DK26" s="90"/>
      <c r="DL26" s="90"/>
      <c r="DM26" s="90"/>
      <c r="DN26" s="90"/>
      <c r="DO26" s="90"/>
      <c r="DP26" s="90"/>
      <c r="DQ26" s="90"/>
      <c r="DR26" s="90"/>
      <c r="DS26" s="90"/>
      <c r="DT26" s="90"/>
      <c r="DU26" s="90"/>
      <c r="DV26" s="90"/>
      <c r="DW26" s="90"/>
      <c r="DX26" s="90"/>
      <c r="DY26" s="90"/>
      <c r="DZ26" s="90"/>
      <c r="EA26" s="90"/>
      <c r="EB26" s="90"/>
      <c r="EC26" s="90"/>
      <c r="ED26" s="90"/>
      <c r="EE26" s="90"/>
      <c r="EF26" s="90"/>
      <c r="EG26" s="90"/>
      <c r="EH26" s="90"/>
      <c r="EI26" s="90"/>
      <c r="EJ26" s="90"/>
      <c r="EK26" s="90"/>
      <c r="EL26" s="90"/>
      <c r="EM26" s="90"/>
      <c r="EN26" s="90"/>
      <c r="EO26" s="90"/>
      <c r="EP26" s="90"/>
      <c r="EQ26" s="90"/>
      <c r="ER26" s="90"/>
      <c r="ES26" s="90"/>
      <c r="ET26" s="90"/>
      <c r="EU26" s="90"/>
      <c r="EV26" s="90"/>
      <c r="EW26" s="90"/>
      <c r="EX26" s="90"/>
      <c r="EY26" s="90"/>
      <c r="EZ26" s="90"/>
      <c r="FA26" s="90"/>
      <c r="FB26" s="90"/>
      <c r="FC26" s="90"/>
      <c r="FD26" s="90"/>
      <c r="FE26" s="90"/>
      <c r="FF26" s="90"/>
      <c r="FG26" s="90"/>
      <c r="FH26" s="90"/>
      <c r="FI26" s="90"/>
      <c r="FJ26" s="90"/>
      <c r="FK26" s="90"/>
      <c r="FL26" s="90"/>
      <c r="FM26" s="90"/>
      <c r="FN26" s="90"/>
      <c r="FO26" s="90"/>
      <c r="FP26" s="90"/>
      <c r="FQ26" s="90"/>
      <c r="FR26" s="90"/>
      <c r="FS26" s="90"/>
      <c r="FT26" s="90"/>
      <c r="FU26" s="90"/>
      <c r="FV26" s="90"/>
      <c r="FW26" s="90"/>
      <c r="FX26" s="90"/>
      <c r="FY26" s="90"/>
      <c r="FZ26" s="90"/>
      <c r="GA26" s="90"/>
      <c r="GB26" s="90"/>
      <c r="GC26" s="90"/>
      <c r="GD26" s="90"/>
      <c r="GE26" s="90"/>
      <c r="GF26" s="90"/>
      <c r="GG26" s="90"/>
      <c r="GH26" s="90"/>
      <c r="GI26" s="90"/>
      <c r="GJ26" s="90"/>
      <c r="GK26" s="90"/>
      <c r="GL26" s="90"/>
      <c r="GM26" s="90"/>
      <c r="GN26" s="90"/>
      <c r="GO26" s="90"/>
      <c r="GP26" s="90"/>
      <c r="GQ26" s="90"/>
      <c r="GR26" s="90"/>
      <c r="GS26" s="90"/>
      <c r="GT26" s="90"/>
      <c r="GU26" s="90"/>
      <c r="GV26" s="90"/>
      <c r="GW26" s="90"/>
      <c r="GX26" s="90"/>
      <c r="GY26" s="90"/>
      <c r="GZ26" s="90"/>
      <c r="HA26" s="90"/>
      <c r="HB26" s="90"/>
      <c r="HC26" s="90"/>
      <c r="HD26" s="90"/>
      <c r="HE26" s="90"/>
      <c r="HF26" s="90"/>
      <c r="HG26" s="90"/>
      <c r="HH26" s="90"/>
      <c r="HI26" s="90"/>
      <c r="HJ26" s="90"/>
      <c r="HK26" s="90"/>
      <c r="HL26" s="90"/>
      <c r="HM26" s="90"/>
      <c r="HN26" s="90"/>
      <c r="HO26" s="90"/>
      <c r="HP26" s="90"/>
      <c r="HQ26" s="90"/>
      <c r="HR26" s="90"/>
      <c r="HS26" s="90"/>
      <c r="HT26" s="90"/>
      <c r="HU26" s="90"/>
      <c r="HV26" s="90"/>
      <c r="HW26" s="90"/>
      <c r="HX26" s="90"/>
      <c r="HY26" s="90"/>
      <c r="HZ26" s="90"/>
      <c r="IA26" s="90"/>
      <c r="IB26" s="90"/>
      <c r="IC26" s="90"/>
      <c r="ID26" s="90"/>
      <c r="IE26" s="90"/>
      <c r="IF26" s="90"/>
      <c r="IG26" s="90"/>
      <c r="IH26" s="90"/>
      <c r="II26" s="90"/>
      <c r="IJ26" s="90"/>
      <c r="IK26" s="90"/>
      <c r="IL26" s="90"/>
      <c r="IM26" s="90"/>
      <c r="IN26" s="90"/>
      <c r="IO26" s="90"/>
      <c r="IP26" s="90"/>
      <c r="IQ26" s="90"/>
      <c r="IR26" s="90"/>
      <c r="IS26" s="90"/>
      <c r="IT26" s="90"/>
      <c r="IU26" s="90"/>
      <c r="IV26" s="90"/>
    </row>
    <row r="27" spans="1:256" ht="15" customHeight="1">
      <c r="A27" s="166">
        <v>19</v>
      </c>
      <c r="B27" s="167"/>
      <c r="C27" s="171"/>
      <c r="D27" s="84"/>
      <c r="E27" s="168"/>
      <c r="F27" s="169"/>
      <c r="G27" s="169"/>
      <c r="H27" s="172"/>
      <c r="I27" s="90"/>
      <c r="J27" s="90"/>
      <c r="K27" s="90"/>
      <c r="L27" s="90"/>
      <c r="M27" s="90"/>
      <c r="N27" s="90"/>
      <c r="O27" s="90"/>
      <c r="P27" s="90"/>
      <c r="Q27" s="90"/>
      <c r="R27" s="90"/>
      <c r="S27" s="90"/>
      <c r="T27" s="90"/>
      <c r="U27" s="90"/>
      <c r="V27" s="90"/>
      <c r="W27" s="90"/>
      <c r="X27" s="90"/>
      <c r="Y27" s="90"/>
      <c r="Z27" s="90"/>
      <c r="AA27" s="90"/>
      <c r="AB27" s="90"/>
      <c r="AC27" s="90"/>
      <c r="AD27" s="90"/>
      <c r="AE27" s="90"/>
      <c r="AF27" s="90"/>
      <c r="AG27" s="90"/>
      <c r="AH27" s="90"/>
      <c r="AI27" s="90"/>
      <c r="AJ27" s="90"/>
      <c r="AK27" s="90"/>
      <c r="AL27" s="90"/>
      <c r="AM27" s="90"/>
      <c r="AN27" s="90"/>
      <c r="AO27" s="90"/>
      <c r="AP27" s="90"/>
      <c r="AQ27" s="90"/>
      <c r="AR27" s="90"/>
      <c r="AS27" s="90"/>
      <c r="AT27" s="90"/>
      <c r="AU27" s="90"/>
      <c r="AV27" s="90"/>
      <c r="AW27" s="90"/>
      <c r="AX27" s="90"/>
      <c r="AY27" s="90"/>
      <c r="AZ27" s="90"/>
      <c r="BA27" s="90"/>
      <c r="BB27" s="90"/>
      <c r="BC27" s="90"/>
      <c r="BD27" s="90"/>
      <c r="BE27" s="90"/>
      <c r="BF27" s="90"/>
      <c r="BG27" s="90"/>
      <c r="BH27" s="90"/>
      <c r="BI27" s="90"/>
      <c r="BJ27" s="90"/>
      <c r="BK27" s="90"/>
      <c r="BL27" s="90"/>
      <c r="BM27" s="90"/>
      <c r="BN27" s="90"/>
      <c r="BO27" s="90"/>
      <c r="BP27" s="90"/>
      <c r="BQ27" s="90"/>
      <c r="BR27" s="90"/>
      <c r="BS27" s="90"/>
      <c r="BT27" s="90"/>
      <c r="BU27" s="90"/>
      <c r="BV27" s="90"/>
      <c r="BW27" s="90"/>
      <c r="BX27" s="90"/>
      <c r="BY27" s="90"/>
      <c r="BZ27" s="90"/>
      <c r="CA27" s="90"/>
      <c r="CB27" s="90"/>
      <c r="CC27" s="90"/>
      <c r="CD27" s="90"/>
      <c r="CE27" s="90"/>
      <c r="CF27" s="90"/>
      <c r="CG27" s="90"/>
      <c r="CH27" s="90"/>
      <c r="CI27" s="90"/>
      <c r="CJ27" s="90"/>
      <c r="CK27" s="90"/>
      <c r="CL27" s="90"/>
      <c r="CM27" s="90"/>
      <c r="CN27" s="90"/>
      <c r="CO27" s="90"/>
      <c r="CP27" s="90"/>
      <c r="CQ27" s="90"/>
      <c r="CR27" s="90"/>
      <c r="CS27" s="90"/>
      <c r="CT27" s="90"/>
      <c r="CU27" s="90"/>
      <c r="CV27" s="90"/>
      <c r="CW27" s="90"/>
      <c r="CX27" s="90"/>
      <c r="CY27" s="90"/>
      <c r="CZ27" s="90"/>
      <c r="DA27" s="90"/>
      <c r="DB27" s="90"/>
      <c r="DC27" s="90"/>
      <c r="DD27" s="90"/>
      <c r="DE27" s="90"/>
      <c r="DF27" s="90"/>
      <c r="DG27" s="90"/>
      <c r="DH27" s="90"/>
      <c r="DI27" s="90"/>
      <c r="DJ27" s="90"/>
      <c r="DK27" s="90"/>
      <c r="DL27" s="90"/>
      <c r="DM27" s="90"/>
      <c r="DN27" s="90"/>
      <c r="DO27" s="90"/>
      <c r="DP27" s="90"/>
      <c r="DQ27" s="90"/>
      <c r="DR27" s="90"/>
      <c r="DS27" s="90"/>
      <c r="DT27" s="90"/>
      <c r="DU27" s="90"/>
      <c r="DV27" s="90"/>
      <c r="DW27" s="90"/>
      <c r="DX27" s="90"/>
      <c r="DY27" s="90"/>
      <c r="DZ27" s="90"/>
      <c r="EA27" s="90"/>
      <c r="EB27" s="90"/>
      <c r="EC27" s="90"/>
      <c r="ED27" s="90"/>
      <c r="EE27" s="90"/>
      <c r="EF27" s="90"/>
      <c r="EG27" s="90"/>
      <c r="EH27" s="90"/>
      <c r="EI27" s="90"/>
      <c r="EJ27" s="90"/>
      <c r="EK27" s="90"/>
      <c r="EL27" s="90"/>
      <c r="EM27" s="90"/>
      <c r="EN27" s="90"/>
      <c r="EO27" s="90"/>
      <c r="EP27" s="90"/>
      <c r="EQ27" s="90"/>
      <c r="ER27" s="90"/>
      <c r="ES27" s="90"/>
      <c r="ET27" s="90"/>
      <c r="EU27" s="90"/>
      <c r="EV27" s="90"/>
      <c r="EW27" s="90"/>
      <c r="EX27" s="90"/>
      <c r="EY27" s="90"/>
      <c r="EZ27" s="90"/>
      <c r="FA27" s="90"/>
      <c r="FB27" s="90"/>
      <c r="FC27" s="90"/>
      <c r="FD27" s="90"/>
      <c r="FE27" s="90"/>
      <c r="FF27" s="90"/>
      <c r="FG27" s="90"/>
      <c r="FH27" s="90"/>
      <c r="FI27" s="90"/>
      <c r="FJ27" s="90"/>
      <c r="FK27" s="90"/>
      <c r="FL27" s="90"/>
      <c r="FM27" s="90"/>
      <c r="FN27" s="90"/>
      <c r="FO27" s="90"/>
      <c r="FP27" s="90"/>
      <c r="FQ27" s="90"/>
      <c r="FR27" s="90"/>
      <c r="FS27" s="90"/>
      <c r="FT27" s="90"/>
      <c r="FU27" s="90"/>
      <c r="FV27" s="90"/>
      <c r="FW27" s="90"/>
      <c r="FX27" s="90"/>
      <c r="FY27" s="90"/>
      <c r="FZ27" s="90"/>
      <c r="GA27" s="90"/>
      <c r="GB27" s="90"/>
      <c r="GC27" s="90"/>
      <c r="GD27" s="90"/>
      <c r="GE27" s="90"/>
      <c r="GF27" s="90"/>
      <c r="GG27" s="90"/>
      <c r="GH27" s="90"/>
      <c r="GI27" s="90"/>
      <c r="GJ27" s="90"/>
      <c r="GK27" s="90"/>
      <c r="GL27" s="90"/>
      <c r="GM27" s="90"/>
      <c r="GN27" s="90"/>
      <c r="GO27" s="90"/>
      <c r="GP27" s="90"/>
      <c r="GQ27" s="90"/>
      <c r="GR27" s="90"/>
      <c r="GS27" s="90"/>
      <c r="GT27" s="90"/>
      <c r="GU27" s="90"/>
      <c r="GV27" s="90"/>
      <c r="GW27" s="90"/>
      <c r="GX27" s="90"/>
      <c r="GY27" s="90"/>
      <c r="GZ27" s="90"/>
      <c r="HA27" s="90"/>
      <c r="HB27" s="90"/>
      <c r="HC27" s="90"/>
      <c r="HD27" s="90"/>
      <c r="HE27" s="90"/>
      <c r="HF27" s="90"/>
      <c r="HG27" s="90"/>
      <c r="HH27" s="90"/>
      <c r="HI27" s="90"/>
      <c r="HJ27" s="90"/>
      <c r="HK27" s="90"/>
      <c r="HL27" s="90"/>
      <c r="HM27" s="90"/>
      <c r="HN27" s="90"/>
      <c r="HO27" s="90"/>
      <c r="HP27" s="90"/>
      <c r="HQ27" s="90"/>
      <c r="HR27" s="90"/>
      <c r="HS27" s="90"/>
      <c r="HT27" s="90"/>
      <c r="HU27" s="90"/>
      <c r="HV27" s="90"/>
      <c r="HW27" s="90"/>
      <c r="HX27" s="90"/>
      <c r="HY27" s="90"/>
      <c r="HZ27" s="90"/>
      <c r="IA27" s="90"/>
      <c r="IB27" s="90"/>
      <c r="IC27" s="90"/>
      <c r="ID27" s="90"/>
      <c r="IE27" s="90"/>
      <c r="IF27" s="90"/>
      <c r="IG27" s="90"/>
      <c r="IH27" s="90"/>
      <c r="II27" s="90"/>
      <c r="IJ27" s="90"/>
      <c r="IK27" s="90"/>
      <c r="IL27" s="90"/>
      <c r="IM27" s="90"/>
      <c r="IN27" s="90"/>
      <c r="IO27" s="90"/>
      <c r="IP27" s="90"/>
      <c r="IQ27" s="90"/>
      <c r="IR27" s="90"/>
      <c r="IS27" s="90"/>
      <c r="IT27" s="90"/>
      <c r="IU27" s="90"/>
      <c r="IV27" s="90"/>
    </row>
    <row r="28" spans="1:256" ht="15" customHeight="1">
      <c r="A28" s="166">
        <v>20</v>
      </c>
      <c r="B28" s="167"/>
      <c r="C28" s="171"/>
      <c r="D28" s="84"/>
      <c r="E28" s="168"/>
      <c r="F28" s="169"/>
      <c r="G28" s="169"/>
      <c r="H28" s="172"/>
      <c r="I28" s="90"/>
      <c r="J28" s="90"/>
      <c r="K28" s="90"/>
      <c r="L28" s="90"/>
      <c r="M28" s="90"/>
      <c r="N28" s="90"/>
      <c r="O28" s="90"/>
      <c r="P28" s="90"/>
      <c r="Q28" s="90"/>
      <c r="R28" s="90"/>
      <c r="S28" s="90"/>
      <c r="T28" s="90"/>
      <c r="U28" s="90"/>
      <c r="V28" s="90"/>
      <c r="W28" s="90"/>
      <c r="X28" s="90"/>
      <c r="Y28" s="90"/>
      <c r="Z28" s="90"/>
      <c r="AA28" s="90"/>
      <c r="AB28" s="90"/>
      <c r="AC28" s="90"/>
      <c r="AD28" s="90"/>
      <c r="AE28" s="90"/>
      <c r="AF28" s="90"/>
      <c r="AG28" s="90"/>
      <c r="AH28" s="90"/>
      <c r="AI28" s="90"/>
      <c r="AJ28" s="90"/>
      <c r="AK28" s="90"/>
      <c r="AL28" s="90"/>
      <c r="AM28" s="90"/>
      <c r="AN28" s="90"/>
      <c r="AO28" s="90"/>
      <c r="AP28" s="90"/>
      <c r="AQ28" s="90"/>
      <c r="AR28" s="90"/>
      <c r="AS28" s="90"/>
      <c r="AT28" s="90"/>
      <c r="AU28" s="90"/>
      <c r="AV28" s="90"/>
      <c r="AW28" s="90"/>
      <c r="AX28" s="90"/>
      <c r="AY28" s="90"/>
      <c r="AZ28" s="90"/>
      <c r="BA28" s="90"/>
      <c r="BB28" s="90"/>
      <c r="BC28" s="90"/>
      <c r="BD28" s="90"/>
      <c r="BE28" s="90"/>
      <c r="BF28" s="90"/>
      <c r="BG28" s="90"/>
      <c r="BH28" s="90"/>
      <c r="BI28" s="90"/>
      <c r="BJ28" s="90"/>
      <c r="BK28" s="90"/>
      <c r="BL28" s="90"/>
      <c r="BM28" s="90"/>
      <c r="BN28" s="90"/>
      <c r="BO28" s="90"/>
      <c r="BP28" s="90"/>
      <c r="BQ28" s="90"/>
      <c r="BR28" s="90"/>
      <c r="BS28" s="90"/>
      <c r="BT28" s="90"/>
      <c r="BU28" s="90"/>
      <c r="BV28" s="90"/>
      <c r="BW28" s="90"/>
      <c r="BX28" s="90"/>
      <c r="BY28" s="90"/>
      <c r="BZ28" s="90"/>
      <c r="CA28" s="90"/>
      <c r="CB28" s="90"/>
      <c r="CC28" s="90"/>
      <c r="CD28" s="90"/>
      <c r="CE28" s="90"/>
      <c r="CF28" s="90"/>
      <c r="CG28" s="90"/>
      <c r="CH28" s="90"/>
      <c r="CI28" s="90"/>
      <c r="CJ28" s="90"/>
      <c r="CK28" s="90"/>
      <c r="CL28" s="90"/>
      <c r="CM28" s="90"/>
      <c r="CN28" s="90"/>
      <c r="CO28" s="90"/>
      <c r="CP28" s="90"/>
      <c r="CQ28" s="90"/>
      <c r="CR28" s="90"/>
      <c r="CS28" s="90"/>
      <c r="CT28" s="90"/>
      <c r="CU28" s="90"/>
      <c r="CV28" s="90"/>
      <c r="CW28" s="90"/>
      <c r="CX28" s="90"/>
      <c r="CY28" s="90"/>
      <c r="CZ28" s="90"/>
      <c r="DA28" s="90"/>
      <c r="DB28" s="90"/>
      <c r="DC28" s="90"/>
      <c r="DD28" s="90"/>
      <c r="DE28" s="90"/>
      <c r="DF28" s="90"/>
      <c r="DG28" s="90"/>
      <c r="DH28" s="90"/>
      <c r="DI28" s="90"/>
      <c r="DJ28" s="90"/>
      <c r="DK28" s="90"/>
      <c r="DL28" s="90"/>
      <c r="DM28" s="90"/>
      <c r="DN28" s="90"/>
      <c r="DO28" s="90"/>
      <c r="DP28" s="90"/>
      <c r="DQ28" s="90"/>
      <c r="DR28" s="90"/>
      <c r="DS28" s="90"/>
      <c r="DT28" s="90"/>
      <c r="DU28" s="90"/>
      <c r="DV28" s="90"/>
      <c r="DW28" s="90"/>
      <c r="DX28" s="90"/>
      <c r="DY28" s="90"/>
      <c r="DZ28" s="90"/>
      <c r="EA28" s="90"/>
      <c r="EB28" s="90"/>
      <c r="EC28" s="90"/>
      <c r="ED28" s="90"/>
      <c r="EE28" s="90"/>
      <c r="EF28" s="90"/>
      <c r="EG28" s="90"/>
      <c r="EH28" s="90"/>
      <c r="EI28" s="90"/>
      <c r="EJ28" s="90"/>
      <c r="EK28" s="90"/>
      <c r="EL28" s="90"/>
      <c r="EM28" s="90"/>
      <c r="EN28" s="90"/>
      <c r="EO28" s="90"/>
      <c r="EP28" s="90"/>
      <c r="EQ28" s="90"/>
      <c r="ER28" s="90"/>
      <c r="ES28" s="90"/>
      <c r="ET28" s="90"/>
      <c r="EU28" s="90"/>
      <c r="EV28" s="90"/>
      <c r="EW28" s="90"/>
      <c r="EX28" s="90"/>
      <c r="EY28" s="90"/>
      <c r="EZ28" s="90"/>
      <c r="FA28" s="90"/>
      <c r="FB28" s="90"/>
      <c r="FC28" s="90"/>
      <c r="FD28" s="90"/>
      <c r="FE28" s="90"/>
      <c r="FF28" s="90"/>
      <c r="FG28" s="90"/>
      <c r="FH28" s="90"/>
      <c r="FI28" s="90"/>
      <c r="FJ28" s="90"/>
      <c r="FK28" s="90"/>
      <c r="FL28" s="90"/>
      <c r="FM28" s="90"/>
      <c r="FN28" s="90"/>
      <c r="FO28" s="90"/>
      <c r="FP28" s="90"/>
      <c r="FQ28" s="90"/>
      <c r="FR28" s="90"/>
      <c r="FS28" s="90"/>
      <c r="FT28" s="90"/>
      <c r="FU28" s="90"/>
      <c r="FV28" s="90"/>
      <c r="FW28" s="90"/>
      <c r="FX28" s="90"/>
      <c r="FY28" s="90"/>
      <c r="FZ28" s="90"/>
      <c r="GA28" s="90"/>
      <c r="GB28" s="90"/>
      <c r="GC28" s="90"/>
      <c r="GD28" s="90"/>
      <c r="GE28" s="90"/>
      <c r="GF28" s="90"/>
      <c r="GG28" s="90"/>
      <c r="GH28" s="90"/>
      <c r="GI28" s="90"/>
      <c r="GJ28" s="90"/>
      <c r="GK28" s="90"/>
      <c r="GL28" s="90"/>
      <c r="GM28" s="90"/>
      <c r="GN28" s="90"/>
      <c r="GO28" s="90"/>
      <c r="GP28" s="90"/>
      <c r="GQ28" s="90"/>
      <c r="GR28" s="90"/>
      <c r="GS28" s="90"/>
      <c r="GT28" s="90"/>
      <c r="GU28" s="90"/>
      <c r="GV28" s="90"/>
      <c r="GW28" s="90"/>
      <c r="GX28" s="90"/>
      <c r="GY28" s="90"/>
      <c r="GZ28" s="90"/>
      <c r="HA28" s="90"/>
      <c r="HB28" s="90"/>
      <c r="HC28" s="90"/>
      <c r="HD28" s="90"/>
      <c r="HE28" s="90"/>
      <c r="HF28" s="90"/>
      <c r="HG28" s="90"/>
      <c r="HH28" s="90"/>
      <c r="HI28" s="90"/>
      <c r="HJ28" s="90"/>
      <c r="HK28" s="90"/>
      <c r="HL28" s="90"/>
      <c r="HM28" s="90"/>
      <c r="HN28" s="90"/>
      <c r="HO28" s="90"/>
      <c r="HP28" s="90"/>
      <c r="HQ28" s="90"/>
      <c r="HR28" s="90"/>
      <c r="HS28" s="90"/>
      <c r="HT28" s="90"/>
      <c r="HU28" s="90"/>
      <c r="HV28" s="90"/>
      <c r="HW28" s="90"/>
      <c r="HX28" s="90"/>
      <c r="HY28" s="90"/>
      <c r="HZ28" s="90"/>
      <c r="IA28" s="90"/>
      <c r="IB28" s="90"/>
      <c r="IC28" s="90"/>
      <c r="ID28" s="90"/>
      <c r="IE28" s="90"/>
      <c r="IF28" s="90"/>
      <c r="IG28" s="90"/>
      <c r="IH28" s="90"/>
      <c r="II28" s="90"/>
      <c r="IJ28" s="90"/>
      <c r="IK28" s="90"/>
      <c r="IL28" s="90"/>
      <c r="IM28" s="90"/>
      <c r="IN28" s="90"/>
      <c r="IO28" s="90"/>
      <c r="IP28" s="90"/>
      <c r="IQ28" s="90"/>
      <c r="IR28" s="90"/>
      <c r="IS28" s="90"/>
      <c r="IT28" s="90"/>
      <c r="IU28" s="90"/>
      <c r="IV28" s="90"/>
    </row>
    <row r="29" spans="1:256" ht="15" customHeight="1">
      <c r="A29" s="166">
        <v>21</v>
      </c>
      <c r="B29" s="167"/>
      <c r="C29" s="171"/>
      <c r="D29" s="84"/>
      <c r="E29" s="168"/>
      <c r="F29" s="169"/>
      <c r="G29" s="169"/>
      <c r="H29" s="172"/>
      <c r="I29" s="90"/>
      <c r="J29" s="90"/>
      <c r="K29" s="90"/>
      <c r="L29" s="90"/>
      <c r="M29" s="90"/>
      <c r="N29" s="90"/>
      <c r="O29" s="90"/>
      <c r="P29" s="90"/>
      <c r="Q29" s="90"/>
      <c r="R29" s="90"/>
      <c r="S29" s="90"/>
      <c r="T29" s="90"/>
      <c r="U29" s="90"/>
      <c r="V29" s="90"/>
      <c r="W29" s="90"/>
      <c r="X29" s="90"/>
      <c r="Y29" s="90"/>
      <c r="Z29" s="90"/>
      <c r="AA29" s="90"/>
      <c r="AB29" s="90"/>
      <c r="AC29" s="90"/>
      <c r="AD29" s="90"/>
      <c r="AE29" s="90"/>
      <c r="AF29" s="90"/>
      <c r="AG29" s="90"/>
      <c r="AH29" s="90"/>
      <c r="AI29" s="90"/>
      <c r="AJ29" s="90"/>
      <c r="AK29" s="90"/>
      <c r="AL29" s="90"/>
      <c r="AM29" s="90"/>
      <c r="AN29" s="90"/>
      <c r="AO29" s="90"/>
      <c r="AP29" s="90"/>
      <c r="AQ29" s="90"/>
      <c r="AR29" s="90"/>
      <c r="AS29" s="90"/>
      <c r="AT29" s="90"/>
      <c r="AU29" s="90"/>
      <c r="AV29" s="90"/>
      <c r="AW29" s="90"/>
      <c r="AX29" s="90"/>
      <c r="AY29" s="90"/>
      <c r="AZ29" s="90"/>
      <c r="BA29" s="90"/>
      <c r="BB29" s="90"/>
      <c r="BC29" s="90"/>
      <c r="BD29" s="90"/>
      <c r="BE29" s="90"/>
      <c r="BF29" s="90"/>
      <c r="BG29" s="90"/>
      <c r="BH29" s="90"/>
      <c r="BI29" s="90"/>
      <c r="BJ29" s="90"/>
      <c r="BK29" s="90"/>
      <c r="BL29" s="90"/>
      <c r="BM29" s="90"/>
      <c r="BN29" s="90"/>
      <c r="BO29" s="90"/>
      <c r="BP29" s="90"/>
      <c r="BQ29" s="90"/>
      <c r="BR29" s="90"/>
      <c r="BS29" s="90"/>
      <c r="BT29" s="90"/>
      <c r="BU29" s="90"/>
      <c r="BV29" s="90"/>
      <c r="BW29" s="90"/>
      <c r="BX29" s="90"/>
      <c r="BY29" s="90"/>
      <c r="BZ29" s="90"/>
      <c r="CA29" s="90"/>
      <c r="CB29" s="90"/>
      <c r="CC29" s="90"/>
      <c r="CD29" s="90"/>
      <c r="CE29" s="90"/>
      <c r="CF29" s="90"/>
      <c r="CG29" s="90"/>
      <c r="CH29" s="90"/>
      <c r="CI29" s="90"/>
      <c r="CJ29" s="90"/>
      <c r="CK29" s="90"/>
      <c r="CL29" s="90"/>
      <c r="CM29" s="90"/>
      <c r="CN29" s="90"/>
      <c r="CO29" s="90"/>
      <c r="CP29" s="90"/>
      <c r="CQ29" s="90"/>
      <c r="CR29" s="90"/>
      <c r="CS29" s="90"/>
      <c r="CT29" s="90"/>
      <c r="CU29" s="90"/>
      <c r="CV29" s="90"/>
      <c r="CW29" s="90"/>
      <c r="CX29" s="90"/>
      <c r="CY29" s="90"/>
      <c r="CZ29" s="90"/>
      <c r="DA29" s="90"/>
      <c r="DB29" s="90"/>
      <c r="DC29" s="90"/>
      <c r="DD29" s="90"/>
      <c r="DE29" s="90"/>
      <c r="DF29" s="90"/>
      <c r="DG29" s="90"/>
      <c r="DH29" s="90"/>
      <c r="DI29" s="90"/>
      <c r="DJ29" s="90"/>
      <c r="DK29" s="90"/>
      <c r="DL29" s="90"/>
      <c r="DM29" s="90"/>
      <c r="DN29" s="90"/>
      <c r="DO29" s="90"/>
      <c r="DP29" s="90"/>
      <c r="DQ29" s="90"/>
      <c r="DR29" s="90"/>
      <c r="DS29" s="90"/>
      <c r="DT29" s="90"/>
      <c r="DU29" s="90"/>
      <c r="DV29" s="90"/>
      <c r="DW29" s="90"/>
      <c r="DX29" s="90"/>
      <c r="DY29" s="90"/>
      <c r="DZ29" s="90"/>
      <c r="EA29" s="90"/>
      <c r="EB29" s="90"/>
      <c r="EC29" s="90"/>
      <c r="ED29" s="90"/>
      <c r="EE29" s="90"/>
      <c r="EF29" s="90"/>
      <c r="EG29" s="90"/>
      <c r="EH29" s="90"/>
      <c r="EI29" s="90"/>
      <c r="EJ29" s="90"/>
      <c r="EK29" s="90"/>
      <c r="EL29" s="90"/>
      <c r="EM29" s="90"/>
      <c r="EN29" s="90"/>
      <c r="EO29" s="90"/>
      <c r="EP29" s="90"/>
      <c r="EQ29" s="90"/>
      <c r="ER29" s="90"/>
      <c r="ES29" s="90"/>
      <c r="ET29" s="90"/>
      <c r="EU29" s="90"/>
      <c r="EV29" s="90"/>
      <c r="EW29" s="90"/>
      <c r="EX29" s="90"/>
      <c r="EY29" s="90"/>
      <c r="EZ29" s="90"/>
      <c r="FA29" s="90"/>
      <c r="FB29" s="90"/>
      <c r="FC29" s="90"/>
      <c r="FD29" s="90"/>
      <c r="FE29" s="90"/>
      <c r="FF29" s="90"/>
      <c r="FG29" s="90"/>
      <c r="FH29" s="90"/>
      <c r="FI29" s="90"/>
      <c r="FJ29" s="90"/>
      <c r="FK29" s="90"/>
      <c r="FL29" s="90"/>
      <c r="FM29" s="90"/>
      <c r="FN29" s="90"/>
      <c r="FO29" s="90"/>
      <c r="FP29" s="90"/>
      <c r="FQ29" s="90"/>
      <c r="FR29" s="90"/>
      <c r="FS29" s="90"/>
      <c r="FT29" s="90"/>
      <c r="FU29" s="90"/>
      <c r="FV29" s="90"/>
      <c r="FW29" s="90"/>
      <c r="FX29" s="90"/>
      <c r="FY29" s="90"/>
      <c r="FZ29" s="90"/>
      <c r="GA29" s="90"/>
      <c r="GB29" s="90"/>
      <c r="GC29" s="90"/>
      <c r="GD29" s="90"/>
      <c r="GE29" s="90"/>
      <c r="GF29" s="90"/>
      <c r="GG29" s="90"/>
      <c r="GH29" s="90"/>
      <c r="GI29" s="90"/>
      <c r="GJ29" s="90"/>
      <c r="GK29" s="90"/>
      <c r="GL29" s="90"/>
      <c r="GM29" s="90"/>
      <c r="GN29" s="90"/>
      <c r="GO29" s="90"/>
      <c r="GP29" s="90"/>
      <c r="GQ29" s="90"/>
      <c r="GR29" s="90"/>
      <c r="GS29" s="90"/>
      <c r="GT29" s="90"/>
      <c r="GU29" s="90"/>
      <c r="GV29" s="90"/>
      <c r="GW29" s="90"/>
      <c r="GX29" s="90"/>
      <c r="GY29" s="90"/>
      <c r="GZ29" s="90"/>
      <c r="HA29" s="90"/>
      <c r="HB29" s="90"/>
      <c r="HC29" s="90"/>
      <c r="HD29" s="90"/>
      <c r="HE29" s="90"/>
      <c r="HF29" s="90"/>
      <c r="HG29" s="90"/>
      <c r="HH29" s="90"/>
      <c r="HI29" s="90"/>
      <c r="HJ29" s="90"/>
      <c r="HK29" s="90"/>
      <c r="HL29" s="90"/>
      <c r="HM29" s="90"/>
      <c r="HN29" s="90"/>
      <c r="HO29" s="90"/>
      <c r="HP29" s="90"/>
      <c r="HQ29" s="90"/>
      <c r="HR29" s="90"/>
      <c r="HS29" s="90"/>
      <c r="HT29" s="90"/>
      <c r="HU29" s="90"/>
      <c r="HV29" s="90"/>
      <c r="HW29" s="90"/>
      <c r="HX29" s="90"/>
      <c r="HY29" s="90"/>
      <c r="HZ29" s="90"/>
      <c r="IA29" s="90"/>
      <c r="IB29" s="90"/>
      <c r="IC29" s="90"/>
      <c r="ID29" s="90"/>
      <c r="IE29" s="90"/>
      <c r="IF29" s="90"/>
      <c r="IG29" s="90"/>
      <c r="IH29" s="90"/>
      <c r="II29" s="90"/>
      <c r="IJ29" s="90"/>
      <c r="IK29" s="90"/>
      <c r="IL29" s="90"/>
      <c r="IM29" s="90"/>
      <c r="IN29" s="90"/>
      <c r="IO29" s="90"/>
      <c r="IP29" s="90"/>
      <c r="IQ29" s="90"/>
      <c r="IR29" s="90"/>
      <c r="IS29" s="90"/>
      <c r="IT29" s="90"/>
      <c r="IU29" s="90"/>
      <c r="IV29" s="90"/>
    </row>
    <row r="30" spans="1:256" ht="15" customHeight="1">
      <c r="A30" s="166">
        <v>22</v>
      </c>
      <c r="B30" s="167"/>
      <c r="C30" s="171"/>
      <c r="D30" s="84"/>
      <c r="E30" s="168"/>
      <c r="F30" s="169"/>
      <c r="G30" s="169"/>
      <c r="H30" s="172"/>
      <c r="I30" s="90"/>
      <c r="J30" s="90"/>
      <c r="K30" s="90"/>
      <c r="L30" s="90"/>
      <c r="M30" s="90"/>
      <c r="N30" s="90"/>
      <c r="O30" s="90"/>
      <c r="P30" s="90"/>
      <c r="Q30" s="90"/>
      <c r="R30" s="90"/>
      <c r="S30" s="90"/>
      <c r="T30" s="90"/>
      <c r="U30" s="90"/>
      <c r="V30" s="90"/>
      <c r="W30" s="90"/>
      <c r="X30" s="90"/>
      <c r="Y30" s="90"/>
      <c r="Z30" s="90"/>
      <c r="AA30" s="90"/>
      <c r="AB30" s="90"/>
      <c r="AC30" s="90"/>
      <c r="AD30" s="90"/>
      <c r="AE30" s="90"/>
      <c r="AF30" s="90"/>
      <c r="AG30" s="90"/>
      <c r="AH30" s="90"/>
      <c r="AI30" s="90"/>
      <c r="AJ30" s="90"/>
      <c r="AK30" s="90"/>
      <c r="AL30" s="90"/>
      <c r="AM30" s="90"/>
      <c r="AN30" s="90"/>
      <c r="AO30" s="90"/>
      <c r="AP30" s="90"/>
      <c r="AQ30" s="90"/>
      <c r="AR30" s="90"/>
      <c r="AS30" s="90"/>
      <c r="AT30" s="90"/>
      <c r="AU30" s="90"/>
      <c r="AV30" s="90"/>
      <c r="AW30" s="90"/>
      <c r="AX30" s="90"/>
      <c r="AY30" s="90"/>
      <c r="AZ30" s="90"/>
      <c r="BA30" s="90"/>
      <c r="BB30" s="90"/>
      <c r="BC30" s="90"/>
      <c r="BD30" s="90"/>
      <c r="BE30" s="90"/>
      <c r="BF30" s="90"/>
      <c r="BG30" s="90"/>
      <c r="BH30" s="90"/>
      <c r="BI30" s="90"/>
      <c r="BJ30" s="90"/>
      <c r="BK30" s="90"/>
      <c r="BL30" s="90"/>
      <c r="BM30" s="90"/>
      <c r="BN30" s="90"/>
      <c r="BO30" s="90"/>
      <c r="BP30" s="90"/>
      <c r="BQ30" s="90"/>
      <c r="BR30" s="90"/>
      <c r="BS30" s="90"/>
      <c r="BT30" s="90"/>
      <c r="BU30" s="90"/>
      <c r="BV30" s="90"/>
      <c r="BW30" s="90"/>
      <c r="BX30" s="90"/>
      <c r="BY30" s="90"/>
      <c r="BZ30" s="90"/>
      <c r="CA30" s="90"/>
      <c r="CB30" s="90"/>
      <c r="CC30" s="90"/>
      <c r="CD30" s="90"/>
      <c r="CE30" s="90"/>
      <c r="CF30" s="90"/>
      <c r="CG30" s="90"/>
      <c r="CH30" s="90"/>
      <c r="CI30" s="90"/>
      <c r="CJ30" s="90"/>
      <c r="CK30" s="90"/>
      <c r="CL30" s="90"/>
      <c r="CM30" s="90"/>
      <c r="CN30" s="90"/>
      <c r="CO30" s="90"/>
      <c r="CP30" s="90"/>
      <c r="CQ30" s="90"/>
      <c r="CR30" s="90"/>
      <c r="CS30" s="90"/>
      <c r="CT30" s="90"/>
      <c r="CU30" s="90"/>
      <c r="CV30" s="90"/>
      <c r="CW30" s="90"/>
      <c r="CX30" s="90"/>
      <c r="CY30" s="90"/>
      <c r="CZ30" s="90"/>
      <c r="DA30" s="90"/>
      <c r="DB30" s="90"/>
      <c r="DC30" s="90"/>
      <c r="DD30" s="90"/>
      <c r="DE30" s="90"/>
      <c r="DF30" s="90"/>
      <c r="DG30" s="90"/>
      <c r="DH30" s="90"/>
      <c r="DI30" s="90"/>
      <c r="DJ30" s="90"/>
      <c r="DK30" s="90"/>
      <c r="DL30" s="90"/>
      <c r="DM30" s="90"/>
      <c r="DN30" s="90"/>
      <c r="DO30" s="90"/>
      <c r="DP30" s="90"/>
      <c r="DQ30" s="90"/>
      <c r="DR30" s="90"/>
      <c r="DS30" s="90"/>
      <c r="DT30" s="90"/>
      <c r="DU30" s="90"/>
      <c r="DV30" s="90"/>
      <c r="DW30" s="90"/>
      <c r="DX30" s="90"/>
      <c r="DY30" s="90"/>
      <c r="DZ30" s="90"/>
      <c r="EA30" s="90"/>
      <c r="EB30" s="90"/>
      <c r="EC30" s="90"/>
      <c r="ED30" s="90"/>
      <c r="EE30" s="90"/>
      <c r="EF30" s="90"/>
      <c r="EG30" s="90"/>
      <c r="EH30" s="90"/>
      <c r="EI30" s="90"/>
      <c r="EJ30" s="90"/>
      <c r="EK30" s="90"/>
      <c r="EL30" s="90"/>
      <c r="EM30" s="90"/>
      <c r="EN30" s="90"/>
      <c r="EO30" s="90"/>
      <c r="EP30" s="90"/>
      <c r="EQ30" s="90"/>
      <c r="ER30" s="90"/>
      <c r="ES30" s="90"/>
      <c r="ET30" s="90"/>
      <c r="EU30" s="90"/>
      <c r="EV30" s="90"/>
      <c r="EW30" s="90"/>
      <c r="EX30" s="90"/>
      <c r="EY30" s="90"/>
      <c r="EZ30" s="90"/>
      <c r="FA30" s="90"/>
      <c r="FB30" s="90"/>
      <c r="FC30" s="90"/>
      <c r="FD30" s="90"/>
      <c r="FE30" s="90"/>
      <c r="FF30" s="90"/>
      <c r="FG30" s="90"/>
      <c r="FH30" s="90"/>
      <c r="FI30" s="90"/>
      <c r="FJ30" s="90"/>
      <c r="FK30" s="90"/>
      <c r="FL30" s="90"/>
      <c r="FM30" s="90"/>
      <c r="FN30" s="90"/>
      <c r="FO30" s="90"/>
      <c r="FP30" s="90"/>
      <c r="FQ30" s="90"/>
      <c r="FR30" s="90"/>
      <c r="FS30" s="90"/>
      <c r="FT30" s="90"/>
      <c r="FU30" s="90"/>
      <c r="FV30" s="90"/>
      <c r="FW30" s="90"/>
      <c r="FX30" s="90"/>
      <c r="FY30" s="90"/>
      <c r="FZ30" s="90"/>
      <c r="GA30" s="90"/>
      <c r="GB30" s="90"/>
      <c r="GC30" s="90"/>
      <c r="GD30" s="90"/>
      <c r="GE30" s="90"/>
      <c r="GF30" s="90"/>
      <c r="GG30" s="90"/>
      <c r="GH30" s="90"/>
      <c r="GI30" s="90"/>
      <c r="GJ30" s="90"/>
      <c r="GK30" s="90"/>
      <c r="GL30" s="90"/>
      <c r="GM30" s="90"/>
      <c r="GN30" s="90"/>
      <c r="GO30" s="90"/>
      <c r="GP30" s="90"/>
      <c r="GQ30" s="90"/>
      <c r="GR30" s="90"/>
      <c r="GS30" s="90"/>
      <c r="GT30" s="90"/>
      <c r="GU30" s="90"/>
      <c r="GV30" s="90"/>
      <c r="GW30" s="90"/>
      <c r="GX30" s="90"/>
      <c r="GY30" s="90"/>
      <c r="GZ30" s="90"/>
      <c r="HA30" s="90"/>
      <c r="HB30" s="90"/>
      <c r="HC30" s="90"/>
      <c r="HD30" s="90"/>
      <c r="HE30" s="90"/>
      <c r="HF30" s="90"/>
      <c r="HG30" s="90"/>
      <c r="HH30" s="90"/>
      <c r="HI30" s="90"/>
      <c r="HJ30" s="90"/>
      <c r="HK30" s="90"/>
      <c r="HL30" s="90"/>
      <c r="HM30" s="90"/>
      <c r="HN30" s="90"/>
      <c r="HO30" s="90"/>
      <c r="HP30" s="90"/>
      <c r="HQ30" s="90"/>
      <c r="HR30" s="90"/>
      <c r="HS30" s="90"/>
      <c r="HT30" s="90"/>
      <c r="HU30" s="90"/>
      <c r="HV30" s="90"/>
      <c r="HW30" s="90"/>
      <c r="HX30" s="90"/>
      <c r="HY30" s="90"/>
      <c r="HZ30" s="90"/>
      <c r="IA30" s="90"/>
      <c r="IB30" s="90"/>
      <c r="IC30" s="90"/>
      <c r="ID30" s="90"/>
      <c r="IE30" s="90"/>
      <c r="IF30" s="90"/>
      <c r="IG30" s="90"/>
      <c r="IH30" s="90"/>
      <c r="II30" s="90"/>
      <c r="IJ30" s="90"/>
      <c r="IK30" s="90"/>
      <c r="IL30" s="90"/>
      <c r="IM30" s="90"/>
      <c r="IN30" s="90"/>
      <c r="IO30" s="90"/>
      <c r="IP30" s="90"/>
      <c r="IQ30" s="90"/>
      <c r="IR30" s="90"/>
      <c r="IS30" s="90"/>
      <c r="IT30" s="90"/>
      <c r="IU30" s="90"/>
      <c r="IV30" s="90"/>
    </row>
    <row r="31" spans="1:256" ht="15" customHeight="1">
      <c r="A31" s="166">
        <v>23</v>
      </c>
      <c r="B31" s="167"/>
      <c r="C31" s="171"/>
      <c r="D31" s="84"/>
      <c r="E31" s="168"/>
      <c r="F31" s="169"/>
      <c r="G31" s="169"/>
      <c r="H31" s="172"/>
      <c r="I31" s="90"/>
      <c r="J31" s="90"/>
      <c r="K31" s="90"/>
      <c r="L31" s="90"/>
      <c r="M31" s="90"/>
      <c r="N31" s="90"/>
      <c r="O31" s="90"/>
      <c r="P31" s="90"/>
      <c r="Q31" s="90"/>
      <c r="R31" s="90"/>
      <c r="S31" s="90"/>
      <c r="T31" s="90"/>
      <c r="U31" s="90"/>
      <c r="V31" s="90"/>
      <c r="W31" s="90"/>
      <c r="X31" s="90"/>
      <c r="Y31" s="90"/>
      <c r="Z31" s="90"/>
      <c r="AA31" s="90"/>
      <c r="AB31" s="90"/>
      <c r="AC31" s="90"/>
      <c r="AD31" s="90"/>
      <c r="AE31" s="90"/>
      <c r="AF31" s="90"/>
      <c r="AG31" s="90"/>
      <c r="AH31" s="90"/>
      <c r="AI31" s="90"/>
      <c r="AJ31" s="90"/>
      <c r="AK31" s="90"/>
      <c r="AL31" s="90"/>
      <c r="AM31" s="90"/>
      <c r="AN31" s="90"/>
      <c r="AO31" s="90"/>
      <c r="AP31" s="90"/>
      <c r="AQ31" s="90"/>
      <c r="AR31" s="90"/>
      <c r="AS31" s="90"/>
      <c r="AT31" s="90"/>
      <c r="AU31" s="90"/>
      <c r="AV31" s="90"/>
      <c r="AW31" s="90"/>
      <c r="AX31" s="90"/>
      <c r="AY31" s="90"/>
      <c r="AZ31" s="90"/>
      <c r="BA31" s="90"/>
      <c r="BB31" s="90"/>
      <c r="BC31" s="90"/>
      <c r="BD31" s="90"/>
      <c r="BE31" s="90"/>
      <c r="BF31" s="90"/>
      <c r="BG31" s="90"/>
      <c r="BH31" s="90"/>
      <c r="BI31" s="90"/>
      <c r="BJ31" s="90"/>
      <c r="BK31" s="90"/>
      <c r="BL31" s="90"/>
      <c r="BM31" s="90"/>
      <c r="BN31" s="90"/>
      <c r="BO31" s="90"/>
      <c r="BP31" s="90"/>
      <c r="BQ31" s="90"/>
      <c r="BR31" s="90"/>
      <c r="BS31" s="90"/>
      <c r="BT31" s="90"/>
      <c r="BU31" s="90"/>
      <c r="BV31" s="90"/>
      <c r="BW31" s="90"/>
      <c r="BX31" s="90"/>
      <c r="BY31" s="90"/>
      <c r="BZ31" s="90"/>
      <c r="CA31" s="90"/>
      <c r="CB31" s="90"/>
      <c r="CC31" s="90"/>
      <c r="CD31" s="90"/>
      <c r="CE31" s="90"/>
      <c r="CF31" s="90"/>
      <c r="CG31" s="90"/>
      <c r="CH31" s="90"/>
      <c r="CI31" s="90"/>
      <c r="CJ31" s="90"/>
      <c r="CK31" s="90"/>
      <c r="CL31" s="90"/>
      <c r="CM31" s="90"/>
      <c r="CN31" s="90"/>
      <c r="CO31" s="90"/>
      <c r="CP31" s="90"/>
      <c r="CQ31" s="90"/>
      <c r="CR31" s="90"/>
      <c r="CS31" s="90"/>
      <c r="CT31" s="90"/>
      <c r="CU31" s="90"/>
      <c r="CV31" s="90"/>
      <c r="CW31" s="90"/>
      <c r="CX31" s="90"/>
      <c r="CY31" s="90"/>
      <c r="CZ31" s="90"/>
      <c r="DA31" s="90"/>
      <c r="DB31" s="90"/>
      <c r="DC31" s="90"/>
      <c r="DD31" s="90"/>
      <c r="DE31" s="90"/>
      <c r="DF31" s="90"/>
      <c r="DG31" s="90"/>
      <c r="DH31" s="90"/>
      <c r="DI31" s="90"/>
      <c r="DJ31" s="90"/>
      <c r="DK31" s="90"/>
      <c r="DL31" s="90"/>
      <c r="DM31" s="90"/>
      <c r="DN31" s="90"/>
      <c r="DO31" s="90"/>
      <c r="DP31" s="90"/>
      <c r="DQ31" s="90"/>
      <c r="DR31" s="90"/>
      <c r="DS31" s="90"/>
      <c r="DT31" s="90"/>
      <c r="DU31" s="90"/>
      <c r="DV31" s="90"/>
      <c r="DW31" s="90"/>
      <c r="DX31" s="90"/>
      <c r="DY31" s="90"/>
      <c r="DZ31" s="90"/>
      <c r="EA31" s="90"/>
      <c r="EB31" s="90"/>
      <c r="EC31" s="90"/>
      <c r="ED31" s="90"/>
      <c r="EE31" s="90"/>
      <c r="EF31" s="90"/>
      <c r="EG31" s="90"/>
      <c r="EH31" s="90"/>
      <c r="EI31" s="90"/>
      <c r="EJ31" s="90"/>
      <c r="EK31" s="90"/>
      <c r="EL31" s="90"/>
      <c r="EM31" s="90"/>
      <c r="EN31" s="90"/>
      <c r="EO31" s="90"/>
      <c r="EP31" s="90"/>
      <c r="EQ31" s="90"/>
      <c r="ER31" s="90"/>
      <c r="ES31" s="90"/>
      <c r="ET31" s="90"/>
      <c r="EU31" s="90"/>
      <c r="EV31" s="90"/>
      <c r="EW31" s="90"/>
      <c r="EX31" s="90"/>
      <c r="EY31" s="90"/>
      <c r="EZ31" s="90"/>
      <c r="FA31" s="90"/>
      <c r="FB31" s="90"/>
      <c r="FC31" s="90"/>
      <c r="FD31" s="90"/>
      <c r="FE31" s="90"/>
      <c r="FF31" s="90"/>
      <c r="FG31" s="90"/>
      <c r="FH31" s="90"/>
      <c r="FI31" s="90"/>
      <c r="FJ31" s="90"/>
      <c r="FK31" s="90"/>
      <c r="FL31" s="90"/>
      <c r="FM31" s="90"/>
      <c r="FN31" s="90"/>
      <c r="FO31" s="90"/>
      <c r="FP31" s="90"/>
      <c r="FQ31" s="90"/>
      <c r="FR31" s="90"/>
      <c r="FS31" s="90"/>
      <c r="FT31" s="90"/>
      <c r="FU31" s="90"/>
      <c r="FV31" s="90"/>
      <c r="FW31" s="90"/>
      <c r="FX31" s="90"/>
      <c r="FY31" s="90"/>
      <c r="FZ31" s="90"/>
      <c r="GA31" s="90"/>
      <c r="GB31" s="90"/>
      <c r="GC31" s="90"/>
      <c r="GD31" s="90"/>
      <c r="GE31" s="90"/>
      <c r="GF31" s="90"/>
      <c r="GG31" s="90"/>
      <c r="GH31" s="90"/>
      <c r="GI31" s="90"/>
      <c r="GJ31" s="90"/>
      <c r="GK31" s="90"/>
      <c r="GL31" s="90"/>
      <c r="GM31" s="90"/>
      <c r="GN31" s="90"/>
      <c r="GO31" s="90"/>
      <c r="GP31" s="90"/>
      <c r="GQ31" s="90"/>
      <c r="GR31" s="90"/>
      <c r="GS31" s="90"/>
      <c r="GT31" s="90"/>
      <c r="GU31" s="90"/>
      <c r="GV31" s="90"/>
      <c r="GW31" s="90"/>
      <c r="GX31" s="90"/>
      <c r="GY31" s="90"/>
      <c r="GZ31" s="90"/>
      <c r="HA31" s="90"/>
      <c r="HB31" s="90"/>
      <c r="HC31" s="90"/>
      <c r="HD31" s="90"/>
      <c r="HE31" s="90"/>
      <c r="HF31" s="90"/>
      <c r="HG31" s="90"/>
      <c r="HH31" s="90"/>
      <c r="HI31" s="90"/>
      <c r="HJ31" s="90"/>
      <c r="HK31" s="90"/>
      <c r="HL31" s="90"/>
      <c r="HM31" s="90"/>
      <c r="HN31" s="90"/>
      <c r="HO31" s="90"/>
      <c r="HP31" s="90"/>
      <c r="HQ31" s="90"/>
      <c r="HR31" s="90"/>
      <c r="HS31" s="90"/>
      <c r="HT31" s="90"/>
      <c r="HU31" s="90"/>
      <c r="HV31" s="90"/>
      <c r="HW31" s="90"/>
      <c r="HX31" s="90"/>
      <c r="HY31" s="90"/>
      <c r="HZ31" s="90"/>
      <c r="IA31" s="90"/>
      <c r="IB31" s="90"/>
      <c r="IC31" s="90"/>
      <c r="ID31" s="90"/>
      <c r="IE31" s="90"/>
      <c r="IF31" s="90"/>
      <c r="IG31" s="90"/>
      <c r="IH31" s="90"/>
      <c r="II31" s="90"/>
      <c r="IJ31" s="90"/>
      <c r="IK31" s="90"/>
      <c r="IL31" s="90"/>
      <c r="IM31" s="90"/>
      <c r="IN31" s="90"/>
      <c r="IO31" s="90"/>
      <c r="IP31" s="90"/>
      <c r="IQ31" s="90"/>
      <c r="IR31" s="90"/>
      <c r="IS31" s="90"/>
      <c r="IT31" s="90"/>
      <c r="IU31" s="90"/>
      <c r="IV31" s="90"/>
    </row>
    <row r="32" spans="1:256" ht="15" customHeight="1">
      <c r="A32" s="166">
        <v>24</v>
      </c>
      <c r="B32" s="167"/>
      <c r="C32" s="171"/>
      <c r="D32" s="84"/>
      <c r="E32" s="168"/>
      <c r="F32" s="169"/>
      <c r="G32" s="169"/>
      <c r="H32" s="172"/>
      <c r="I32" s="90"/>
      <c r="J32" s="90"/>
      <c r="K32" s="90"/>
      <c r="L32" s="90"/>
      <c r="M32" s="90"/>
      <c r="N32" s="90"/>
      <c r="O32" s="90"/>
      <c r="P32" s="90"/>
      <c r="Q32" s="90"/>
      <c r="R32" s="90"/>
      <c r="S32" s="90"/>
      <c r="T32" s="90"/>
      <c r="U32" s="90"/>
      <c r="V32" s="90"/>
      <c r="W32" s="90"/>
      <c r="X32" s="90"/>
      <c r="Y32" s="90"/>
      <c r="Z32" s="90"/>
      <c r="AA32" s="90"/>
      <c r="AB32" s="90"/>
      <c r="AC32" s="90"/>
      <c r="AD32" s="90"/>
      <c r="AE32" s="90"/>
      <c r="AF32" s="90"/>
      <c r="AG32" s="90"/>
      <c r="AH32" s="90"/>
      <c r="AI32" s="90"/>
      <c r="AJ32" s="90"/>
      <c r="AK32" s="90"/>
      <c r="AL32" s="90"/>
      <c r="AM32" s="90"/>
      <c r="AN32" s="90"/>
      <c r="AO32" s="90"/>
      <c r="AP32" s="90"/>
      <c r="AQ32" s="90"/>
      <c r="AR32" s="90"/>
      <c r="AS32" s="90"/>
      <c r="AT32" s="90"/>
      <c r="AU32" s="90"/>
      <c r="AV32" s="90"/>
      <c r="AW32" s="90"/>
      <c r="AX32" s="90"/>
      <c r="AY32" s="90"/>
      <c r="AZ32" s="90"/>
      <c r="BA32" s="90"/>
      <c r="BB32" s="90"/>
      <c r="BC32" s="90"/>
      <c r="BD32" s="90"/>
      <c r="BE32" s="90"/>
      <c r="BF32" s="90"/>
      <c r="BG32" s="90"/>
      <c r="BH32" s="90"/>
      <c r="BI32" s="90"/>
      <c r="BJ32" s="90"/>
      <c r="BK32" s="90"/>
      <c r="BL32" s="90"/>
      <c r="BM32" s="90"/>
      <c r="BN32" s="90"/>
      <c r="BO32" s="90"/>
      <c r="BP32" s="90"/>
      <c r="BQ32" s="90"/>
      <c r="BR32" s="90"/>
      <c r="BS32" s="90"/>
      <c r="BT32" s="90"/>
      <c r="BU32" s="90"/>
      <c r="BV32" s="90"/>
      <c r="BW32" s="90"/>
      <c r="BX32" s="90"/>
      <c r="BY32" s="90"/>
      <c r="BZ32" s="90"/>
      <c r="CA32" s="90"/>
      <c r="CB32" s="90"/>
      <c r="CC32" s="90"/>
      <c r="CD32" s="90"/>
      <c r="CE32" s="90"/>
      <c r="CF32" s="90"/>
      <c r="CG32" s="90"/>
      <c r="CH32" s="90"/>
      <c r="CI32" s="90"/>
      <c r="CJ32" s="90"/>
      <c r="CK32" s="90"/>
      <c r="CL32" s="90"/>
      <c r="CM32" s="90"/>
      <c r="CN32" s="90"/>
      <c r="CO32" s="90"/>
      <c r="CP32" s="90"/>
      <c r="CQ32" s="90"/>
      <c r="CR32" s="90"/>
      <c r="CS32" s="90"/>
      <c r="CT32" s="90"/>
      <c r="CU32" s="90"/>
      <c r="CV32" s="90"/>
      <c r="CW32" s="90"/>
      <c r="CX32" s="90"/>
      <c r="CY32" s="90"/>
      <c r="CZ32" s="90"/>
      <c r="DA32" s="90"/>
      <c r="DB32" s="90"/>
      <c r="DC32" s="90"/>
      <c r="DD32" s="90"/>
      <c r="DE32" s="90"/>
      <c r="DF32" s="90"/>
      <c r="DG32" s="90"/>
      <c r="DH32" s="90"/>
      <c r="DI32" s="90"/>
      <c r="DJ32" s="90"/>
      <c r="DK32" s="90"/>
      <c r="DL32" s="90"/>
      <c r="DM32" s="90"/>
      <c r="DN32" s="90"/>
      <c r="DO32" s="90"/>
      <c r="DP32" s="90"/>
      <c r="DQ32" s="90"/>
      <c r="DR32" s="90"/>
      <c r="DS32" s="90"/>
      <c r="DT32" s="90"/>
      <c r="DU32" s="90"/>
      <c r="DV32" s="90"/>
      <c r="DW32" s="90"/>
      <c r="DX32" s="90"/>
      <c r="DY32" s="90"/>
      <c r="DZ32" s="90"/>
      <c r="EA32" s="90"/>
      <c r="EB32" s="90"/>
      <c r="EC32" s="90"/>
      <c r="ED32" s="90"/>
      <c r="EE32" s="90"/>
      <c r="EF32" s="90"/>
      <c r="EG32" s="90"/>
      <c r="EH32" s="90"/>
      <c r="EI32" s="90"/>
      <c r="EJ32" s="90"/>
      <c r="EK32" s="90"/>
      <c r="EL32" s="90"/>
      <c r="EM32" s="90"/>
      <c r="EN32" s="90"/>
      <c r="EO32" s="90"/>
      <c r="EP32" s="90"/>
      <c r="EQ32" s="90"/>
      <c r="ER32" s="90"/>
      <c r="ES32" s="90"/>
      <c r="ET32" s="90"/>
      <c r="EU32" s="90"/>
      <c r="EV32" s="90"/>
      <c r="EW32" s="90"/>
      <c r="EX32" s="90"/>
      <c r="EY32" s="90"/>
      <c r="EZ32" s="90"/>
      <c r="FA32" s="90"/>
      <c r="FB32" s="90"/>
      <c r="FC32" s="90"/>
      <c r="FD32" s="90"/>
      <c r="FE32" s="90"/>
      <c r="FF32" s="90"/>
      <c r="FG32" s="90"/>
      <c r="FH32" s="90"/>
      <c r="FI32" s="90"/>
      <c r="FJ32" s="90"/>
      <c r="FK32" s="90"/>
      <c r="FL32" s="90"/>
      <c r="FM32" s="90"/>
      <c r="FN32" s="90"/>
      <c r="FO32" s="90"/>
      <c r="FP32" s="90"/>
      <c r="FQ32" s="90"/>
      <c r="FR32" s="90"/>
      <c r="FS32" s="90"/>
      <c r="FT32" s="90"/>
      <c r="FU32" s="90"/>
      <c r="FV32" s="90"/>
      <c r="FW32" s="90"/>
      <c r="FX32" s="90"/>
      <c r="FY32" s="90"/>
      <c r="FZ32" s="90"/>
      <c r="GA32" s="90"/>
      <c r="GB32" s="90"/>
      <c r="GC32" s="90"/>
      <c r="GD32" s="90"/>
      <c r="GE32" s="90"/>
      <c r="GF32" s="90"/>
      <c r="GG32" s="90"/>
      <c r="GH32" s="90"/>
      <c r="GI32" s="90"/>
      <c r="GJ32" s="90"/>
      <c r="GK32" s="90"/>
      <c r="GL32" s="90"/>
      <c r="GM32" s="90"/>
      <c r="GN32" s="90"/>
      <c r="GO32" s="90"/>
      <c r="GP32" s="90"/>
      <c r="GQ32" s="90"/>
      <c r="GR32" s="90"/>
      <c r="GS32" s="90"/>
      <c r="GT32" s="90"/>
      <c r="GU32" s="90"/>
      <c r="GV32" s="90"/>
      <c r="GW32" s="90"/>
      <c r="GX32" s="90"/>
      <c r="GY32" s="90"/>
      <c r="GZ32" s="90"/>
      <c r="HA32" s="90"/>
      <c r="HB32" s="90"/>
      <c r="HC32" s="90"/>
      <c r="HD32" s="90"/>
      <c r="HE32" s="90"/>
      <c r="HF32" s="90"/>
      <c r="HG32" s="90"/>
      <c r="HH32" s="90"/>
      <c r="HI32" s="90"/>
      <c r="HJ32" s="90"/>
      <c r="HK32" s="90"/>
      <c r="HL32" s="90"/>
      <c r="HM32" s="90"/>
      <c r="HN32" s="90"/>
      <c r="HO32" s="90"/>
      <c r="HP32" s="90"/>
      <c r="HQ32" s="90"/>
      <c r="HR32" s="90"/>
      <c r="HS32" s="90"/>
      <c r="HT32" s="90"/>
      <c r="HU32" s="90"/>
      <c r="HV32" s="90"/>
      <c r="HW32" s="90"/>
      <c r="HX32" s="90"/>
      <c r="HY32" s="90"/>
      <c r="HZ32" s="90"/>
      <c r="IA32" s="90"/>
      <c r="IB32" s="90"/>
      <c r="IC32" s="90"/>
      <c r="ID32" s="90"/>
      <c r="IE32" s="90"/>
      <c r="IF32" s="90"/>
      <c r="IG32" s="90"/>
      <c r="IH32" s="90"/>
      <c r="II32" s="90"/>
      <c r="IJ32" s="90"/>
      <c r="IK32" s="90"/>
      <c r="IL32" s="90"/>
      <c r="IM32" s="90"/>
      <c r="IN32" s="90"/>
      <c r="IO32" s="90"/>
      <c r="IP32" s="90"/>
      <c r="IQ32" s="90"/>
      <c r="IR32" s="90"/>
      <c r="IS32" s="90"/>
      <c r="IT32" s="90"/>
      <c r="IU32" s="90"/>
      <c r="IV32" s="90"/>
    </row>
    <row r="33" spans="1:256" ht="15" customHeight="1">
      <c r="A33" s="173">
        <v>25</v>
      </c>
      <c r="B33" s="174"/>
      <c r="C33" s="175"/>
      <c r="D33" s="176"/>
      <c r="E33" s="51"/>
      <c r="F33" s="177"/>
      <c r="G33" s="177"/>
      <c r="H33" s="178"/>
      <c r="I33" s="90"/>
      <c r="J33" s="90"/>
      <c r="K33" s="90"/>
      <c r="L33" s="90"/>
      <c r="M33" s="90"/>
      <c r="N33" s="90"/>
      <c r="O33" s="90"/>
      <c r="P33" s="90"/>
      <c r="Q33" s="90"/>
      <c r="R33" s="90"/>
      <c r="S33" s="90"/>
      <c r="T33" s="90"/>
      <c r="U33" s="90"/>
      <c r="V33" s="90"/>
      <c r="W33" s="90"/>
      <c r="X33" s="90"/>
      <c r="Y33" s="90"/>
      <c r="Z33" s="90"/>
      <c r="AA33" s="90"/>
      <c r="AB33" s="90"/>
      <c r="AC33" s="90"/>
      <c r="AD33" s="90"/>
      <c r="AE33" s="90"/>
      <c r="AF33" s="90"/>
      <c r="AG33" s="90"/>
      <c r="AH33" s="90"/>
      <c r="AI33" s="90"/>
      <c r="AJ33" s="90"/>
      <c r="AK33" s="90"/>
      <c r="AL33" s="90"/>
      <c r="AM33" s="90"/>
      <c r="AN33" s="90"/>
      <c r="AO33" s="90"/>
      <c r="AP33" s="90"/>
      <c r="AQ33" s="90"/>
      <c r="AR33" s="90"/>
      <c r="AS33" s="90"/>
      <c r="AT33" s="90"/>
      <c r="AU33" s="90"/>
      <c r="AV33" s="90"/>
      <c r="AW33" s="90"/>
      <c r="AX33" s="90"/>
      <c r="AY33" s="90"/>
      <c r="AZ33" s="90"/>
      <c r="BA33" s="90"/>
      <c r="BB33" s="90"/>
      <c r="BC33" s="90"/>
      <c r="BD33" s="90"/>
      <c r="BE33" s="90"/>
      <c r="BF33" s="90"/>
      <c r="BG33" s="90"/>
      <c r="BH33" s="90"/>
      <c r="BI33" s="90"/>
      <c r="BJ33" s="90"/>
      <c r="BK33" s="90"/>
      <c r="BL33" s="90"/>
      <c r="BM33" s="90"/>
      <c r="BN33" s="90"/>
      <c r="BO33" s="90"/>
      <c r="BP33" s="90"/>
      <c r="BQ33" s="90"/>
      <c r="BR33" s="90"/>
      <c r="BS33" s="90"/>
      <c r="BT33" s="90"/>
      <c r="BU33" s="90"/>
      <c r="BV33" s="90"/>
      <c r="BW33" s="90"/>
      <c r="BX33" s="90"/>
      <c r="BY33" s="90"/>
      <c r="BZ33" s="90"/>
      <c r="CA33" s="90"/>
      <c r="CB33" s="90"/>
      <c r="CC33" s="90"/>
      <c r="CD33" s="90"/>
      <c r="CE33" s="90"/>
      <c r="CF33" s="90"/>
      <c r="CG33" s="90"/>
      <c r="CH33" s="90"/>
      <c r="CI33" s="90"/>
      <c r="CJ33" s="90"/>
      <c r="CK33" s="90"/>
      <c r="CL33" s="90"/>
      <c r="CM33" s="90"/>
      <c r="CN33" s="90"/>
      <c r="CO33" s="90"/>
      <c r="CP33" s="90"/>
      <c r="CQ33" s="90"/>
      <c r="CR33" s="90"/>
      <c r="CS33" s="90"/>
      <c r="CT33" s="90"/>
      <c r="CU33" s="90"/>
      <c r="CV33" s="90"/>
      <c r="CW33" s="90"/>
      <c r="CX33" s="90"/>
      <c r="CY33" s="90"/>
      <c r="CZ33" s="90"/>
      <c r="DA33" s="90"/>
      <c r="DB33" s="90"/>
      <c r="DC33" s="90"/>
      <c r="DD33" s="90"/>
      <c r="DE33" s="90"/>
      <c r="DF33" s="90"/>
      <c r="DG33" s="90"/>
      <c r="DH33" s="90"/>
      <c r="DI33" s="90"/>
      <c r="DJ33" s="90"/>
      <c r="DK33" s="90"/>
      <c r="DL33" s="90"/>
      <c r="DM33" s="90"/>
      <c r="DN33" s="90"/>
      <c r="DO33" s="90"/>
      <c r="DP33" s="90"/>
      <c r="DQ33" s="90"/>
      <c r="DR33" s="90"/>
      <c r="DS33" s="90"/>
      <c r="DT33" s="90"/>
      <c r="DU33" s="90"/>
      <c r="DV33" s="90"/>
      <c r="DW33" s="90"/>
      <c r="DX33" s="90"/>
      <c r="DY33" s="90"/>
      <c r="DZ33" s="90"/>
      <c r="EA33" s="90"/>
      <c r="EB33" s="90"/>
      <c r="EC33" s="90"/>
      <c r="ED33" s="90"/>
      <c r="EE33" s="90"/>
      <c r="EF33" s="90"/>
      <c r="EG33" s="90"/>
      <c r="EH33" s="90"/>
      <c r="EI33" s="90"/>
      <c r="EJ33" s="90"/>
      <c r="EK33" s="90"/>
      <c r="EL33" s="90"/>
      <c r="EM33" s="90"/>
      <c r="EN33" s="90"/>
      <c r="EO33" s="90"/>
      <c r="EP33" s="90"/>
      <c r="EQ33" s="90"/>
      <c r="ER33" s="90"/>
      <c r="ES33" s="90"/>
      <c r="ET33" s="90"/>
      <c r="EU33" s="90"/>
      <c r="EV33" s="90"/>
      <c r="EW33" s="90"/>
      <c r="EX33" s="90"/>
      <c r="EY33" s="90"/>
      <c r="EZ33" s="90"/>
      <c r="FA33" s="90"/>
      <c r="FB33" s="90"/>
      <c r="FC33" s="90"/>
      <c r="FD33" s="90"/>
      <c r="FE33" s="90"/>
      <c r="FF33" s="90"/>
      <c r="FG33" s="90"/>
      <c r="FH33" s="90"/>
      <c r="FI33" s="90"/>
      <c r="FJ33" s="90"/>
      <c r="FK33" s="90"/>
      <c r="FL33" s="90"/>
      <c r="FM33" s="90"/>
      <c r="FN33" s="90"/>
      <c r="FO33" s="90"/>
      <c r="FP33" s="90"/>
      <c r="FQ33" s="90"/>
      <c r="FR33" s="90"/>
      <c r="FS33" s="90"/>
      <c r="FT33" s="90"/>
      <c r="FU33" s="90"/>
      <c r="FV33" s="90"/>
      <c r="FW33" s="90"/>
      <c r="FX33" s="90"/>
      <c r="FY33" s="90"/>
      <c r="FZ33" s="90"/>
      <c r="GA33" s="90"/>
      <c r="GB33" s="90"/>
      <c r="GC33" s="90"/>
      <c r="GD33" s="90"/>
      <c r="GE33" s="90"/>
      <c r="GF33" s="90"/>
      <c r="GG33" s="90"/>
      <c r="GH33" s="90"/>
      <c r="GI33" s="90"/>
      <c r="GJ33" s="90"/>
      <c r="GK33" s="90"/>
      <c r="GL33" s="90"/>
      <c r="GM33" s="90"/>
      <c r="GN33" s="90"/>
      <c r="GO33" s="90"/>
      <c r="GP33" s="90"/>
      <c r="GQ33" s="90"/>
      <c r="GR33" s="90"/>
      <c r="GS33" s="90"/>
      <c r="GT33" s="90"/>
      <c r="GU33" s="90"/>
      <c r="GV33" s="90"/>
      <c r="GW33" s="90"/>
      <c r="GX33" s="90"/>
      <c r="GY33" s="90"/>
      <c r="GZ33" s="90"/>
      <c r="HA33" s="90"/>
      <c r="HB33" s="90"/>
      <c r="HC33" s="90"/>
      <c r="HD33" s="90"/>
      <c r="HE33" s="90"/>
      <c r="HF33" s="90"/>
      <c r="HG33" s="90"/>
      <c r="HH33" s="90"/>
      <c r="HI33" s="90"/>
      <c r="HJ33" s="90"/>
      <c r="HK33" s="90"/>
      <c r="HL33" s="90"/>
      <c r="HM33" s="90"/>
      <c r="HN33" s="90"/>
      <c r="HO33" s="90"/>
      <c r="HP33" s="90"/>
      <c r="HQ33" s="90"/>
      <c r="HR33" s="90"/>
      <c r="HS33" s="90"/>
      <c r="HT33" s="90"/>
      <c r="HU33" s="90"/>
      <c r="HV33" s="90"/>
      <c r="HW33" s="90"/>
      <c r="HX33" s="90"/>
      <c r="HY33" s="90"/>
      <c r="HZ33" s="90"/>
      <c r="IA33" s="90"/>
      <c r="IB33" s="90"/>
      <c r="IC33" s="90"/>
      <c r="ID33" s="90"/>
      <c r="IE33" s="90"/>
      <c r="IF33" s="90"/>
      <c r="IG33" s="90"/>
      <c r="IH33" s="90"/>
      <c r="II33" s="90"/>
      <c r="IJ33" s="90"/>
      <c r="IK33" s="90"/>
      <c r="IL33" s="90"/>
      <c r="IM33" s="90"/>
      <c r="IN33" s="90"/>
      <c r="IO33" s="90"/>
      <c r="IP33" s="90"/>
      <c r="IQ33" s="90"/>
      <c r="IR33" s="90"/>
      <c r="IS33" s="90"/>
      <c r="IT33" s="90"/>
      <c r="IU33" s="90"/>
      <c r="IV33" s="90"/>
    </row>
    <row r="34" spans="1:256" s="50" customFormat="1" ht="30.75" customHeight="1">
      <c r="A34" s="196" t="s">
        <v>22</v>
      </c>
      <c r="B34" s="196"/>
      <c r="C34" s="196"/>
      <c r="D34" s="196"/>
      <c r="E34" s="196"/>
      <c r="F34" s="196"/>
      <c r="G34" s="196"/>
      <c r="H34" s="196"/>
    </row>
    <row r="35" spans="1:256" s="50" customFormat="1" ht="35.25" customHeight="1">
      <c r="A35" s="197" t="s">
        <v>23</v>
      </c>
      <c r="B35" s="197"/>
      <c r="C35" s="197"/>
      <c r="D35" s="197"/>
      <c r="E35" s="197"/>
      <c r="F35" s="197"/>
      <c r="G35" s="197"/>
      <c r="H35" s="197"/>
    </row>
    <row r="36" spans="1:256" s="50" customFormat="1" ht="41.25" customHeight="1">
      <c r="A36" s="197" t="s">
        <v>24</v>
      </c>
      <c r="B36" s="197"/>
      <c r="C36" s="197"/>
      <c r="D36" s="197"/>
      <c r="E36" s="197"/>
      <c r="F36" s="197"/>
      <c r="G36" s="197"/>
      <c r="H36" s="197"/>
    </row>
    <row r="37" spans="1:256" s="50" customFormat="1" ht="24" customHeight="1">
      <c r="A37" s="183" t="s">
        <v>25</v>
      </c>
      <c r="B37" s="183"/>
      <c r="C37" s="183"/>
      <c r="D37" s="183"/>
      <c r="E37" s="183"/>
      <c r="F37" s="183"/>
      <c r="G37" s="183"/>
      <c r="H37" s="183"/>
    </row>
    <row r="38" spans="1:256" s="50" customFormat="1">
      <c r="A38" s="134"/>
      <c r="B38" s="135"/>
      <c r="C38" s="134"/>
      <c r="D38" s="134"/>
      <c r="E38" s="134"/>
      <c r="F38" s="137"/>
      <c r="G38" s="137"/>
      <c r="H38" s="138"/>
    </row>
    <row r="39" spans="1:256" s="50" customFormat="1">
      <c r="A39" s="139" t="s">
        <v>26</v>
      </c>
      <c r="B39" s="140"/>
      <c r="C39" s="142"/>
      <c r="D39" s="141" t="s">
        <v>27</v>
      </c>
      <c r="E39" s="142"/>
      <c r="F39" s="143"/>
      <c r="G39" s="143"/>
      <c r="H39" s="144"/>
    </row>
    <row r="40" spans="1:256" s="50" customFormat="1">
      <c r="A40" s="139"/>
      <c r="B40" s="140"/>
      <c r="C40" s="142"/>
      <c r="D40" s="141"/>
      <c r="E40" s="142"/>
      <c r="F40" s="143"/>
      <c r="G40" s="143"/>
      <c r="H40" s="144"/>
    </row>
    <row r="41" spans="1:256" s="50" customFormat="1">
      <c r="A41" s="139" t="s">
        <v>28</v>
      </c>
      <c r="B41" s="139"/>
      <c r="C41" s="134"/>
      <c r="D41" s="139" t="s">
        <v>28</v>
      </c>
      <c r="E41" s="134"/>
      <c r="F41" s="143"/>
      <c r="G41" s="143"/>
      <c r="H41" s="144"/>
    </row>
    <row r="42" spans="1:256" s="50" customFormat="1" ht="14.4">
      <c r="B42" s="145"/>
      <c r="F42" s="143"/>
      <c r="G42" s="143"/>
      <c r="H42" s="144"/>
    </row>
    <row r="43" spans="1:256">
      <c r="B43" s="146"/>
    </row>
    <row r="44" spans="1:256">
      <c r="B44" s="146"/>
    </row>
    <row r="45" spans="1:256">
      <c r="B45" s="146"/>
    </row>
    <row r="46" spans="1:256">
      <c r="B46" s="146"/>
    </row>
    <row r="47" spans="1:256">
      <c r="B47" s="146"/>
    </row>
    <row r="48" spans="1:256">
      <c r="B48" s="146"/>
    </row>
    <row r="49" spans="2:2">
      <c r="B49" s="146"/>
    </row>
    <row r="50" spans="2:2">
      <c r="B50" s="146"/>
    </row>
    <row r="51" spans="2:2">
      <c r="B51" s="146"/>
    </row>
    <row r="52" spans="2:2">
      <c r="B52" s="146"/>
    </row>
    <row r="53" spans="2:2">
      <c r="B53" s="146"/>
    </row>
    <row r="54" spans="2:2">
      <c r="B54" s="146"/>
    </row>
    <row r="55" spans="2:2">
      <c r="B55" s="146"/>
    </row>
    <row r="56" spans="2:2">
      <c r="B56" s="146"/>
    </row>
    <row r="57" spans="2:2">
      <c r="B57" s="146"/>
    </row>
    <row r="58" spans="2:2">
      <c r="B58" s="146"/>
    </row>
    <row r="59" spans="2:2">
      <c r="B59" s="146"/>
    </row>
    <row r="60" spans="2:2">
      <c r="B60" s="146"/>
    </row>
    <row r="61" spans="2:2">
      <c r="B61" s="146"/>
    </row>
    <row r="62" spans="2:2">
      <c r="B62" s="146"/>
    </row>
    <row r="63" spans="2:2">
      <c r="B63" s="146"/>
    </row>
    <row r="64" spans="2:2">
      <c r="B64" s="146"/>
    </row>
  </sheetData>
  <mergeCells count="17">
    <mergeCell ref="A1:H1"/>
    <mergeCell ref="A2:H2"/>
    <mergeCell ref="A3:H3"/>
    <mergeCell ref="A4:H4"/>
    <mergeCell ref="A5:H5"/>
    <mergeCell ref="A6:H6"/>
    <mergeCell ref="F7:G7"/>
    <mergeCell ref="A34:H34"/>
    <mergeCell ref="A35:H35"/>
    <mergeCell ref="A36:H36"/>
    <mergeCell ref="A37:H37"/>
    <mergeCell ref="A7:A8"/>
    <mergeCell ref="B7:B8"/>
    <mergeCell ref="C7:C8"/>
    <mergeCell ref="D7:D8"/>
    <mergeCell ref="E7:E8"/>
    <mergeCell ref="H7:H8"/>
  </mergeCells>
  <phoneticPr fontId="35" type="noConversion"/>
  <pageMargins left="0.59055118110236204" right="0.23622047244094499" top="0.42" bottom="0.4" header="0.35433070866141703" footer="0.17"/>
  <pageSetup paperSize="9" scale="96" orientation="portrait" horizontalDpi="200" verticalDpi="300"/>
  <headerFooter>
    <oddFooter>&amp;C第 &amp;P 页，共 &amp;N 页</oddFooter>
  </headerFooter>
  <colBreaks count="1" manualBreakCount="1">
    <brk id="8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IU64"/>
  <sheetViews>
    <sheetView workbookViewId="0">
      <selection activeCell="A9" sqref="A9:XFD19"/>
    </sheetView>
  </sheetViews>
  <sheetFormatPr defaultColWidth="9" defaultRowHeight="15.6"/>
  <cols>
    <col min="1" max="1" width="6.44140625" style="8" customWidth="1"/>
    <col min="2" max="2" width="12.21875" style="9" customWidth="1"/>
    <col min="3" max="3" width="28.21875" style="8" customWidth="1"/>
    <col min="4" max="4" width="13.77734375" style="10" customWidth="1"/>
    <col min="5" max="5" width="5.6640625" style="11" customWidth="1"/>
    <col min="6" max="6" width="7.109375" style="32" customWidth="1"/>
    <col min="7" max="7" width="7.6640625" style="32" customWidth="1"/>
    <col min="8" max="8" width="16.33203125" style="12" customWidth="1"/>
    <col min="9" max="228" width="9" style="8"/>
    <col min="229" max="229" width="5" style="8" customWidth="1"/>
    <col min="230" max="230" width="15" style="8" customWidth="1"/>
    <col min="231" max="232" width="14.6640625" style="8" customWidth="1"/>
    <col min="233" max="233" width="6.21875" style="8" customWidth="1"/>
    <col min="234" max="236" width="10.109375" style="8" customWidth="1"/>
    <col min="237" max="237" width="10.44140625" style="8" customWidth="1"/>
    <col min="238" max="256" width="9" style="8"/>
    <col min="257" max="257" width="6.44140625" style="8" customWidth="1"/>
    <col min="258" max="258" width="12.21875" style="8" customWidth="1"/>
    <col min="259" max="259" width="28.21875" style="8" customWidth="1"/>
    <col min="260" max="260" width="13.77734375" style="8" customWidth="1"/>
    <col min="261" max="261" width="5.6640625" style="8" customWidth="1"/>
    <col min="262" max="262" width="7.109375" style="8" customWidth="1"/>
    <col min="263" max="263" width="7.6640625" style="8" customWidth="1"/>
    <col min="264" max="264" width="16.33203125" style="8" customWidth="1"/>
    <col min="265" max="484" width="9" style="8"/>
    <col min="485" max="485" width="5" style="8" customWidth="1"/>
    <col min="486" max="486" width="15" style="8" customWidth="1"/>
    <col min="487" max="488" width="14.6640625" style="8" customWidth="1"/>
    <col min="489" max="489" width="6.21875" style="8" customWidth="1"/>
    <col min="490" max="492" width="10.109375" style="8" customWidth="1"/>
    <col min="493" max="493" width="10.44140625" style="8" customWidth="1"/>
    <col min="494" max="512" width="9" style="8"/>
    <col min="513" max="513" width="6.44140625" style="8" customWidth="1"/>
    <col min="514" max="514" width="12.21875" style="8" customWidth="1"/>
    <col min="515" max="515" width="28.21875" style="8" customWidth="1"/>
    <col min="516" max="516" width="13.77734375" style="8" customWidth="1"/>
    <col min="517" max="517" width="5.6640625" style="8" customWidth="1"/>
    <col min="518" max="518" width="7.109375" style="8" customWidth="1"/>
    <col min="519" max="519" width="7.6640625" style="8" customWidth="1"/>
    <col min="520" max="520" width="16.33203125" style="8" customWidth="1"/>
    <col min="521" max="740" width="9" style="8"/>
    <col min="741" max="741" width="5" style="8" customWidth="1"/>
    <col min="742" max="742" width="15" style="8" customWidth="1"/>
    <col min="743" max="744" width="14.6640625" style="8" customWidth="1"/>
    <col min="745" max="745" width="6.21875" style="8" customWidth="1"/>
    <col min="746" max="748" width="10.109375" style="8" customWidth="1"/>
    <col min="749" max="749" width="10.44140625" style="8" customWidth="1"/>
    <col min="750" max="768" width="9" style="8"/>
    <col min="769" max="769" width="6.44140625" style="8" customWidth="1"/>
    <col min="770" max="770" width="12.21875" style="8" customWidth="1"/>
    <col min="771" max="771" width="28.21875" style="8" customWidth="1"/>
    <col min="772" max="772" width="13.77734375" style="8" customWidth="1"/>
    <col min="773" max="773" width="5.6640625" style="8" customWidth="1"/>
    <col min="774" max="774" width="7.109375" style="8" customWidth="1"/>
    <col min="775" max="775" width="7.6640625" style="8" customWidth="1"/>
    <col min="776" max="776" width="16.33203125" style="8" customWidth="1"/>
    <col min="777" max="996" width="9" style="8"/>
    <col min="997" max="997" width="5" style="8" customWidth="1"/>
    <col min="998" max="998" width="15" style="8" customWidth="1"/>
    <col min="999" max="1000" width="14.6640625" style="8" customWidth="1"/>
    <col min="1001" max="1001" width="6.21875" style="8" customWidth="1"/>
    <col min="1002" max="1004" width="10.109375" style="8" customWidth="1"/>
    <col min="1005" max="1005" width="10.44140625" style="8" customWidth="1"/>
    <col min="1006" max="1024" width="9" style="8"/>
    <col min="1025" max="1025" width="6.44140625" style="8" customWidth="1"/>
    <col min="1026" max="1026" width="12.21875" style="8" customWidth="1"/>
    <col min="1027" max="1027" width="28.21875" style="8" customWidth="1"/>
    <col min="1028" max="1028" width="13.77734375" style="8" customWidth="1"/>
    <col min="1029" max="1029" width="5.6640625" style="8" customWidth="1"/>
    <col min="1030" max="1030" width="7.109375" style="8" customWidth="1"/>
    <col min="1031" max="1031" width="7.6640625" style="8" customWidth="1"/>
    <col min="1032" max="1032" width="16.33203125" style="8" customWidth="1"/>
    <col min="1033" max="1252" width="9" style="8"/>
    <col min="1253" max="1253" width="5" style="8" customWidth="1"/>
    <col min="1254" max="1254" width="15" style="8" customWidth="1"/>
    <col min="1255" max="1256" width="14.6640625" style="8" customWidth="1"/>
    <col min="1257" max="1257" width="6.21875" style="8" customWidth="1"/>
    <col min="1258" max="1260" width="10.109375" style="8" customWidth="1"/>
    <col min="1261" max="1261" width="10.44140625" style="8" customWidth="1"/>
    <col min="1262" max="1280" width="9" style="8"/>
    <col min="1281" max="1281" width="6.44140625" style="8" customWidth="1"/>
    <col min="1282" max="1282" width="12.21875" style="8" customWidth="1"/>
    <col min="1283" max="1283" width="28.21875" style="8" customWidth="1"/>
    <col min="1284" max="1284" width="13.77734375" style="8" customWidth="1"/>
    <col min="1285" max="1285" width="5.6640625" style="8" customWidth="1"/>
    <col min="1286" max="1286" width="7.109375" style="8" customWidth="1"/>
    <col min="1287" max="1287" width="7.6640625" style="8" customWidth="1"/>
    <col min="1288" max="1288" width="16.33203125" style="8" customWidth="1"/>
    <col min="1289" max="1508" width="9" style="8"/>
    <col min="1509" max="1509" width="5" style="8" customWidth="1"/>
    <col min="1510" max="1510" width="15" style="8" customWidth="1"/>
    <col min="1511" max="1512" width="14.6640625" style="8" customWidth="1"/>
    <col min="1513" max="1513" width="6.21875" style="8" customWidth="1"/>
    <col min="1514" max="1516" width="10.109375" style="8" customWidth="1"/>
    <col min="1517" max="1517" width="10.44140625" style="8" customWidth="1"/>
    <col min="1518" max="1536" width="9" style="8"/>
    <col min="1537" max="1537" width="6.44140625" style="8" customWidth="1"/>
    <col min="1538" max="1538" width="12.21875" style="8" customWidth="1"/>
    <col min="1539" max="1539" width="28.21875" style="8" customWidth="1"/>
    <col min="1540" max="1540" width="13.77734375" style="8" customWidth="1"/>
    <col min="1541" max="1541" width="5.6640625" style="8" customWidth="1"/>
    <col min="1542" max="1542" width="7.109375" style="8" customWidth="1"/>
    <col min="1543" max="1543" width="7.6640625" style="8" customWidth="1"/>
    <col min="1544" max="1544" width="16.33203125" style="8" customWidth="1"/>
    <col min="1545" max="1764" width="9" style="8"/>
    <col min="1765" max="1765" width="5" style="8" customWidth="1"/>
    <col min="1766" max="1766" width="15" style="8" customWidth="1"/>
    <col min="1767" max="1768" width="14.6640625" style="8" customWidth="1"/>
    <col min="1769" max="1769" width="6.21875" style="8" customWidth="1"/>
    <col min="1770" max="1772" width="10.109375" style="8" customWidth="1"/>
    <col min="1773" max="1773" width="10.44140625" style="8" customWidth="1"/>
    <col min="1774" max="1792" width="9" style="8"/>
    <col min="1793" max="1793" width="6.44140625" style="8" customWidth="1"/>
    <col min="1794" max="1794" width="12.21875" style="8" customWidth="1"/>
    <col min="1795" max="1795" width="28.21875" style="8" customWidth="1"/>
    <col min="1796" max="1796" width="13.77734375" style="8" customWidth="1"/>
    <col min="1797" max="1797" width="5.6640625" style="8" customWidth="1"/>
    <col min="1798" max="1798" width="7.109375" style="8" customWidth="1"/>
    <col min="1799" max="1799" width="7.6640625" style="8" customWidth="1"/>
    <col min="1800" max="1800" width="16.33203125" style="8" customWidth="1"/>
    <col min="1801" max="2020" width="9" style="8"/>
    <col min="2021" max="2021" width="5" style="8" customWidth="1"/>
    <col min="2022" max="2022" width="15" style="8" customWidth="1"/>
    <col min="2023" max="2024" width="14.6640625" style="8" customWidth="1"/>
    <col min="2025" max="2025" width="6.21875" style="8" customWidth="1"/>
    <col min="2026" max="2028" width="10.109375" style="8" customWidth="1"/>
    <col min="2029" max="2029" width="10.44140625" style="8" customWidth="1"/>
    <col min="2030" max="2048" width="9" style="8"/>
    <col min="2049" max="2049" width="6.44140625" style="8" customWidth="1"/>
    <col min="2050" max="2050" width="12.21875" style="8" customWidth="1"/>
    <col min="2051" max="2051" width="28.21875" style="8" customWidth="1"/>
    <col min="2052" max="2052" width="13.77734375" style="8" customWidth="1"/>
    <col min="2053" max="2053" width="5.6640625" style="8" customWidth="1"/>
    <col min="2054" max="2054" width="7.109375" style="8" customWidth="1"/>
    <col min="2055" max="2055" width="7.6640625" style="8" customWidth="1"/>
    <col min="2056" max="2056" width="16.33203125" style="8" customWidth="1"/>
    <col min="2057" max="2276" width="9" style="8"/>
    <col min="2277" max="2277" width="5" style="8" customWidth="1"/>
    <col min="2278" max="2278" width="15" style="8" customWidth="1"/>
    <col min="2279" max="2280" width="14.6640625" style="8" customWidth="1"/>
    <col min="2281" max="2281" width="6.21875" style="8" customWidth="1"/>
    <col min="2282" max="2284" width="10.109375" style="8" customWidth="1"/>
    <col min="2285" max="2285" width="10.44140625" style="8" customWidth="1"/>
    <col min="2286" max="2304" width="9" style="8"/>
    <col min="2305" max="2305" width="6.44140625" style="8" customWidth="1"/>
    <col min="2306" max="2306" width="12.21875" style="8" customWidth="1"/>
    <col min="2307" max="2307" width="28.21875" style="8" customWidth="1"/>
    <col min="2308" max="2308" width="13.77734375" style="8" customWidth="1"/>
    <col min="2309" max="2309" width="5.6640625" style="8" customWidth="1"/>
    <col min="2310" max="2310" width="7.109375" style="8" customWidth="1"/>
    <col min="2311" max="2311" width="7.6640625" style="8" customWidth="1"/>
    <col min="2312" max="2312" width="16.33203125" style="8" customWidth="1"/>
    <col min="2313" max="2532" width="9" style="8"/>
    <col min="2533" max="2533" width="5" style="8" customWidth="1"/>
    <col min="2534" max="2534" width="15" style="8" customWidth="1"/>
    <col min="2535" max="2536" width="14.6640625" style="8" customWidth="1"/>
    <col min="2537" max="2537" width="6.21875" style="8" customWidth="1"/>
    <col min="2538" max="2540" width="10.109375" style="8" customWidth="1"/>
    <col min="2541" max="2541" width="10.44140625" style="8" customWidth="1"/>
    <col min="2542" max="2560" width="9" style="8"/>
    <col min="2561" max="2561" width="6.44140625" style="8" customWidth="1"/>
    <col min="2562" max="2562" width="12.21875" style="8" customWidth="1"/>
    <col min="2563" max="2563" width="28.21875" style="8" customWidth="1"/>
    <col min="2564" max="2564" width="13.77734375" style="8" customWidth="1"/>
    <col min="2565" max="2565" width="5.6640625" style="8" customWidth="1"/>
    <col min="2566" max="2566" width="7.109375" style="8" customWidth="1"/>
    <col min="2567" max="2567" width="7.6640625" style="8" customWidth="1"/>
    <col min="2568" max="2568" width="16.33203125" style="8" customWidth="1"/>
    <col min="2569" max="2788" width="9" style="8"/>
    <col min="2789" max="2789" width="5" style="8" customWidth="1"/>
    <col min="2790" max="2790" width="15" style="8" customWidth="1"/>
    <col min="2791" max="2792" width="14.6640625" style="8" customWidth="1"/>
    <col min="2793" max="2793" width="6.21875" style="8" customWidth="1"/>
    <col min="2794" max="2796" width="10.109375" style="8" customWidth="1"/>
    <col min="2797" max="2797" width="10.44140625" style="8" customWidth="1"/>
    <col min="2798" max="2816" width="9" style="8"/>
    <col min="2817" max="2817" width="6.44140625" style="8" customWidth="1"/>
    <col min="2818" max="2818" width="12.21875" style="8" customWidth="1"/>
    <col min="2819" max="2819" width="28.21875" style="8" customWidth="1"/>
    <col min="2820" max="2820" width="13.77734375" style="8" customWidth="1"/>
    <col min="2821" max="2821" width="5.6640625" style="8" customWidth="1"/>
    <col min="2822" max="2822" width="7.109375" style="8" customWidth="1"/>
    <col min="2823" max="2823" width="7.6640625" style="8" customWidth="1"/>
    <col min="2824" max="2824" width="16.33203125" style="8" customWidth="1"/>
    <col min="2825" max="3044" width="9" style="8"/>
    <col min="3045" max="3045" width="5" style="8" customWidth="1"/>
    <col min="3046" max="3046" width="15" style="8" customWidth="1"/>
    <col min="3047" max="3048" width="14.6640625" style="8" customWidth="1"/>
    <col min="3049" max="3049" width="6.21875" style="8" customWidth="1"/>
    <col min="3050" max="3052" width="10.109375" style="8" customWidth="1"/>
    <col min="3053" max="3053" width="10.44140625" style="8" customWidth="1"/>
    <col min="3054" max="3072" width="9" style="8"/>
    <col min="3073" max="3073" width="6.44140625" style="8" customWidth="1"/>
    <col min="3074" max="3074" width="12.21875" style="8" customWidth="1"/>
    <col min="3075" max="3075" width="28.21875" style="8" customWidth="1"/>
    <col min="3076" max="3076" width="13.77734375" style="8" customWidth="1"/>
    <col min="3077" max="3077" width="5.6640625" style="8" customWidth="1"/>
    <col min="3078" max="3078" width="7.109375" style="8" customWidth="1"/>
    <col min="3079" max="3079" width="7.6640625" style="8" customWidth="1"/>
    <col min="3080" max="3080" width="16.33203125" style="8" customWidth="1"/>
    <col min="3081" max="3300" width="9" style="8"/>
    <col min="3301" max="3301" width="5" style="8" customWidth="1"/>
    <col min="3302" max="3302" width="15" style="8" customWidth="1"/>
    <col min="3303" max="3304" width="14.6640625" style="8" customWidth="1"/>
    <col min="3305" max="3305" width="6.21875" style="8" customWidth="1"/>
    <col min="3306" max="3308" width="10.109375" style="8" customWidth="1"/>
    <col min="3309" max="3309" width="10.44140625" style="8" customWidth="1"/>
    <col min="3310" max="3328" width="9" style="8"/>
    <col min="3329" max="3329" width="6.44140625" style="8" customWidth="1"/>
    <col min="3330" max="3330" width="12.21875" style="8" customWidth="1"/>
    <col min="3331" max="3331" width="28.21875" style="8" customWidth="1"/>
    <col min="3332" max="3332" width="13.77734375" style="8" customWidth="1"/>
    <col min="3333" max="3333" width="5.6640625" style="8" customWidth="1"/>
    <col min="3334" max="3334" width="7.109375" style="8" customWidth="1"/>
    <col min="3335" max="3335" width="7.6640625" style="8" customWidth="1"/>
    <col min="3336" max="3336" width="16.33203125" style="8" customWidth="1"/>
    <col min="3337" max="3556" width="9" style="8"/>
    <col min="3557" max="3557" width="5" style="8" customWidth="1"/>
    <col min="3558" max="3558" width="15" style="8" customWidth="1"/>
    <col min="3559" max="3560" width="14.6640625" style="8" customWidth="1"/>
    <col min="3561" max="3561" width="6.21875" style="8" customWidth="1"/>
    <col min="3562" max="3564" width="10.109375" style="8" customWidth="1"/>
    <col min="3565" max="3565" width="10.44140625" style="8" customWidth="1"/>
    <col min="3566" max="3584" width="9" style="8"/>
    <col min="3585" max="3585" width="6.44140625" style="8" customWidth="1"/>
    <col min="3586" max="3586" width="12.21875" style="8" customWidth="1"/>
    <col min="3587" max="3587" width="28.21875" style="8" customWidth="1"/>
    <col min="3588" max="3588" width="13.77734375" style="8" customWidth="1"/>
    <col min="3589" max="3589" width="5.6640625" style="8" customWidth="1"/>
    <col min="3590" max="3590" width="7.109375" style="8" customWidth="1"/>
    <col min="3591" max="3591" width="7.6640625" style="8" customWidth="1"/>
    <col min="3592" max="3592" width="16.33203125" style="8" customWidth="1"/>
    <col min="3593" max="3812" width="9" style="8"/>
    <col min="3813" max="3813" width="5" style="8" customWidth="1"/>
    <col min="3814" max="3814" width="15" style="8" customWidth="1"/>
    <col min="3815" max="3816" width="14.6640625" style="8" customWidth="1"/>
    <col min="3817" max="3817" width="6.21875" style="8" customWidth="1"/>
    <col min="3818" max="3820" width="10.109375" style="8" customWidth="1"/>
    <col min="3821" max="3821" width="10.44140625" style="8" customWidth="1"/>
    <col min="3822" max="3840" width="9" style="8"/>
    <col min="3841" max="3841" width="6.44140625" style="8" customWidth="1"/>
    <col min="3842" max="3842" width="12.21875" style="8" customWidth="1"/>
    <col min="3843" max="3843" width="28.21875" style="8" customWidth="1"/>
    <col min="3844" max="3844" width="13.77734375" style="8" customWidth="1"/>
    <col min="3845" max="3845" width="5.6640625" style="8" customWidth="1"/>
    <col min="3846" max="3846" width="7.109375" style="8" customWidth="1"/>
    <col min="3847" max="3847" width="7.6640625" style="8" customWidth="1"/>
    <col min="3848" max="3848" width="16.33203125" style="8" customWidth="1"/>
    <col min="3849" max="4068" width="9" style="8"/>
    <col min="4069" max="4069" width="5" style="8" customWidth="1"/>
    <col min="4070" max="4070" width="15" style="8" customWidth="1"/>
    <col min="4071" max="4072" width="14.6640625" style="8" customWidth="1"/>
    <col min="4073" max="4073" width="6.21875" style="8" customWidth="1"/>
    <col min="4074" max="4076" width="10.109375" style="8" customWidth="1"/>
    <col min="4077" max="4077" width="10.44140625" style="8" customWidth="1"/>
    <col min="4078" max="4096" width="9" style="8"/>
    <col min="4097" max="4097" width="6.44140625" style="8" customWidth="1"/>
    <col min="4098" max="4098" width="12.21875" style="8" customWidth="1"/>
    <col min="4099" max="4099" width="28.21875" style="8" customWidth="1"/>
    <col min="4100" max="4100" width="13.77734375" style="8" customWidth="1"/>
    <col min="4101" max="4101" width="5.6640625" style="8" customWidth="1"/>
    <col min="4102" max="4102" width="7.109375" style="8" customWidth="1"/>
    <col min="4103" max="4103" width="7.6640625" style="8" customWidth="1"/>
    <col min="4104" max="4104" width="16.33203125" style="8" customWidth="1"/>
    <col min="4105" max="4324" width="9" style="8"/>
    <col min="4325" max="4325" width="5" style="8" customWidth="1"/>
    <col min="4326" max="4326" width="15" style="8" customWidth="1"/>
    <col min="4327" max="4328" width="14.6640625" style="8" customWidth="1"/>
    <col min="4329" max="4329" width="6.21875" style="8" customWidth="1"/>
    <col min="4330" max="4332" width="10.109375" style="8" customWidth="1"/>
    <col min="4333" max="4333" width="10.44140625" style="8" customWidth="1"/>
    <col min="4334" max="4352" width="9" style="8"/>
    <col min="4353" max="4353" width="6.44140625" style="8" customWidth="1"/>
    <col min="4354" max="4354" width="12.21875" style="8" customWidth="1"/>
    <col min="4355" max="4355" width="28.21875" style="8" customWidth="1"/>
    <col min="4356" max="4356" width="13.77734375" style="8" customWidth="1"/>
    <col min="4357" max="4357" width="5.6640625" style="8" customWidth="1"/>
    <col min="4358" max="4358" width="7.109375" style="8" customWidth="1"/>
    <col min="4359" max="4359" width="7.6640625" style="8" customWidth="1"/>
    <col min="4360" max="4360" width="16.33203125" style="8" customWidth="1"/>
    <col min="4361" max="4580" width="9" style="8"/>
    <col min="4581" max="4581" width="5" style="8" customWidth="1"/>
    <col min="4582" max="4582" width="15" style="8" customWidth="1"/>
    <col min="4583" max="4584" width="14.6640625" style="8" customWidth="1"/>
    <col min="4585" max="4585" width="6.21875" style="8" customWidth="1"/>
    <col min="4586" max="4588" width="10.109375" style="8" customWidth="1"/>
    <col min="4589" max="4589" width="10.44140625" style="8" customWidth="1"/>
    <col min="4590" max="4608" width="9" style="8"/>
    <col min="4609" max="4609" width="6.44140625" style="8" customWidth="1"/>
    <col min="4610" max="4610" width="12.21875" style="8" customWidth="1"/>
    <col min="4611" max="4611" width="28.21875" style="8" customWidth="1"/>
    <col min="4612" max="4612" width="13.77734375" style="8" customWidth="1"/>
    <col min="4613" max="4613" width="5.6640625" style="8" customWidth="1"/>
    <col min="4614" max="4614" width="7.109375" style="8" customWidth="1"/>
    <col min="4615" max="4615" width="7.6640625" style="8" customWidth="1"/>
    <col min="4616" max="4616" width="16.33203125" style="8" customWidth="1"/>
    <col min="4617" max="4836" width="9" style="8"/>
    <col min="4837" max="4837" width="5" style="8" customWidth="1"/>
    <col min="4838" max="4838" width="15" style="8" customWidth="1"/>
    <col min="4839" max="4840" width="14.6640625" style="8" customWidth="1"/>
    <col min="4841" max="4841" width="6.21875" style="8" customWidth="1"/>
    <col min="4842" max="4844" width="10.109375" style="8" customWidth="1"/>
    <col min="4845" max="4845" width="10.44140625" style="8" customWidth="1"/>
    <col min="4846" max="4864" width="9" style="8"/>
    <col min="4865" max="4865" width="6.44140625" style="8" customWidth="1"/>
    <col min="4866" max="4866" width="12.21875" style="8" customWidth="1"/>
    <col min="4867" max="4867" width="28.21875" style="8" customWidth="1"/>
    <col min="4868" max="4868" width="13.77734375" style="8" customWidth="1"/>
    <col min="4869" max="4869" width="5.6640625" style="8" customWidth="1"/>
    <col min="4870" max="4870" width="7.109375" style="8" customWidth="1"/>
    <col min="4871" max="4871" width="7.6640625" style="8" customWidth="1"/>
    <col min="4872" max="4872" width="16.33203125" style="8" customWidth="1"/>
    <col min="4873" max="5092" width="9" style="8"/>
    <col min="5093" max="5093" width="5" style="8" customWidth="1"/>
    <col min="5094" max="5094" width="15" style="8" customWidth="1"/>
    <col min="5095" max="5096" width="14.6640625" style="8" customWidth="1"/>
    <col min="5097" max="5097" width="6.21875" style="8" customWidth="1"/>
    <col min="5098" max="5100" width="10.109375" style="8" customWidth="1"/>
    <col min="5101" max="5101" width="10.44140625" style="8" customWidth="1"/>
    <col min="5102" max="5120" width="9" style="8"/>
    <col min="5121" max="5121" width="6.44140625" style="8" customWidth="1"/>
    <col min="5122" max="5122" width="12.21875" style="8" customWidth="1"/>
    <col min="5123" max="5123" width="28.21875" style="8" customWidth="1"/>
    <col min="5124" max="5124" width="13.77734375" style="8" customWidth="1"/>
    <col min="5125" max="5125" width="5.6640625" style="8" customWidth="1"/>
    <col min="5126" max="5126" width="7.109375" style="8" customWidth="1"/>
    <col min="5127" max="5127" width="7.6640625" style="8" customWidth="1"/>
    <col min="5128" max="5128" width="16.33203125" style="8" customWidth="1"/>
    <col min="5129" max="5348" width="9" style="8"/>
    <col min="5349" max="5349" width="5" style="8" customWidth="1"/>
    <col min="5350" max="5350" width="15" style="8" customWidth="1"/>
    <col min="5351" max="5352" width="14.6640625" style="8" customWidth="1"/>
    <col min="5353" max="5353" width="6.21875" style="8" customWidth="1"/>
    <col min="5354" max="5356" width="10.109375" style="8" customWidth="1"/>
    <col min="5357" max="5357" width="10.44140625" style="8" customWidth="1"/>
    <col min="5358" max="5376" width="9" style="8"/>
    <col min="5377" max="5377" width="6.44140625" style="8" customWidth="1"/>
    <col min="5378" max="5378" width="12.21875" style="8" customWidth="1"/>
    <col min="5379" max="5379" width="28.21875" style="8" customWidth="1"/>
    <col min="5380" max="5380" width="13.77734375" style="8" customWidth="1"/>
    <col min="5381" max="5381" width="5.6640625" style="8" customWidth="1"/>
    <col min="5382" max="5382" width="7.109375" style="8" customWidth="1"/>
    <col min="5383" max="5383" width="7.6640625" style="8" customWidth="1"/>
    <col min="5384" max="5384" width="16.33203125" style="8" customWidth="1"/>
    <col min="5385" max="5604" width="9" style="8"/>
    <col min="5605" max="5605" width="5" style="8" customWidth="1"/>
    <col min="5606" max="5606" width="15" style="8" customWidth="1"/>
    <col min="5607" max="5608" width="14.6640625" style="8" customWidth="1"/>
    <col min="5609" max="5609" width="6.21875" style="8" customWidth="1"/>
    <col min="5610" max="5612" width="10.109375" style="8" customWidth="1"/>
    <col min="5613" max="5613" width="10.44140625" style="8" customWidth="1"/>
    <col min="5614" max="5632" width="9" style="8"/>
    <col min="5633" max="5633" width="6.44140625" style="8" customWidth="1"/>
    <col min="5634" max="5634" width="12.21875" style="8" customWidth="1"/>
    <col min="5635" max="5635" width="28.21875" style="8" customWidth="1"/>
    <col min="5636" max="5636" width="13.77734375" style="8" customWidth="1"/>
    <col min="5637" max="5637" width="5.6640625" style="8" customWidth="1"/>
    <col min="5638" max="5638" width="7.109375" style="8" customWidth="1"/>
    <col min="5639" max="5639" width="7.6640625" style="8" customWidth="1"/>
    <col min="5640" max="5640" width="16.33203125" style="8" customWidth="1"/>
    <col min="5641" max="5860" width="9" style="8"/>
    <col min="5861" max="5861" width="5" style="8" customWidth="1"/>
    <col min="5862" max="5862" width="15" style="8" customWidth="1"/>
    <col min="5863" max="5864" width="14.6640625" style="8" customWidth="1"/>
    <col min="5865" max="5865" width="6.21875" style="8" customWidth="1"/>
    <col min="5866" max="5868" width="10.109375" style="8" customWidth="1"/>
    <col min="5869" max="5869" width="10.44140625" style="8" customWidth="1"/>
    <col min="5870" max="5888" width="9" style="8"/>
    <col min="5889" max="5889" width="6.44140625" style="8" customWidth="1"/>
    <col min="5890" max="5890" width="12.21875" style="8" customWidth="1"/>
    <col min="5891" max="5891" width="28.21875" style="8" customWidth="1"/>
    <col min="5892" max="5892" width="13.77734375" style="8" customWidth="1"/>
    <col min="5893" max="5893" width="5.6640625" style="8" customWidth="1"/>
    <col min="5894" max="5894" width="7.109375" style="8" customWidth="1"/>
    <col min="5895" max="5895" width="7.6640625" style="8" customWidth="1"/>
    <col min="5896" max="5896" width="16.33203125" style="8" customWidth="1"/>
    <col min="5897" max="6116" width="9" style="8"/>
    <col min="6117" max="6117" width="5" style="8" customWidth="1"/>
    <col min="6118" max="6118" width="15" style="8" customWidth="1"/>
    <col min="6119" max="6120" width="14.6640625" style="8" customWidth="1"/>
    <col min="6121" max="6121" width="6.21875" style="8" customWidth="1"/>
    <col min="6122" max="6124" width="10.109375" style="8" customWidth="1"/>
    <col min="6125" max="6125" width="10.44140625" style="8" customWidth="1"/>
    <col min="6126" max="6144" width="9" style="8"/>
    <col min="6145" max="6145" width="6.44140625" style="8" customWidth="1"/>
    <col min="6146" max="6146" width="12.21875" style="8" customWidth="1"/>
    <col min="6147" max="6147" width="28.21875" style="8" customWidth="1"/>
    <col min="6148" max="6148" width="13.77734375" style="8" customWidth="1"/>
    <col min="6149" max="6149" width="5.6640625" style="8" customWidth="1"/>
    <col min="6150" max="6150" width="7.109375" style="8" customWidth="1"/>
    <col min="6151" max="6151" width="7.6640625" style="8" customWidth="1"/>
    <col min="6152" max="6152" width="16.33203125" style="8" customWidth="1"/>
    <col min="6153" max="6372" width="9" style="8"/>
    <col min="6373" max="6373" width="5" style="8" customWidth="1"/>
    <col min="6374" max="6374" width="15" style="8" customWidth="1"/>
    <col min="6375" max="6376" width="14.6640625" style="8" customWidth="1"/>
    <col min="6377" max="6377" width="6.21875" style="8" customWidth="1"/>
    <col min="6378" max="6380" width="10.109375" style="8" customWidth="1"/>
    <col min="6381" max="6381" width="10.44140625" style="8" customWidth="1"/>
    <col min="6382" max="6400" width="9" style="8"/>
    <col min="6401" max="6401" width="6.44140625" style="8" customWidth="1"/>
    <col min="6402" max="6402" width="12.21875" style="8" customWidth="1"/>
    <col min="6403" max="6403" width="28.21875" style="8" customWidth="1"/>
    <col min="6404" max="6404" width="13.77734375" style="8" customWidth="1"/>
    <col min="6405" max="6405" width="5.6640625" style="8" customWidth="1"/>
    <col min="6406" max="6406" width="7.109375" style="8" customWidth="1"/>
    <col min="6407" max="6407" width="7.6640625" style="8" customWidth="1"/>
    <col min="6408" max="6408" width="16.33203125" style="8" customWidth="1"/>
    <col min="6409" max="6628" width="9" style="8"/>
    <col min="6629" max="6629" width="5" style="8" customWidth="1"/>
    <col min="6630" max="6630" width="15" style="8" customWidth="1"/>
    <col min="6631" max="6632" width="14.6640625" style="8" customWidth="1"/>
    <col min="6633" max="6633" width="6.21875" style="8" customWidth="1"/>
    <col min="6634" max="6636" width="10.109375" style="8" customWidth="1"/>
    <col min="6637" max="6637" width="10.44140625" style="8" customWidth="1"/>
    <col min="6638" max="6656" width="9" style="8"/>
    <col min="6657" max="6657" width="6.44140625" style="8" customWidth="1"/>
    <col min="6658" max="6658" width="12.21875" style="8" customWidth="1"/>
    <col min="6659" max="6659" width="28.21875" style="8" customWidth="1"/>
    <col min="6660" max="6660" width="13.77734375" style="8" customWidth="1"/>
    <col min="6661" max="6661" width="5.6640625" style="8" customWidth="1"/>
    <col min="6662" max="6662" width="7.109375" style="8" customWidth="1"/>
    <col min="6663" max="6663" width="7.6640625" style="8" customWidth="1"/>
    <col min="6664" max="6664" width="16.33203125" style="8" customWidth="1"/>
    <col min="6665" max="6884" width="9" style="8"/>
    <col min="6885" max="6885" width="5" style="8" customWidth="1"/>
    <col min="6886" max="6886" width="15" style="8" customWidth="1"/>
    <col min="6887" max="6888" width="14.6640625" style="8" customWidth="1"/>
    <col min="6889" max="6889" width="6.21875" style="8" customWidth="1"/>
    <col min="6890" max="6892" width="10.109375" style="8" customWidth="1"/>
    <col min="6893" max="6893" width="10.44140625" style="8" customWidth="1"/>
    <col min="6894" max="6912" width="9" style="8"/>
    <col min="6913" max="6913" width="6.44140625" style="8" customWidth="1"/>
    <col min="6914" max="6914" width="12.21875" style="8" customWidth="1"/>
    <col min="6915" max="6915" width="28.21875" style="8" customWidth="1"/>
    <col min="6916" max="6916" width="13.77734375" style="8" customWidth="1"/>
    <col min="6917" max="6917" width="5.6640625" style="8" customWidth="1"/>
    <col min="6918" max="6918" width="7.109375" style="8" customWidth="1"/>
    <col min="6919" max="6919" width="7.6640625" style="8" customWidth="1"/>
    <col min="6920" max="6920" width="16.33203125" style="8" customWidth="1"/>
    <col min="6921" max="7140" width="9" style="8"/>
    <col min="7141" max="7141" width="5" style="8" customWidth="1"/>
    <col min="7142" max="7142" width="15" style="8" customWidth="1"/>
    <col min="7143" max="7144" width="14.6640625" style="8" customWidth="1"/>
    <col min="7145" max="7145" width="6.21875" style="8" customWidth="1"/>
    <col min="7146" max="7148" width="10.109375" style="8" customWidth="1"/>
    <col min="7149" max="7149" width="10.44140625" style="8" customWidth="1"/>
    <col min="7150" max="7168" width="9" style="8"/>
    <col min="7169" max="7169" width="6.44140625" style="8" customWidth="1"/>
    <col min="7170" max="7170" width="12.21875" style="8" customWidth="1"/>
    <col min="7171" max="7171" width="28.21875" style="8" customWidth="1"/>
    <col min="7172" max="7172" width="13.77734375" style="8" customWidth="1"/>
    <col min="7173" max="7173" width="5.6640625" style="8" customWidth="1"/>
    <col min="7174" max="7174" width="7.109375" style="8" customWidth="1"/>
    <col min="7175" max="7175" width="7.6640625" style="8" customWidth="1"/>
    <col min="7176" max="7176" width="16.33203125" style="8" customWidth="1"/>
    <col min="7177" max="7396" width="9" style="8"/>
    <col min="7397" max="7397" width="5" style="8" customWidth="1"/>
    <col min="7398" max="7398" width="15" style="8" customWidth="1"/>
    <col min="7399" max="7400" width="14.6640625" style="8" customWidth="1"/>
    <col min="7401" max="7401" width="6.21875" style="8" customWidth="1"/>
    <col min="7402" max="7404" width="10.109375" style="8" customWidth="1"/>
    <col min="7405" max="7405" width="10.44140625" style="8" customWidth="1"/>
    <col min="7406" max="7424" width="9" style="8"/>
    <col min="7425" max="7425" width="6.44140625" style="8" customWidth="1"/>
    <col min="7426" max="7426" width="12.21875" style="8" customWidth="1"/>
    <col min="7427" max="7427" width="28.21875" style="8" customWidth="1"/>
    <col min="7428" max="7428" width="13.77734375" style="8" customWidth="1"/>
    <col min="7429" max="7429" width="5.6640625" style="8" customWidth="1"/>
    <col min="7430" max="7430" width="7.109375" style="8" customWidth="1"/>
    <col min="7431" max="7431" width="7.6640625" style="8" customWidth="1"/>
    <col min="7432" max="7432" width="16.33203125" style="8" customWidth="1"/>
    <col min="7433" max="7652" width="9" style="8"/>
    <col min="7653" max="7653" width="5" style="8" customWidth="1"/>
    <col min="7654" max="7654" width="15" style="8" customWidth="1"/>
    <col min="7655" max="7656" width="14.6640625" style="8" customWidth="1"/>
    <col min="7657" max="7657" width="6.21875" style="8" customWidth="1"/>
    <col min="7658" max="7660" width="10.109375" style="8" customWidth="1"/>
    <col min="7661" max="7661" width="10.44140625" style="8" customWidth="1"/>
    <col min="7662" max="7680" width="9" style="8"/>
    <col min="7681" max="7681" width="6.44140625" style="8" customWidth="1"/>
    <col min="7682" max="7682" width="12.21875" style="8" customWidth="1"/>
    <col min="7683" max="7683" width="28.21875" style="8" customWidth="1"/>
    <col min="7684" max="7684" width="13.77734375" style="8" customWidth="1"/>
    <col min="7685" max="7685" width="5.6640625" style="8" customWidth="1"/>
    <col min="7686" max="7686" width="7.109375" style="8" customWidth="1"/>
    <col min="7687" max="7687" width="7.6640625" style="8" customWidth="1"/>
    <col min="7688" max="7688" width="16.33203125" style="8" customWidth="1"/>
    <col min="7689" max="7908" width="9" style="8"/>
    <col min="7909" max="7909" width="5" style="8" customWidth="1"/>
    <col min="7910" max="7910" width="15" style="8" customWidth="1"/>
    <col min="7911" max="7912" width="14.6640625" style="8" customWidth="1"/>
    <col min="7913" max="7913" width="6.21875" style="8" customWidth="1"/>
    <col min="7914" max="7916" width="10.109375" style="8" customWidth="1"/>
    <col min="7917" max="7917" width="10.44140625" style="8" customWidth="1"/>
    <col min="7918" max="7936" width="9" style="8"/>
    <col min="7937" max="7937" width="6.44140625" style="8" customWidth="1"/>
    <col min="7938" max="7938" width="12.21875" style="8" customWidth="1"/>
    <col min="7939" max="7939" width="28.21875" style="8" customWidth="1"/>
    <col min="7940" max="7940" width="13.77734375" style="8" customWidth="1"/>
    <col min="7941" max="7941" width="5.6640625" style="8" customWidth="1"/>
    <col min="7942" max="7942" width="7.109375" style="8" customWidth="1"/>
    <col min="7943" max="7943" width="7.6640625" style="8" customWidth="1"/>
    <col min="7944" max="7944" width="16.33203125" style="8" customWidth="1"/>
    <col min="7945" max="8164" width="9" style="8"/>
    <col min="8165" max="8165" width="5" style="8" customWidth="1"/>
    <col min="8166" max="8166" width="15" style="8" customWidth="1"/>
    <col min="8167" max="8168" width="14.6640625" style="8" customWidth="1"/>
    <col min="8169" max="8169" width="6.21875" style="8" customWidth="1"/>
    <col min="8170" max="8172" width="10.109375" style="8" customWidth="1"/>
    <col min="8173" max="8173" width="10.44140625" style="8" customWidth="1"/>
    <col min="8174" max="8192" width="9" style="8"/>
    <col min="8193" max="8193" width="6.44140625" style="8" customWidth="1"/>
    <col min="8194" max="8194" width="12.21875" style="8" customWidth="1"/>
    <col min="8195" max="8195" width="28.21875" style="8" customWidth="1"/>
    <col min="8196" max="8196" width="13.77734375" style="8" customWidth="1"/>
    <col min="8197" max="8197" width="5.6640625" style="8" customWidth="1"/>
    <col min="8198" max="8198" width="7.109375" style="8" customWidth="1"/>
    <col min="8199" max="8199" width="7.6640625" style="8" customWidth="1"/>
    <col min="8200" max="8200" width="16.33203125" style="8" customWidth="1"/>
    <col min="8201" max="8420" width="9" style="8"/>
    <col min="8421" max="8421" width="5" style="8" customWidth="1"/>
    <col min="8422" max="8422" width="15" style="8" customWidth="1"/>
    <col min="8423" max="8424" width="14.6640625" style="8" customWidth="1"/>
    <col min="8425" max="8425" width="6.21875" style="8" customWidth="1"/>
    <col min="8426" max="8428" width="10.109375" style="8" customWidth="1"/>
    <col min="8429" max="8429" width="10.44140625" style="8" customWidth="1"/>
    <col min="8430" max="8448" width="9" style="8"/>
    <col min="8449" max="8449" width="6.44140625" style="8" customWidth="1"/>
    <col min="8450" max="8450" width="12.21875" style="8" customWidth="1"/>
    <col min="8451" max="8451" width="28.21875" style="8" customWidth="1"/>
    <col min="8452" max="8452" width="13.77734375" style="8" customWidth="1"/>
    <col min="8453" max="8453" width="5.6640625" style="8" customWidth="1"/>
    <col min="8454" max="8454" width="7.109375" style="8" customWidth="1"/>
    <col min="8455" max="8455" width="7.6640625" style="8" customWidth="1"/>
    <col min="8456" max="8456" width="16.33203125" style="8" customWidth="1"/>
    <col min="8457" max="8676" width="9" style="8"/>
    <col min="8677" max="8677" width="5" style="8" customWidth="1"/>
    <col min="8678" max="8678" width="15" style="8" customWidth="1"/>
    <col min="8679" max="8680" width="14.6640625" style="8" customWidth="1"/>
    <col min="8681" max="8681" width="6.21875" style="8" customWidth="1"/>
    <col min="8682" max="8684" width="10.109375" style="8" customWidth="1"/>
    <col min="8685" max="8685" width="10.44140625" style="8" customWidth="1"/>
    <col min="8686" max="8704" width="9" style="8"/>
    <col min="8705" max="8705" width="6.44140625" style="8" customWidth="1"/>
    <col min="8706" max="8706" width="12.21875" style="8" customWidth="1"/>
    <col min="8707" max="8707" width="28.21875" style="8" customWidth="1"/>
    <col min="8708" max="8708" width="13.77734375" style="8" customWidth="1"/>
    <col min="8709" max="8709" width="5.6640625" style="8" customWidth="1"/>
    <col min="8710" max="8710" width="7.109375" style="8" customWidth="1"/>
    <col min="8711" max="8711" width="7.6640625" style="8" customWidth="1"/>
    <col min="8712" max="8712" width="16.33203125" style="8" customWidth="1"/>
    <col min="8713" max="8932" width="9" style="8"/>
    <col min="8933" max="8933" width="5" style="8" customWidth="1"/>
    <col min="8934" max="8934" width="15" style="8" customWidth="1"/>
    <col min="8935" max="8936" width="14.6640625" style="8" customWidth="1"/>
    <col min="8937" max="8937" width="6.21875" style="8" customWidth="1"/>
    <col min="8938" max="8940" width="10.109375" style="8" customWidth="1"/>
    <col min="8941" max="8941" width="10.44140625" style="8" customWidth="1"/>
    <col min="8942" max="8960" width="9" style="8"/>
    <col min="8961" max="8961" width="6.44140625" style="8" customWidth="1"/>
    <col min="8962" max="8962" width="12.21875" style="8" customWidth="1"/>
    <col min="8963" max="8963" width="28.21875" style="8" customWidth="1"/>
    <col min="8964" max="8964" width="13.77734375" style="8" customWidth="1"/>
    <col min="8965" max="8965" width="5.6640625" style="8" customWidth="1"/>
    <col min="8966" max="8966" width="7.109375" style="8" customWidth="1"/>
    <col min="8967" max="8967" width="7.6640625" style="8" customWidth="1"/>
    <col min="8968" max="8968" width="16.33203125" style="8" customWidth="1"/>
    <col min="8969" max="9188" width="9" style="8"/>
    <col min="9189" max="9189" width="5" style="8" customWidth="1"/>
    <col min="9190" max="9190" width="15" style="8" customWidth="1"/>
    <col min="9191" max="9192" width="14.6640625" style="8" customWidth="1"/>
    <col min="9193" max="9193" width="6.21875" style="8" customWidth="1"/>
    <col min="9194" max="9196" width="10.109375" style="8" customWidth="1"/>
    <col min="9197" max="9197" width="10.44140625" style="8" customWidth="1"/>
    <col min="9198" max="9216" width="9" style="8"/>
    <col min="9217" max="9217" width="6.44140625" style="8" customWidth="1"/>
    <col min="9218" max="9218" width="12.21875" style="8" customWidth="1"/>
    <col min="9219" max="9219" width="28.21875" style="8" customWidth="1"/>
    <col min="9220" max="9220" width="13.77734375" style="8" customWidth="1"/>
    <col min="9221" max="9221" width="5.6640625" style="8" customWidth="1"/>
    <col min="9222" max="9222" width="7.109375" style="8" customWidth="1"/>
    <col min="9223" max="9223" width="7.6640625" style="8" customWidth="1"/>
    <col min="9224" max="9224" width="16.33203125" style="8" customWidth="1"/>
    <col min="9225" max="9444" width="9" style="8"/>
    <col min="9445" max="9445" width="5" style="8" customWidth="1"/>
    <col min="9446" max="9446" width="15" style="8" customWidth="1"/>
    <col min="9447" max="9448" width="14.6640625" style="8" customWidth="1"/>
    <col min="9449" max="9449" width="6.21875" style="8" customWidth="1"/>
    <col min="9450" max="9452" width="10.109375" style="8" customWidth="1"/>
    <col min="9453" max="9453" width="10.44140625" style="8" customWidth="1"/>
    <col min="9454" max="9472" width="9" style="8"/>
    <col min="9473" max="9473" width="6.44140625" style="8" customWidth="1"/>
    <col min="9474" max="9474" width="12.21875" style="8" customWidth="1"/>
    <col min="9475" max="9475" width="28.21875" style="8" customWidth="1"/>
    <col min="9476" max="9476" width="13.77734375" style="8" customWidth="1"/>
    <col min="9477" max="9477" width="5.6640625" style="8" customWidth="1"/>
    <col min="9478" max="9478" width="7.109375" style="8" customWidth="1"/>
    <col min="9479" max="9479" width="7.6640625" style="8" customWidth="1"/>
    <col min="9480" max="9480" width="16.33203125" style="8" customWidth="1"/>
    <col min="9481" max="9700" width="9" style="8"/>
    <col min="9701" max="9701" width="5" style="8" customWidth="1"/>
    <col min="9702" max="9702" width="15" style="8" customWidth="1"/>
    <col min="9703" max="9704" width="14.6640625" style="8" customWidth="1"/>
    <col min="9705" max="9705" width="6.21875" style="8" customWidth="1"/>
    <col min="9706" max="9708" width="10.109375" style="8" customWidth="1"/>
    <col min="9709" max="9709" width="10.44140625" style="8" customWidth="1"/>
    <col min="9710" max="9728" width="9" style="8"/>
    <col min="9729" max="9729" width="6.44140625" style="8" customWidth="1"/>
    <col min="9730" max="9730" width="12.21875" style="8" customWidth="1"/>
    <col min="9731" max="9731" width="28.21875" style="8" customWidth="1"/>
    <col min="9732" max="9732" width="13.77734375" style="8" customWidth="1"/>
    <col min="9733" max="9733" width="5.6640625" style="8" customWidth="1"/>
    <col min="9734" max="9734" width="7.109375" style="8" customWidth="1"/>
    <col min="9735" max="9735" width="7.6640625" style="8" customWidth="1"/>
    <col min="9736" max="9736" width="16.33203125" style="8" customWidth="1"/>
    <col min="9737" max="9956" width="9" style="8"/>
    <col min="9957" max="9957" width="5" style="8" customWidth="1"/>
    <col min="9958" max="9958" width="15" style="8" customWidth="1"/>
    <col min="9959" max="9960" width="14.6640625" style="8" customWidth="1"/>
    <col min="9961" max="9961" width="6.21875" style="8" customWidth="1"/>
    <col min="9962" max="9964" width="10.109375" style="8" customWidth="1"/>
    <col min="9965" max="9965" width="10.44140625" style="8" customWidth="1"/>
    <col min="9966" max="9984" width="9" style="8"/>
    <col min="9985" max="9985" width="6.44140625" style="8" customWidth="1"/>
    <col min="9986" max="9986" width="12.21875" style="8" customWidth="1"/>
    <col min="9987" max="9987" width="28.21875" style="8" customWidth="1"/>
    <col min="9988" max="9988" width="13.77734375" style="8" customWidth="1"/>
    <col min="9989" max="9989" width="5.6640625" style="8" customWidth="1"/>
    <col min="9990" max="9990" width="7.109375" style="8" customWidth="1"/>
    <col min="9991" max="9991" width="7.6640625" style="8" customWidth="1"/>
    <col min="9992" max="9992" width="16.33203125" style="8" customWidth="1"/>
    <col min="9993" max="10212" width="9" style="8"/>
    <col min="10213" max="10213" width="5" style="8" customWidth="1"/>
    <col min="10214" max="10214" width="15" style="8" customWidth="1"/>
    <col min="10215" max="10216" width="14.6640625" style="8" customWidth="1"/>
    <col min="10217" max="10217" width="6.21875" style="8" customWidth="1"/>
    <col min="10218" max="10220" width="10.109375" style="8" customWidth="1"/>
    <col min="10221" max="10221" width="10.44140625" style="8" customWidth="1"/>
    <col min="10222" max="10240" width="9" style="8"/>
    <col min="10241" max="10241" width="6.44140625" style="8" customWidth="1"/>
    <col min="10242" max="10242" width="12.21875" style="8" customWidth="1"/>
    <col min="10243" max="10243" width="28.21875" style="8" customWidth="1"/>
    <col min="10244" max="10244" width="13.77734375" style="8" customWidth="1"/>
    <col min="10245" max="10245" width="5.6640625" style="8" customWidth="1"/>
    <col min="10246" max="10246" width="7.109375" style="8" customWidth="1"/>
    <col min="10247" max="10247" width="7.6640625" style="8" customWidth="1"/>
    <col min="10248" max="10248" width="16.33203125" style="8" customWidth="1"/>
    <col min="10249" max="10468" width="9" style="8"/>
    <col min="10469" max="10469" width="5" style="8" customWidth="1"/>
    <col min="10470" max="10470" width="15" style="8" customWidth="1"/>
    <col min="10471" max="10472" width="14.6640625" style="8" customWidth="1"/>
    <col min="10473" max="10473" width="6.21875" style="8" customWidth="1"/>
    <col min="10474" max="10476" width="10.109375" style="8" customWidth="1"/>
    <col min="10477" max="10477" width="10.44140625" style="8" customWidth="1"/>
    <col min="10478" max="10496" width="9" style="8"/>
    <col min="10497" max="10497" width="6.44140625" style="8" customWidth="1"/>
    <col min="10498" max="10498" width="12.21875" style="8" customWidth="1"/>
    <col min="10499" max="10499" width="28.21875" style="8" customWidth="1"/>
    <col min="10500" max="10500" width="13.77734375" style="8" customWidth="1"/>
    <col min="10501" max="10501" width="5.6640625" style="8" customWidth="1"/>
    <col min="10502" max="10502" width="7.109375" style="8" customWidth="1"/>
    <col min="10503" max="10503" width="7.6640625" style="8" customWidth="1"/>
    <col min="10504" max="10504" width="16.33203125" style="8" customWidth="1"/>
    <col min="10505" max="10724" width="9" style="8"/>
    <col min="10725" max="10725" width="5" style="8" customWidth="1"/>
    <col min="10726" max="10726" width="15" style="8" customWidth="1"/>
    <col min="10727" max="10728" width="14.6640625" style="8" customWidth="1"/>
    <col min="10729" max="10729" width="6.21875" style="8" customWidth="1"/>
    <col min="10730" max="10732" width="10.109375" style="8" customWidth="1"/>
    <col min="10733" max="10733" width="10.44140625" style="8" customWidth="1"/>
    <col min="10734" max="10752" width="9" style="8"/>
    <col min="10753" max="10753" width="6.44140625" style="8" customWidth="1"/>
    <col min="10754" max="10754" width="12.21875" style="8" customWidth="1"/>
    <col min="10755" max="10755" width="28.21875" style="8" customWidth="1"/>
    <col min="10756" max="10756" width="13.77734375" style="8" customWidth="1"/>
    <col min="10757" max="10757" width="5.6640625" style="8" customWidth="1"/>
    <col min="10758" max="10758" width="7.109375" style="8" customWidth="1"/>
    <col min="10759" max="10759" width="7.6640625" style="8" customWidth="1"/>
    <col min="10760" max="10760" width="16.33203125" style="8" customWidth="1"/>
    <col min="10761" max="10980" width="9" style="8"/>
    <col min="10981" max="10981" width="5" style="8" customWidth="1"/>
    <col min="10982" max="10982" width="15" style="8" customWidth="1"/>
    <col min="10983" max="10984" width="14.6640625" style="8" customWidth="1"/>
    <col min="10985" max="10985" width="6.21875" style="8" customWidth="1"/>
    <col min="10986" max="10988" width="10.109375" style="8" customWidth="1"/>
    <col min="10989" max="10989" width="10.44140625" style="8" customWidth="1"/>
    <col min="10990" max="11008" width="9" style="8"/>
    <col min="11009" max="11009" width="6.44140625" style="8" customWidth="1"/>
    <col min="11010" max="11010" width="12.21875" style="8" customWidth="1"/>
    <col min="11011" max="11011" width="28.21875" style="8" customWidth="1"/>
    <col min="11012" max="11012" width="13.77734375" style="8" customWidth="1"/>
    <col min="11013" max="11013" width="5.6640625" style="8" customWidth="1"/>
    <col min="11014" max="11014" width="7.109375" style="8" customWidth="1"/>
    <col min="11015" max="11015" width="7.6640625" style="8" customWidth="1"/>
    <col min="11016" max="11016" width="16.33203125" style="8" customWidth="1"/>
    <col min="11017" max="11236" width="9" style="8"/>
    <col min="11237" max="11237" width="5" style="8" customWidth="1"/>
    <col min="11238" max="11238" width="15" style="8" customWidth="1"/>
    <col min="11239" max="11240" width="14.6640625" style="8" customWidth="1"/>
    <col min="11241" max="11241" width="6.21875" style="8" customWidth="1"/>
    <col min="11242" max="11244" width="10.109375" style="8" customWidth="1"/>
    <col min="11245" max="11245" width="10.44140625" style="8" customWidth="1"/>
    <col min="11246" max="11264" width="9" style="8"/>
    <col min="11265" max="11265" width="6.44140625" style="8" customWidth="1"/>
    <col min="11266" max="11266" width="12.21875" style="8" customWidth="1"/>
    <col min="11267" max="11267" width="28.21875" style="8" customWidth="1"/>
    <col min="11268" max="11268" width="13.77734375" style="8" customWidth="1"/>
    <col min="11269" max="11269" width="5.6640625" style="8" customWidth="1"/>
    <col min="11270" max="11270" width="7.109375" style="8" customWidth="1"/>
    <col min="11271" max="11271" width="7.6640625" style="8" customWidth="1"/>
    <col min="11272" max="11272" width="16.33203125" style="8" customWidth="1"/>
    <col min="11273" max="11492" width="9" style="8"/>
    <col min="11493" max="11493" width="5" style="8" customWidth="1"/>
    <col min="11494" max="11494" width="15" style="8" customWidth="1"/>
    <col min="11495" max="11496" width="14.6640625" style="8" customWidth="1"/>
    <col min="11497" max="11497" width="6.21875" style="8" customWidth="1"/>
    <col min="11498" max="11500" width="10.109375" style="8" customWidth="1"/>
    <col min="11501" max="11501" width="10.44140625" style="8" customWidth="1"/>
    <col min="11502" max="11520" width="9" style="8"/>
    <col min="11521" max="11521" width="6.44140625" style="8" customWidth="1"/>
    <col min="11522" max="11522" width="12.21875" style="8" customWidth="1"/>
    <col min="11523" max="11523" width="28.21875" style="8" customWidth="1"/>
    <col min="11524" max="11524" width="13.77734375" style="8" customWidth="1"/>
    <col min="11525" max="11525" width="5.6640625" style="8" customWidth="1"/>
    <col min="11526" max="11526" width="7.109375" style="8" customWidth="1"/>
    <col min="11527" max="11527" width="7.6640625" style="8" customWidth="1"/>
    <col min="11528" max="11528" width="16.33203125" style="8" customWidth="1"/>
    <col min="11529" max="11748" width="9" style="8"/>
    <col min="11749" max="11749" width="5" style="8" customWidth="1"/>
    <col min="11750" max="11750" width="15" style="8" customWidth="1"/>
    <col min="11751" max="11752" width="14.6640625" style="8" customWidth="1"/>
    <col min="11753" max="11753" width="6.21875" style="8" customWidth="1"/>
    <col min="11754" max="11756" width="10.109375" style="8" customWidth="1"/>
    <col min="11757" max="11757" width="10.44140625" style="8" customWidth="1"/>
    <col min="11758" max="11776" width="9" style="8"/>
    <col min="11777" max="11777" width="6.44140625" style="8" customWidth="1"/>
    <col min="11778" max="11778" width="12.21875" style="8" customWidth="1"/>
    <col min="11779" max="11779" width="28.21875" style="8" customWidth="1"/>
    <col min="11780" max="11780" width="13.77734375" style="8" customWidth="1"/>
    <col min="11781" max="11781" width="5.6640625" style="8" customWidth="1"/>
    <col min="11782" max="11782" width="7.109375" style="8" customWidth="1"/>
    <col min="11783" max="11783" width="7.6640625" style="8" customWidth="1"/>
    <col min="11784" max="11784" width="16.33203125" style="8" customWidth="1"/>
    <col min="11785" max="12004" width="9" style="8"/>
    <col min="12005" max="12005" width="5" style="8" customWidth="1"/>
    <col min="12006" max="12006" width="15" style="8" customWidth="1"/>
    <col min="12007" max="12008" width="14.6640625" style="8" customWidth="1"/>
    <col min="12009" max="12009" width="6.21875" style="8" customWidth="1"/>
    <col min="12010" max="12012" width="10.109375" style="8" customWidth="1"/>
    <col min="12013" max="12013" width="10.44140625" style="8" customWidth="1"/>
    <col min="12014" max="12032" width="9" style="8"/>
    <col min="12033" max="12033" width="6.44140625" style="8" customWidth="1"/>
    <col min="12034" max="12034" width="12.21875" style="8" customWidth="1"/>
    <col min="12035" max="12035" width="28.21875" style="8" customWidth="1"/>
    <col min="12036" max="12036" width="13.77734375" style="8" customWidth="1"/>
    <col min="12037" max="12037" width="5.6640625" style="8" customWidth="1"/>
    <col min="12038" max="12038" width="7.109375" style="8" customWidth="1"/>
    <col min="12039" max="12039" width="7.6640625" style="8" customWidth="1"/>
    <col min="12040" max="12040" width="16.33203125" style="8" customWidth="1"/>
    <col min="12041" max="12260" width="9" style="8"/>
    <col min="12261" max="12261" width="5" style="8" customWidth="1"/>
    <col min="12262" max="12262" width="15" style="8" customWidth="1"/>
    <col min="12263" max="12264" width="14.6640625" style="8" customWidth="1"/>
    <col min="12265" max="12265" width="6.21875" style="8" customWidth="1"/>
    <col min="12266" max="12268" width="10.109375" style="8" customWidth="1"/>
    <col min="12269" max="12269" width="10.44140625" style="8" customWidth="1"/>
    <col min="12270" max="12288" width="9" style="8"/>
    <col min="12289" max="12289" width="6.44140625" style="8" customWidth="1"/>
    <col min="12290" max="12290" width="12.21875" style="8" customWidth="1"/>
    <col min="12291" max="12291" width="28.21875" style="8" customWidth="1"/>
    <col min="12292" max="12292" width="13.77734375" style="8" customWidth="1"/>
    <col min="12293" max="12293" width="5.6640625" style="8" customWidth="1"/>
    <col min="12294" max="12294" width="7.109375" style="8" customWidth="1"/>
    <col min="12295" max="12295" width="7.6640625" style="8" customWidth="1"/>
    <col min="12296" max="12296" width="16.33203125" style="8" customWidth="1"/>
    <col min="12297" max="12516" width="9" style="8"/>
    <col min="12517" max="12517" width="5" style="8" customWidth="1"/>
    <col min="12518" max="12518" width="15" style="8" customWidth="1"/>
    <col min="12519" max="12520" width="14.6640625" style="8" customWidth="1"/>
    <col min="12521" max="12521" width="6.21875" style="8" customWidth="1"/>
    <col min="12522" max="12524" width="10.109375" style="8" customWidth="1"/>
    <col min="12525" max="12525" width="10.44140625" style="8" customWidth="1"/>
    <col min="12526" max="12544" width="9" style="8"/>
    <col min="12545" max="12545" width="6.44140625" style="8" customWidth="1"/>
    <col min="12546" max="12546" width="12.21875" style="8" customWidth="1"/>
    <col min="12547" max="12547" width="28.21875" style="8" customWidth="1"/>
    <col min="12548" max="12548" width="13.77734375" style="8" customWidth="1"/>
    <col min="12549" max="12549" width="5.6640625" style="8" customWidth="1"/>
    <col min="12550" max="12550" width="7.109375" style="8" customWidth="1"/>
    <col min="12551" max="12551" width="7.6640625" style="8" customWidth="1"/>
    <col min="12552" max="12552" width="16.33203125" style="8" customWidth="1"/>
    <col min="12553" max="12772" width="9" style="8"/>
    <col min="12773" max="12773" width="5" style="8" customWidth="1"/>
    <col min="12774" max="12774" width="15" style="8" customWidth="1"/>
    <col min="12775" max="12776" width="14.6640625" style="8" customWidth="1"/>
    <col min="12777" max="12777" width="6.21875" style="8" customWidth="1"/>
    <col min="12778" max="12780" width="10.109375" style="8" customWidth="1"/>
    <col min="12781" max="12781" width="10.44140625" style="8" customWidth="1"/>
    <col min="12782" max="12800" width="9" style="8"/>
    <col min="12801" max="12801" width="6.44140625" style="8" customWidth="1"/>
    <col min="12802" max="12802" width="12.21875" style="8" customWidth="1"/>
    <col min="12803" max="12803" width="28.21875" style="8" customWidth="1"/>
    <col min="12804" max="12804" width="13.77734375" style="8" customWidth="1"/>
    <col min="12805" max="12805" width="5.6640625" style="8" customWidth="1"/>
    <col min="12806" max="12806" width="7.109375" style="8" customWidth="1"/>
    <col min="12807" max="12807" width="7.6640625" style="8" customWidth="1"/>
    <col min="12808" max="12808" width="16.33203125" style="8" customWidth="1"/>
    <col min="12809" max="13028" width="9" style="8"/>
    <col min="13029" max="13029" width="5" style="8" customWidth="1"/>
    <col min="13030" max="13030" width="15" style="8" customWidth="1"/>
    <col min="13031" max="13032" width="14.6640625" style="8" customWidth="1"/>
    <col min="13033" max="13033" width="6.21875" style="8" customWidth="1"/>
    <col min="13034" max="13036" width="10.109375" style="8" customWidth="1"/>
    <col min="13037" max="13037" width="10.44140625" style="8" customWidth="1"/>
    <col min="13038" max="13056" width="9" style="8"/>
    <col min="13057" max="13057" width="6.44140625" style="8" customWidth="1"/>
    <col min="13058" max="13058" width="12.21875" style="8" customWidth="1"/>
    <col min="13059" max="13059" width="28.21875" style="8" customWidth="1"/>
    <col min="13060" max="13060" width="13.77734375" style="8" customWidth="1"/>
    <col min="13061" max="13061" width="5.6640625" style="8" customWidth="1"/>
    <col min="13062" max="13062" width="7.109375" style="8" customWidth="1"/>
    <col min="13063" max="13063" width="7.6640625" style="8" customWidth="1"/>
    <col min="13064" max="13064" width="16.33203125" style="8" customWidth="1"/>
    <col min="13065" max="13284" width="9" style="8"/>
    <col min="13285" max="13285" width="5" style="8" customWidth="1"/>
    <col min="13286" max="13286" width="15" style="8" customWidth="1"/>
    <col min="13287" max="13288" width="14.6640625" style="8" customWidth="1"/>
    <col min="13289" max="13289" width="6.21875" style="8" customWidth="1"/>
    <col min="13290" max="13292" width="10.109375" style="8" customWidth="1"/>
    <col min="13293" max="13293" width="10.44140625" style="8" customWidth="1"/>
    <col min="13294" max="13312" width="9" style="8"/>
    <col min="13313" max="13313" width="6.44140625" style="8" customWidth="1"/>
    <col min="13314" max="13314" width="12.21875" style="8" customWidth="1"/>
    <col min="13315" max="13315" width="28.21875" style="8" customWidth="1"/>
    <col min="13316" max="13316" width="13.77734375" style="8" customWidth="1"/>
    <col min="13317" max="13317" width="5.6640625" style="8" customWidth="1"/>
    <col min="13318" max="13318" width="7.109375" style="8" customWidth="1"/>
    <col min="13319" max="13319" width="7.6640625" style="8" customWidth="1"/>
    <col min="13320" max="13320" width="16.33203125" style="8" customWidth="1"/>
    <col min="13321" max="13540" width="9" style="8"/>
    <col min="13541" max="13541" width="5" style="8" customWidth="1"/>
    <col min="13542" max="13542" width="15" style="8" customWidth="1"/>
    <col min="13543" max="13544" width="14.6640625" style="8" customWidth="1"/>
    <col min="13545" max="13545" width="6.21875" style="8" customWidth="1"/>
    <col min="13546" max="13548" width="10.109375" style="8" customWidth="1"/>
    <col min="13549" max="13549" width="10.44140625" style="8" customWidth="1"/>
    <col min="13550" max="13568" width="9" style="8"/>
    <col min="13569" max="13569" width="6.44140625" style="8" customWidth="1"/>
    <col min="13570" max="13570" width="12.21875" style="8" customWidth="1"/>
    <col min="13571" max="13571" width="28.21875" style="8" customWidth="1"/>
    <col min="13572" max="13572" width="13.77734375" style="8" customWidth="1"/>
    <col min="13573" max="13573" width="5.6640625" style="8" customWidth="1"/>
    <col min="13574" max="13574" width="7.109375" style="8" customWidth="1"/>
    <col min="13575" max="13575" width="7.6640625" style="8" customWidth="1"/>
    <col min="13576" max="13576" width="16.33203125" style="8" customWidth="1"/>
    <col min="13577" max="13796" width="9" style="8"/>
    <col min="13797" max="13797" width="5" style="8" customWidth="1"/>
    <col min="13798" max="13798" width="15" style="8" customWidth="1"/>
    <col min="13799" max="13800" width="14.6640625" style="8" customWidth="1"/>
    <col min="13801" max="13801" width="6.21875" style="8" customWidth="1"/>
    <col min="13802" max="13804" width="10.109375" style="8" customWidth="1"/>
    <col min="13805" max="13805" width="10.44140625" style="8" customWidth="1"/>
    <col min="13806" max="13824" width="9" style="8"/>
    <col min="13825" max="13825" width="6.44140625" style="8" customWidth="1"/>
    <col min="13826" max="13826" width="12.21875" style="8" customWidth="1"/>
    <col min="13827" max="13827" width="28.21875" style="8" customWidth="1"/>
    <col min="13828" max="13828" width="13.77734375" style="8" customWidth="1"/>
    <col min="13829" max="13829" width="5.6640625" style="8" customWidth="1"/>
    <col min="13830" max="13830" width="7.109375" style="8" customWidth="1"/>
    <col min="13831" max="13831" width="7.6640625" style="8" customWidth="1"/>
    <col min="13832" max="13832" width="16.33203125" style="8" customWidth="1"/>
    <col min="13833" max="14052" width="9" style="8"/>
    <col min="14053" max="14053" width="5" style="8" customWidth="1"/>
    <col min="14054" max="14054" width="15" style="8" customWidth="1"/>
    <col min="14055" max="14056" width="14.6640625" style="8" customWidth="1"/>
    <col min="14057" max="14057" width="6.21875" style="8" customWidth="1"/>
    <col min="14058" max="14060" width="10.109375" style="8" customWidth="1"/>
    <col min="14061" max="14061" width="10.44140625" style="8" customWidth="1"/>
    <col min="14062" max="14080" width="9" style="8"/>
    <col min="14081" max="14081" width="6.44140625" style="8" customWidth="1"/>
    <col min="14082" max="14082" width="12.21875" style="8" customWidth="1"/>
    <col min="14083" max="14083" width="28.21875" style="8" customWidth="1"/>
    <col min="14084" max="14084" width="13.77734375" style="8" customWidth="1"/>
    <col min="14085" max="14085" width="5.6640625" style="8" customWidth="1"/>
    <col min="14086" max="14086" width="7.109375" style="8" customWidth="1"/>
    <col min="14087" max="14087" width="7.6640625" style="8" customWidth="1"/>
    <col min="14088" max="14088" width="16.33203125" style="8" customWidth="1"/>
    <col min="14089" max="14308" width="9" style="8"/>
    <col min="14309" max="14309" width="5" style="8" customWidth="1"/>
    <col min="14310" max="14310" width="15" style="8" customWidth="1"/>
    <col min="14311" max="14312" width="14.6640625" style="8" customWidth="1"/>
    <col min="14313" max="14313" width="6.21875" style="8" customWidth="1"/>
    <col min="14314" max="14316" width="10.109375" style="8" customWidth="1"/>
    <col min="14317" max="14317" width="10.44140625" style="8" customWidth="1"/>
    <col min="14318" max="14336" width="9" style="8"/>
    <col min="14337" max="14337" width="6.44140625" style="8" customWidth="1"/>
    <col min="14338" max="14338" width="12.21875" style="8" customWidth="1"/>
    <col min="14339" max="14339" width="28.21875" style="8" customWidth="1"/>
    <col min="14340" max="14340" width="13.77734375" style="8" customWidth="1"/>
    <col min="14341" max="14341" width="5.6640625" style="8" customWidth="1"/>
    <col min="14342" max="14342" width="7.109375" style="8" customWidth="1"/>
    <col min="14343" max="14343" width="7.6640625" style="8" customWidth="1"/>
    <col min="14344" max="14344" width="16.33203125" style="8" customWidth="1"/>
    <col min="14345" max="14564" width="9" style="8"/>
    <col min="14565" max="14565" width="5" style="8" customWidth="1"/>
    <col min="14566" max="14566" width="15" style="8" customWidth="1"/>
    <col min="14567" max="14568" width="14.6640625" style="8" customWidth="1"/>
    <col min="14569" max="14569" width="6.21875" style="8" customWidth="1"/>
    <col min="14570" max="14572" width="10.109375" style="8" customWidth="1"/>
    <col min="14573" max="14573" width="10.44140625" style="8" customWidth="1"/>
    <col min="14574" max="14592" width="9" style="8"/>
    <col min="14593" max="14593" width="6.44140625" style="8" customWidth="1"/>
    <col min="14594" max="14594" width="12.21875" style="8" customWidth="1"/>
    <col min="14595" max="14595" width="28.21875" style="8" customWidth="1"/>
    <col min="14596" max="14596" width="13.77734375" style="8" customWidth="1"/>
    <col min="14597" max="14597" width="5.6640625" style="8" customWidth="1"/>
    <col min="14598" max="14598" width="7.109375" style="8" customWidth="1"/>
    <col min="14599" max="14599" width="7.6640625" style="8" customWidth="1"/>
    <col min="14600" max="14600" width="16.33203125" style="8" customWidth="1"/>
    <col min="14601" max="14820" width="9" style="8"/>
    <col min="14821" max="14821" width="5" style="8" customWidth="1"/>
    <col min="14822" max="14822" width="15" style="8" customWidth="1"/>
    <col min="14823" max="14824" width="14.6640625" style="8" customWidth="1"/>
    <col min="14825" max="14825" width="6.21875" style="8" customWidth="1"/>
    <col min="14826" max="14828" width="10.109375" style="8" customWidth="1"/>
    <col min="14829" max="14829" width="10.44140625" style="8" customWidth="1"/>
    <col min="14830" max="14848" width="9" style="8"/>
    <col min="14849" max="14849" width="6.44140625" style="8" customWidth="1"/>
    <col min="14850" max="14850" width="12.21875" style="8" customWidth="1"/>
    <col min="14851" max="14851" width="28.21875" style="8" customWidth="1"/>
    <col min="14852" max="14852" width="13.77734375" style="8" customWidth="1"/>
    <col min="14853" max="14853" width="5.6640625" style="8" customWidth="1"/>
    <col min="14854" max="14854" width="7.109375" style="8" customWidth="1"/>
    <col min="14855" max="14855" width="7.6640625" style="8" customWidth="1"/>
    <col min="14856" max="14856" width="16.33203125" style="8" customWidth="1"/>
    <col min="14857" max="15076" width="9" style="8"/>
    <col min="15077" max="15077" width="5" style="8" customWidth="1"/>
    <col min="15078" max="15078" width="15" style="8" customWidth="1"/>
    <col min="15079" max="15080" width="14.6640625" style="8" customWidth="1"/>
    <col min="15081" max="15081" width="6.21875" style="8" customWidth="1"/>
    <col min="15082" max="15084" width="10.109375" style="8" customWidth="1"/>
    <col min="15085" max="15085" width="10.44140625" style="8" customWidth="1"/>
    <col min="15086" max="15104" width="9" style="8"/>
    <col min="15105" max="15105" width="6.44140625" style="8" customWidth="1"/>
    <col min="15106" max="15106" width="12.21875" style="8" customWidth="1"/>
    <col min="15107" max="15107" width="28.21875" style="8" customWidth="1"/>
    <col min="15108" max="15108" width="13.77734375" style="8" customWidth="1"/>
    <col min="15109" max="15109" width="5.6640625" style="8" customWidth="1"/>
    <col min="15110" max="15110" width="7.109375" style="8" customWidth="1"/>
    <col min="15111" max="15111" width="7.6640625" style="8" customWidth="1"/>
    <col min="15112" max="15112" width="16.33203125" style="8" customWidth="1"/>
    <col min="15113" max="15332" width="9" style="8"/>
    <col min="15333" max="15333" width="5" style="8" customWidth="1"/>
    <col min="15334" max="15334" width="15" style="8" customWidth="1"/>
    <col min="15335" max="15336" width="14.6640625" style="8" customWidth="1"/>
    <col min="15337" max="15337" width="6.21875" style="8" customWidth="1"/>
    <col min="15338" max="15340" width="10.109375" style="8" customWidth="1"/>
    <col min="15341" max="15341" width="10.44140625" style="8" customWidth="1"/>
    <col min="15342" max="15360" width="9" style="8"/>
    <col min="15361" max="15361" width="6.44140625" style="8" customWidth="1"/>
    <col min="15362" max="15362" width="12.21875" style="8" customWidth="1"/>
    <col min="15363" max="15363" width="28.21875" style="8" customWidth="1"/>
    <col min="15364" max="15364" width="13.77734375" style="8" customWidth="1"/>
    <col min="15365" max="15365" width="5.6640625" style="8" customWidth="1"/>
    <col min="15366" max="15366" width="7.109375" style="8" customWidth="1"/>
    <col min="15367" max="15367" width="7.6640625" style="8" customWidth="1"/>
    <col min="15368" max="15368" width="16.33203125" style="8" customWidth="1"/>
    <col min="15369" max="15588" width="9" style="8"/>
    <col min="15589" max="15589" width="5" style="8" customWidth="1"/>
    <col min="15590" max="15590" width="15" style="8" customWidth="1"/>
    <col min="15591" max="15592" width="14.6640625" style="8" customWidth="1"/>
    <col min="15593" max="15593" width="6.21875" style="8" customWidth="1"/>
    <col min="15594" max="15596" width="10.109375" style="8" customWidth="1"/>
    <col min="15597" max="15597" width="10.44140625" style="8" customWidth="1"/>
    <col min="15598" max="15616" width="9" style="8"/>
    <col min="15617" max="15617" width="6.44140625" style="8" customWidth="1"/>
    <col min="15618" max="15618" width="12.21875" style="8" customWidth="1"/>
    <col min="15619" max="15619" width="28.21875" style="8" customWidth="1"/>
    <col min="15620" max="15620" width="13.77734375" style="8" customWidth="1"/>
    <col min="15621" max="15621" width="5.6640625" style="8" customWidth="1"/>
    <col min="15622" max="15622" width="7.109375" style="8" customWidth="1"/>
    <col min="15623" max="15623" width="7.6640625" style="8" customWidth="1"/>
    <col min="15624" max="15624" width="16.33203125" style="8" customWidth="1"/>
    <col min="15625" max="15844" width="9" style="8"/>
    <col min="15845" max="15845" width="5" style="8" customWidth="1"/>
    <col min="15846" max="15846" width="15" style="8" customWidth="1"/>
    <col min="15847" max="15848" width="14.6640625" style="8" customWidth="1"/>
    <col min="15849" max="15849" width="6.21875" style="8" customWidth="1"/>
    <col min="15850" max="15852" width="10.109375" style="8" customWidth="1"/>
    <col min="15853" max="15853" width="10.44140625" style="8" customWidth="1"/>
    <col min="15854" max="15872" width="9" style="8"/>
    <col min="15873" max="15873" width="6.44140625" style="8" customWidth="1"/>
    <col min="15874" max="15874" width="12.21875" style="8" customWidth="1"/>
    <col min="15875" max="15875" width="28.21875" style="8" customWidth="1"/>
    <col min="15876" max="15876" width="13.77734375" style="8" customWidth="1"/>
    <col min="15877" max="15877" width="5.6640625" style="8" customWidth="1"/>
    <col min="15878" max="15878" width="7.109375" style="8" customWidth="1"/>
    <col min="15879" max="15879" width="7.6640625" style="8" customWidth="1"/>
    <col min="15880" max="15880" width="16.33203125" style="8" customWidth="1"/>
    <col min="15881" max="16100" width="9" style="8"/>
    <col min="16101" max="16101" width="5" style="8" customWidth="1"/>
    <col min="16102" max="16102" width="15" style="8" customWidth="1"/>
    <col min="16103" max="16104" width="14.6640625" style="8" customWidth="1"/>
    <col min="16105" max="16105" width="6.21875" style="8" customWidth="1"/>
    <col min="16106" max="16108" width="10.109375" style="8" customWidth="1"/>
    <col min="16109" max="16109" width="10.44140625" style="8" customWidth="1"/>
    <col min="16110" max="16128" width="9" style="8"/>
    <col min="16129" max="16129" width="6.44140625" style="8" customWidth="1"/>
    <col min="16130" max="16130" width="12.21875" style="8" customWidth="1"/>
    <col min="16131" max="16131" width="28.21875" style="8" customWidth="1"/>
    <col min="16132" max="16132" width="13.77734375" style="8" customWidth="1"/>
    <col min="16133" max="16133" width="5.6640625" style="8" customWidth="1"/>
    <col min="16134" max="16134" width="7.109375" style="8" customWidth="1"/>
    <col min="16135" max="16135" width="7.6640625" style="8" customWidth="1"/>
    <col min="16136" max="16136" width="16.33203125" style="8" customWidth="1"/>
    <col min="16137" max="16356" width="9" style="8"/>
    <col min="16357" max="16357" width="5" style="8" customWidth="1"/>
    <col min="16358" max="16358" width="15" style="8" customWidth="1"/>
    <col min="16359" max="16360" width="14.6640625" style="8" customWidth="1"/>
    <col min="16361" max="16361" width="6.21875" style="8" customWidth="1"/>
    <col min="16362" max="16364" width="10.109375" style="8" customWidth="1"/>
    <col min="16365" max="16365" width="10.44140625" style="8" customWidth="1"/>
    <col min="16366" max="16384" width="9" style="8"/>
  </cols>
  <sheetData>
    <row r="1" spans="1:255" ht="22.2">
      <c r="A1" s="198" t="s">
        <v>29</v>
      </c>
      <c r="B1" s="198"/>
      <c r="C1" s="198"/>
      <c r="D1" s="198"/>
      <c r="E1" s="198"/>
      <c r="F1" s="198"/>
      <c r="G1" s="198"/>
      <c r="H1" s="198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  <c r="Z1" s="90"/>
      <c r="AA1" s="90"/>
      <c r="AB1" s="90"/>
      <c r="AC1" s="90"/>
      <c r="AD1" s="90"/>
      <c r="AE1" s="90"/>
      <c r="AF1" s="90"/>
      <c r="AG1" s="90"/>
      <c r="AH1" s="90"/>
      <c r="AI1" s="90"/>
      <c r="AJ1" s="90"/>
      <c r="AK1" s="90"/>
      <c r="AL1" s="90"/>
      <c r="AM1" s="90"/>
      <c r="AN1" s="90"/>
      <c r="AO1" s="90"/>
      <c r="AP1" s="90"/>
      <c r="AQ1" s="90"/>
      <c r="AR1" s="90"/>
      <c r="AS1" s="90"/>
      <c r="AT1" s="90"/>
      <c r="AU1" s="90"/>
      <c r="AV1" s="90"/>
      <c r="AW1" s="90"/>
      <c r="AX1" s="90"/>
      <c r="AY1" s="90"/>
      <c r="AZ1" s="90"/>
      <c r="BA1" s="90"/>
      <c r="BB1" s="90"/>
      <c r="BC1" s="90"/>
      <c r="BD1" s="90"/>
      <c r="BE1" s="90"/>
      <c r="BF1" s="90"/>
      <c r="BG1" s="90"/>
      <c r="BH1" s="90"/>
      <c r="BI1" s="90"/>
      <c r="BJ1" s="90"/>
    </row>
    <row r="2" spans="1:255" ht="15.75" customHeight="1">
      <c r="A2" s="199" t="s">
        <v>1</v>
      </c>
      <c r="B2" s="199"/>
      <c r="C2" s="199"/>
      <c r="D2" s="199"/>
      <c r="E2" s="199"/>
      <c r="F2" s="199"/>
      <c r="G2" s="199"/>
      <c r="H2" s="199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  <c r="AB2" s="90"/>
      <c r="AC2" s="90"/>
      <c r="AD2" s="90"/>
      <c r="AE2" s="90"/>
      <c r="AF2" s="90"/>
      <c r="AG2" s="90"/>
      <c r="AH2" s="90"/>
      <c r="AI2" s="90"/>
      <c r="AJ2" s="90"/>
      <c r="AK2" s="90"/>
      <c r="AL2" s="90"/>
      <c r="AM2" s="90"/>
      <c r="AN2" s="90"/>
      <c r="AO2" s="90"/>
      <c r="AP2" s="90"/>
      <c r="AQ2" s="90"/>
      <c r="AR2" s="90"/>
      <c r="AS2" s="90"/>
      <c r="AT2" s="90"/>
      <c r="AU2" s="90"/>
      <c r="AV2" s="90"/>
      <c r="AW2" s="90"/>
      <c r="AX2" s="90"/>
      <c r="AY2" s="90"/>
      <c r="AZ2" s="90"/>
      <c r="BA2" s="90"/>
      <c r="BB2" s="90"/>
      <c r="BC2" s="90"/>
      <c r="BD2" s="90"/>
      <c r="BE2" s="90"/>
      <c r="BF2" s="90"/>
      <c r="BG2" s="90"/>
      <c r="BH2" s="90"/>
      <c r="BI2" s="90"/>
      <c r="BJ2" s="90"/>
    </row>
    <row r="3" spans="1:255">
      <c r="A3" s="200" t="s">
        <v>2</v>
      </c>
      <c r="B3" s="200"/>
      <c r="C3" s="200"/>
      <c r="D3" s="200"/>
      <c r="E3" s="200"/>
      <c r="F3" s="200"/>
      <c r="G3" s="200"/>
      <c r="H3" s="200"/>
      <c r="I3" s="90"/>
      <c r="J3" s="90"/>
      <c r="K3" s="90"/>
      <c r="L3" s="90"/>
      <c r="M3" s="90"/>
      <c r="N3" s="90"/>
      <c r="O3" s="90"/>
      <c r="P3" s="90"/>
      <c r="Q3" s="90"/>
      <c r="R3" s="90"/>
      <c r="S3" s="90"/>
      <c r="T3" s="90"/>
      <c r="U3" s="90"/>
      <c r="V3" s="90"/>
      <c r="W3" s="90"/>
      <c r="X3" s="90"/>
      <c r="Y3" s="90"/>
      <c r="Z3" s="90"/>
      <c r="AA3" s="90"/>
      <c r="AB3" s="90"/>
      <c r="AC3" s="90"/>
      <c r="AD3" s="90"/>
      <c r="AE3" s="90"/>
      <c r="AF3" s="90"/>
      <c r="AG3" s="90"/>
      <c r="AH3" s="90"/>
      <c r="AI3" s="90"/>
      <c r="AJ3" s="90"/>
      <c r="AK3" s="90"/>
      <c r="AL3" s="90"/>
      <c r="AM3" s="90"/>
      <c r="AN3" s="90"/>
      <c r="AO3" s="90"/>
      <c r="AP3" s="90"/>
      <c r="AQ3" s="90"/>
      <c r="AR3" s="90"/>
      <c r="AS3" s="90"/>
      <c r="AT3" s="90"/>
      <c r="AU3" s="90"/>
      <c r="AV3" s="90"/>
      <c r="AW3" s="90"/>
      <c r="AX3" s="90"/>
      <c r="AY3" s="90"/>
      <c r="AZ3" s="90"/>
      <c r="BA3" s="90"/>
      <c r="BB3" s="90"/>
      <c r="BC3" s="90"/>
      <c r="BD3" s="90"/>
      <c r="BE3" s="90"/>
      <c r="BF3" s="90"/>
      <c r="BG3" s="90"/>
      <c r="BH3" s="90"/>
      <c r="BI3" s="90"/>
      <c r="BJ3" s="90"/>
    </row>
    <row r="4" spans="1:255" ht="21" customHeight="1">
      <c r="A4" s="200" t="s">
        <v>3</v>
      </c>
      <c r="B4" s="200"/>
      <c r="C4" s="200"/>
      <c r="D4" s="200"/>
      <c r="E4" s="200"/>
      <c r="F4" s="200"/>
      <c r="G4" s="200"/>
      <c r="H4" s="200"/>
      <c r="I4" s="90"/>
      <c r="J4" s="90"/>
      <c r="K4" s="90"/>
      <c r="L4" s="90"/>
      <c r="M4" s="90"/>
      <c r="N4" s="90"/>
      <c r="O4" s="90"/>
      <c r="P4" s="90"/>
      <c r="Q4" s="90"/>
      <c r="R4" s="90"/>
      <c r="S4" s="90"/>
      <c r="T4" s="90"/>
      <c r="U4" s="90"/>
      <c r="V4" s="90"/>
      <c r="W4" s="90"/>
      <c r="X4" s="90"/>
      <c r="Y4" s="90"/>
      <c r="Z4" s="90"/>
      <c r="AA4" s="90"/>
      <c r="AB4" s="90"/>
      <c r="AC4" s="90"/>
      <c r="AD4" s="90"/>
      <c r="AE4" s="90"/>
      <c r="AF4" s="90"/>
      <c r="AG4" s="90"/>
      <c r="AH4" s="90"/>
      <c r="AI4" s="90"/>
      <c r="AJ4" s="90"/>
      <c r="AK4" s="90"/>
      <c r="AL4" s="90"/>
      <c r="AM4" s="90"/>
      <c r="AN4" s="90"/>
      <c r="AO4" s="90"/>
      <c r="AP4" s="90"/>
      <c r="AQ4" s="90"/>
      <c r="AR4" s="90"/>
      <c r="AS4" s="90"/>
      <c r="AT4" s="90"/>
      <c r="AU4" s="90"/>
      <c r="AV4" s="90"/>
      <c r="AW4" s="90"/>
      <c r="AX4" s="90"/>
      <c r="AY4" s="90"/>
      <c r="AZ4" s="90"/>
      <c r="BA4" s="90"/>
      <c r="BB4" s="90"/>
      <c r="BC4" s="90"/>
      <c r="BD4" s="90"/>
      <c r="BE4" s="90"/>
      <c r="BF4" s="90"/>
      <c r="BG4" s="90"/>
      <c r="BH4" s="90"/>
      <c r="BI4" s="90"/>
      <c r="BJ4" s="90"/>
    </row>
    <row r="5" spans="1:255" ht="31.5" customHeight="1">
      <c r="A5" s="201" t="s">
        <v>4</v>
      </c>
      <c r="B5" s="201"/>
      <c r="C5" s="201"/>
      <c r="D5" s="201"/>
      <c r="E5" s="201"/>
      <c r="F5" s="201"/>
      <c r="G5" s="201"/>
      <c r="H5" s="201"/>
      <c r="I5" s="90"/>
      <c r="J5" s="90"/>
      <c r="K5" s="90"/>
      <c r="L5" s="90"/>
      <c r="M5" s="90"/>
      <c r="N5" s="90"/>
      <c r="O5" s="90"/>
      <c r="P5" s="90"/>
      <c r="Q5" s="90"/>
      <c r="R5" s="90"/>
      <c r="S5" s="90"/>
      <c r="T5" s="90"/>
      <c r="U5" s="90"/>
      <c r="V5" s="90"/>
      <c r="W5" s="90"/>
      <c r="X5" s="90"/>
      <c r="Y5" s="90"/>
      <c r="Z5" s="90"/>
      <c r="AA5" s="90"/>
      <c r="AB5" s="90"/>
      <c r="AC5" s="90"/>
      <c r="AD5" s="90"/>
      <c r="AE5" s="90"/>
      <c r="AF5" s="90"/>
      <c r="AG5" s="90"/>
      <c r="AH5" s="90"/>
      <c r="AI5" s="90"/>
      <c r="AJ5" s="90"/>
      <c r="AK5" s="90"/>
      <c r="AL5" s="90"/>
      <c r="AM5" s="90"/>
      <c r="AN5" s="90"/>
      <c r="AO5" s="90"/>
      <c r="AP5" s="90"/>
      <c r="AQ5" s="90"/>
      <c r="AR5" s="90"/>
      <c r="AS5" s="90"/>
      <c r="AT5" s="90"/>
      <c r="AU5" s="90"/>
      <c r="AV5" s="90"/>
      <c r="AW5" s="90"/>
      <c r="AX5" s="90"/>
      <c r="AY5" s="90"/>
      <c r="AZ5" s="90"/>
      <c r="BA5" s="90"/>
      <c r="BB5" s="90"/>
      <c r="BC5" s="90"/>
      <c r="BD5" s="90"/>
      <c r="BE5" s="90"/>
      <c r="BF5" s="90"/>
      <c r="BG5" s="90"/>
      <c r="BH5" s="90"/>
      <c r="BI5" s="90"/>
      <c r="BJ5" s="90"/>
    </row>
    <row r="6" spans="1:255">
      <c r="A6" s="194" t="s">
        <v>5</v>
      </c>
      <c r="B6" s="194"/>
      <c r="C6" s="194"/>
      <c r="D6" s="194"/>
      <c r="E6" s="194"/>
      <c r="F6" s="194"/>
      <c r="G6" s="194"/>
      <c r="H6" s="194"/>
      <c r="I6" s="90"/>
      <c r="J6" s="90"/>
      <c r="K6" s="90"/>
      <c r="L6" s="90"/>
      <c r="M6" s="90"/>
      <c r="N6" s="90"/>
      <c r="O6" s="90"/>
      <c r="P6" s="90"/>
      <c r="Q6" s="90"/>
      <c r="R6" s="90"/>
      <c r="S6" s="90"/>
      <c r="T6" s="90"/>
      <c r="U6" s="90"/>
      <c r="V6" s="90"/>
      <c r="W6" s="90"/>
      <c r="X6" s="90"/>
      <c r="Y6" s="90"/>
      <c r="Z6" s="90"/>
      <c r="AA6" s="90"/>
      <c r="AB6" s="90"/>
      <c r="AC6" s="90"/>
      <c r="AD6" s="90"/>
      <c r="AE6" s="90"/>
      <c r="AF6" s="90"/>
      <c r="AG6" s="90"/>
      <c r="AH6" s="90"/>
      <c r="AI6" s="90"/>
      <c r="AJ6" s="90"/>
      <c r="AK6" s="90"/>
      <c r="AL6" s="90"/>
      <c r="AM6" s="90"/>
      <c r="AN6" s="90"/>
      <c r="AO6" s="90"/>
      <c r="AP6" s="90"/>
      <c r="AQ6" s="90"/>
      <c r="AR6" s="90"/>
      <c r="AS6" s="90"/>
      <c r="AT6" s="90"/>
      <c r="AU6" s="90"/>
      <c r="AV6" s="90"/>
      <c r="AW6" s="90"/>
      <c r="AX6" s="90"/>
      <c r="AY6" s="90"/>
      <c r="AZ6" s="90"/>
      <c r="BA6" s="90"/>
      <c r="BB6" s="90"/>
      <c r="BC6" s="90"/>
      <c r="BD6" s="90"/>
      <c r="BE6" s="90"/>
      <c r="BF6" s="90"/>
      <c r="BG6" s="90"/>
      <c r="BH6" s="90"/>
      <c r="BI6" s="90"/>
      <c r="BJ6" s="90"/>
    </row>
    <row r="7" spans="1:255" ht="15">
      <c r="A7" s="184" t="s">
        <v>6</v>
      </c>
      <c r="B7" s="186" t="s">
        <v>7</v>
      </c>
      <c r="C7" s="188" t="s">
        <v>8</v>
      </c>
      <c r="D7" s="188" t="s">
        <v>9</v>
      </c>
      <c r="E7" s="190" t="s">
        <v>10</v>
      </c>
      <c r="F7" s="195" t="s">
        <v>11</v>
      </c>
      <c r="G7" s="195"/>
      <c r="H7" s="192" t="s">
        <v>12</v>
      </c>
      <c r="I7" s="90"/>
      <c r="J7" s="90"/>
      <c r="K7" s="90"/>
      <c r="L7" s="90"/>
      <c r="M7" s="90"/>
      <c r="N7" s="90"/>
      <c r="O7" s="90"/>
      <c r="P7" s="90"/>
      <c r="Q7" s="90"/>
      <c r="R7" s="90"/>
      <c r="S7" s="90"/>
      <c r="T7" s="90"/>
      <c r="U7" s="90"/>
      <c r="V7" s="90"/>
      <c r="W7" s="90"/>
      <c r="X7" s="90"/>
      <c r="Y7" s="90"/>
      <c r="Z7" s="90"/>
      <c r="AA7" s="90"/>
      <c r="AB7" s="90"/>
      <c r="AC7" s="90"/>
      <c r="AD7" s="90"/>
      <c r="AE7" s="90"/>
      <c r="AF7" s="90"/>
      <c r="AG7" s="90"/>
      <c r="AH7" s="90"/>
      <c r="AI7" s="90"/>
      <c r="AJ7" s="90"/>
      <c r="AK7" s="90"/>
      <c r="AL7" s="90"/>
      <c r="AM7" s="90"/>
      <c r="AN7" s="90"/>
      <c r="AO7" s="90"/>
      <c r="AP7" s="90"/>
      <c r="AQ7" s="90"/>
      <c r="AR7" s="90"/>
      <c r="AS7" s="90"/>
      <c r="AT7" s="90"/>
      <c r="AU7" s="90"/>
      <c r="AV7" s="90"/>
      <c r="AW7" s="90"/>
      <c r="AX7" s="90"/>
      <c r="AY7" s="90"/>
      <c r="AZ7" s="90"/>
      <c r="BA7" s="90"/>
      <c r="BB7" s="90"/>
      <c r="BC7" s="90"/>
      <c r="BD7" s="90"/>
      <c r="BE7" s="90"/>
      <c r="BF7" s="90"/>
      <c r="BG7" s="90"/>
      <c r="BH7" s="90"/>
      <c r="BI7" s="90"/>
      <c r="BJ7" s="90"/>
    </row>
    <row r="8" spans="1:255" ht="15">
      <c r="A8" s="185"/>
      <c r="B8" s="187"/>
      <c r="C8" s="189"/>
      <c r="D8" s="189"/>
      <c r="E8" s="191"/>
      <c r="F8" s="52" t="s">
        <v>13</v>
      </c>
      <c r="G8" s="52" t="s">
        <v>14</v>
      </c>
      <c r="H8" s="193"/>
      <c r="I8" s="90"/>
      <c r="J8" s="90"/>
      <c r="K8" s="90"/>
      <c r="L8" s="90"/>
      <c r="M8" s="90"/>
      <c r="N8" s="90"/>
      <c r="O8" s="90"/>
      <c r="P8" s="90"/>
      <c r="Q8" s="90"/>
      <c r="R8" s="90"/>
      <c r="S8" s="90"/>
      <c r="T8" s="90"/>
      <c r="U8" s="90"/>
      <c r="V8" s="90"/>
      <c r="W8" s="90"/>
      <c r="X8" s="90"/>
      <c r="Y8" s="90"/>
      <c r="Z8" s="90"/>
      <c r="AA8" s="90"/>
      <c r="AB8" s="90"/>
      <c r="AC8" s="90"/>
      <c r="AD8" s="90"/>
      <c r="AE8" s="90"/>
      <c r="AF8" s="90"/>
      <c r="AG8" s="90"/>
      <c r="AH8" s="90"/>
      <c r="AI8" s="90"/>
      <c r="AJ8" s="90"/>
      <c r="AK8" s="90"/>
      <c r="AL8" s="90"/>
      <c r="AM8" s="90"/>
      <c r="AN8" s="90"/>
      <c r="AO8" s="90"/>
      <c r="AP8" s="90"/>
      <c r="AQ8" s="90"/>
      <c r="AR8" s="90"/>
      <c r="AS8" s="90"/>
      <c r="AT8" s="90"/>
      <c r="AU8" s="90"/>
      <c r="AV8" s="90"/>
      <c r="AW8" s="90"/>
      <c r="AX8" s="90"/>
      <c r="AY8" s="90"/>
      <c r="AZ8" s="90"/>
      <c r="BA8" s="90"/>
      <c r="BB8" s="90"/>
      <c r="BC8" s="90"/>
      <c r="BD8" s="90"/>
      <c r="BE8" s="90"/>
      <c r="BF8" s="90"/>
      <c r="BG8" s="90"/>
      <c r="BH8" s="90"/>
      <c r="BI8" s="90"/>
      <c r="BJ8" s="90"/>
    </row>
    <row r="9" spans="1:255" ht="15" customHeight="1">
      <c r="A9" s="159">
        <v>1</v>
      </c>
      <c r="B9" s="160" t="s">
        <v>30</v>
      </c>
      <c r="C9" s="161" t="s">
        <v>31</v>
      </c>
      <c r="D9" s="162" t="s">
        <v>32</v>
      </c>
      <c r="E9" s="163" t="s">
        <v>33</v>
      </c>
      <c r="F9" s="164"/>
      <c r="G9" s="164">
        <f>2/1.13</f>
        <v>1.7699115044247788</v>
      </c>
      <c r="H9" s="165" t="s">
        <v>34</v>
      </c>
      <c r="I9" s="90"/>
      <c r="J9" s="90"/>
      <c r="K9" s="90"/>
      <c r="L9" s="90"/>
      <c r="M9" s="90"/>
      <c r="N9" s="90"/>
      <c r="O9" s="90"/>
      <c r="P9" s="90"/>
      <c r="Q9" s="90"/>
      <c r="R9" s="90"/>
      <c r="S9" s="90"/>
      <c r="T9" s="90"/>
      <c r="U9" s="90"/>
      <c r="V9" s="90"/>
      <c r="W9" s="90"/>
      <c r="X9" s="90"/>
      <c r="Y9" s="90"/>
      <c r="Z9" s="90"/>
      <c r="AA9" s="90"/>
      <c r="AB9" s="90"/>
      <c r="AC9" s="90"/>
      <c r="AD9" s="90"/>
      <c r="AE9" s="90"/>
      <c r="AF9" s="90"/>
      <c r="AG9" s="90"/>
      <c r="AH9" s="90"/>
      <c r="AI9" s="90"/>
      <c r="AJ9" s="90"/>
      <c r="AK9" s="90"/>
      <c r="AL9" s="90"/>
      <c r="AM9" s="90"/>
      <c r="AN9" s="90"/>
      <c r="AO9" s="90"/>
      <c r="AP9" s="90"/>
      <c r="AQ9" s="90"/>
      <c r="AR9" s="90"/>
      <c r="AS9" s="90"/>
      <c r="AT9" s="90"/>
      <c r="AU9" s="90"/>
      <c r="AV9" s="90"/>
      <c r="AW9" s="90"/>
      <c r="AX9" s="90"/>
      <c r="AY9" s="90"/>
      <c r="AZ9" s="90"/>
      <c r="BA9" s="90"/>
      <c r="BB9" s="90"/>
      <c r="BC9" s="90"/>
      <c r="BD9" s="90"/>
      <c r="BE9" s="90"/>
      <c r="BF9" s="90"/>
      <c r="BG9" s="90"/>
      <c r="BH9" s="90"/>
      <c r="BI9" s="90"/>
      <c r="BJ9" s="90"/>
      <c r="BK9" s="90"/>
      <c r="BL9" s="90"/>
      <c r="BM9" s="90"/>
      <c r="BN9" s="90"/>
      <c r="BO9" s="90"/>
      <c r="BP9" s="90"/>
      <c r="BQ9" s="90"/>
      <c r="BR9" s="90"/>
      <c r="BS9" s="90"/>
      <c r="BT9" s="90"/>
      <c r="BU9" s="90"/>
      <c r="BV9" s="90"/>
      <c r="BW9" s="90"/>
      <c r="BX9" s="90"/>
      <c r="BY9" s="90"/>
      <c r="BZ9" s="90"/>
      <c r="CA9" s="90"/>
      <c r="CB9" s="90"/>
      <c r="CC9" s="90"/>
      <c r="CD9" s="90"/>
      <c r="CE9" s="90"/>
      <c r="CF9" s="90"/>
      <c r="CG9" s="90"/>
      <c r="CH9" s="90"/>
      <c r="CI9" s="90"/>
      <c r="CJ9" s="90"/>
      <c r="CK9" s="90"/>
      <c r="CL9" s="90"/>
      <c r="CM9" s="90"/>
      <c r="CN9" s="90"/>
      <c r="CO9" s="90"/>
      <c r="CP9" s="90"/>
      <c r="CQ9" s="90"/>
      <c r="CR9" s="90"/>
      <c r="CS9" s="90"/>
      <c r="CT9" s="90"/>
      <c r="CU9" s="90"/>
      <c r="CV9" s="90"/>
      <c r="CW9" s="90"/>
      <c r="CX9" s="90"/>
      <c r="CY9" s="90"/>
      <c r="CZ9" s="90"/>
      <c r="DA9" s="90"/>
      <c r="DB9" s="90"/>
      <c r="DC9" s="90"/>
      <c r="DD9" s="90"/>
      <c r="DE9" s="90"/>
      <c r="DF9" s="90"/>
      <c r="DG9" s="90"/>
      <c r="DH9" s="90"/>
      <c r="DI9" s="90"/>
      <c r="DJ9" s="90"/>
      <c r="DK9" s="90"/>
      <c r="DL9" s="90"/>
      <c r="DM9" s="90"/>
      <c r="DN9" s="90"/>
      <c r="DO9" s="90"/>
      <c r="DP9" s="90"/>
      <c r="DQ9" s="90"/>
      <c r="DR9" s="90"/>
      <c r="DS9" s="90"/>
      <c r="DT9" s="90"/>
      <c r="DU9" s="90"/>
      <c r="DV9" s="90"/>
      <c r="DW9" s="90"/>
      <c r="DX9" s="90"/>
      <c r="DY9" s="90"/>
      <c r="DZ9" s="90"/>
      <c r="EA9" s="90"/>
      <c r="EB9" s="90"/>
      <c r="EC9" s="90"/>
      <c r="ED9" s="90"/>
      <c r="EE9" s="90"/>
      <c r="EF9" s="90"/>
      <c r="EG9" s="90"/>
      <c r="EH9" s="90"/>
      <c r="EI9" s="90"/>
      <c r="EJ9" s="90"/>
      <c r="EK9" s="90"/>
      <c r="EL9" s="90"/>
      <c r="EM9" s="90"/>
      <c r="EN9" s="90"/>
      <c r="EO9" s="90"/>
      <c r="EP9" s="90"/>
      <c r="EQ9" s="90"/>
      <c r="ER9" s="90"/>
      <c r="ES9" s="90"/>
      <c r="ET9" s="90"/>
      <c r="EU9" s="90"/>
      <c r="EV9" s="90"/>
      <c r="EW9" s="90"/>
      <c r="EX9" s="90"/>
      <c r="EY9" s="90"/>
      <c r="EZ9" s="90"/>
      <c r="FA9" s="90"/>
      <c r="FB9" s="90"/>
      <c r="FC9" s="90"/>
      <c r="FD9" s="90"/>
      <c r="FE9" s="90"/>
      <c r="FF9" s="90"/>
      <c r="FG9" s="90"/>
      <c r="FH9" s="90"/>
      <c r="FI9" s="90"/>
      <c r="FJ9" s="90"/>
      <c r="FK9" s="90"/>
      <c r="FL9" s="90"/>
      <c r="FM9" s="90"/>
      <c r="FN9" s="90"/>
      <c r="FO9" s="90"/>
      <c r="FP9" s="90"/>
      <c r="FQ9" s="90"/>
      <c r="FR9" s="90"/>
      <c r="FS9" s="90"/>
      <c r="FT9" s="90"/>
      <c r="FU9" s="90"/>
      <c r="FV9" s="90"/>
      <c r="FW9" s="90"/>
      <c r="FX9" s="90"/>
      <c r="FY9" s="90"/>
      <c r="FZ9" s="90"/>
      <c r="GA9" s="90"/>
      <c r="GB9" s="90"/>
      <c r="GC9" s="90"/>
      <c r="GD9" s="90"/>
      <c r="GE9" s="90"/>
      <c r="GF9" s="90"/>
      <c r="GG9" s="90"/>
      <c r="GH9" s="90"/>
      <c r="GI9" s="90"/>
      <c r="GJ9" s="90"/>
      <c r="GK9" s="90"/>
      <c r="GL9" s="90"/>
      <c r="GM9" s="90"/>
      <c r="GN9" s="90"/>
      <c r="GO9" s="90"/>
      <c r="GP9" s="90"/>
      <c r="GQ9" s="90"/>
      <c r="GR9" s="90"/>
      <c r="GS9" s="90"/>
      <c r="GT9" s="90"/>
      <c r="GU9" s="90"/>
      <c r="GV9" s="90"/>
      <c r="GW9" s="90"/>
      <c r="GX9" s="90"/>
      <c r="GY9" s="90"/>
      <c r="GZ9" s="90"/>
      <c r="HA9" s="90"/>
      <c r="HB9" s="90"/>
      <c r="HC9" s="90"/>
      <c r="HD9" s="90"/>
      <c r="HE9" s="90"/>
      <c r="HF9" s="90"/>
      <c r="HG9" s="90"/>
      <c r="HH9" s="90"/>
      <c r="HI9" s="90"/>
      <c r="HJ9" s="90"/>
      <c r="HK9" s="90"/>
      <c r="HL9" s="90"/>
      <c r="HM9" s="90"/>
      <c r="HN9" s="90"/>
      <c r="HO9" s="90"/>
      <c r="HP9" s="90"/>
      <c r="HQ9" s="90"/>
      <c r="HR9" s="90"/>
      <c r="HS9" s="90"/>
      <c r="HT9" s="90"/>
      <c r="HU9" s="90"/>
      <c r="HV9" s="90"/>
      <c r="HW9" s="90"/>
      <c r="HX9" s="90"/>
      <c r="HY9" s="90"/>
      <c r="HZ9" s="90"/>
      <c r="IA9" s="90"/>
      <c r="IB9" s="90"/>
      <c r="IC9" s="90"/>
      <c r="ID9" s="90"/>
      <c r="IE9" s="90"/>
      <c r="IF9" s="90"/>
      <c r="IG9" s="90"/>
      <c r="IH9" s="90"/>
      <c r="II9" s="90"/>
      <c r="IJ9" s="90"/>
      <c r="IK9" s="90"/>
      <c r="IL9" s="90"/>
      <c r="IM9" s="90"/>
      <c r="IN9" s="90"/>
      <c r="IO9" s="90"/>
      <c r="IP9" s="90"/>
      <c r="IQ9" s="90"/>
      <c r="IR9" s="90"/>
      <c r="IS9" s="90"/>
      <c r="IT9" s="90"/>
      <c r="IU9" s="90"/>
    </row>
    <row r="10" spans="1:255" ht="15" customHeight="1">
      <c r="A10" s="166">
        <v>2</v>
      </c>
      <c r="B10" s="167" t="s">
        <v>35</v>
      </c>
      <c r="C10" s="171" t="s">
        <v>36</v>
      </c>
      <c r="D10" s="84" t="s">
        <v>37</v>
      </c>
      <c r="E10" s="168" t="s">
        <v>33</v>
      </c>
      <c r="F10" s="169"/>
      <c r="G10" s="169">
        <f>0.74/1.13</f>
        <v>0.65486725663716816</v>
      </c>
      <c r="H10" s="170" t="s">
        <v>38</v>
      </c>
      <c r="I10" s="90"/>
      <c r="J10" s="90"/>
      <c r="K10" s="90"/>
      <c r="L10" s="90"/>
      <c r="M10" s="90"/>
      <c r="N10" s="90"/>
      <c r="O10" s="90"/>
      <c r="P10" s="90"/>
      <c r="Q10" s="90"/>
      <c r="R10" s="90"/>
      <c r="S10" s="90"/>
      <c r="T10" s="90"/>
      <c r="U10" s="90"/>
      <c r="V10" s="90"/>
      <c r="W10" s="90"/>
      <c r="X10" s="90"/>
      <c r="Y10" s="90"/>
      <c r="Z10" s="90"/>
      <c r="AA10" s="90"/>
      <c r="AB10" s="90"/>
      <c r="AC10" s="90"/>
      <c r="AD10" s="90"/>
      <c r="AE10" s="90"/>
      <c r="AF10" s="90"/>
      <c r="AG10" s="90"/>
      <c r="AH10" s="90"/>
      <c r="AI10" s="90"/>
      <c r="AJ10" s="90"/>
      <c r="AK10" s="90"/>
      <c r="AL10" s="90"/>
      <c r="AM10" s="90"/>
      <c r="AN10" s="90"/>
      <c r="AO10" s="90"/>
      <c r="AP10" s="90"/>
      <c r="AQ10" s="90"/>
      <c r="AR10" s="90"/>
      <c r="AS10" s="90"/>
      <c r="AT10" s="90"/>
      <c r="AU10" s="90"/>
      <c r="AV10" s="90"/>
      <c r="AW10" s="90"/>
      <c r="AX10" s="90"/>
      <c r="AY10" s="90"/>
      <c r="AZ10" s="90"/>
      <c r="BA10" s="90"/>
      <c r="BB10" s="90"/>
      <c r="BC10" s="90"/>
      <c r="BD10" s="90"/>
      <c r="BE10" s="90"/>
      <c r="BF10" s="90"/>
      <c r="BG10" s="90"/>
      <c r="BH10" s="90"/>
      <c r="BI10" s="90"/>
      <c r="BJ10" s="90"/>
      <c r="BK10" s="90"/>
      <c r="BL10" s="90"/>
      <c r="BM10" s="90"/>
      <c r="BN10" s="90"/>
      <c r="BO10" s="90"/>
      <c r="BP10" s="90"/>
      <c r="BQ10" s="90"/>
      <c r="BR10" s="90"/>
      <c r="BS10" s="90"/>
      <c r="BT10" s="90"/>
      <c r="BU10" s="90"/>
      <c r="BV10" s="90"/>
      <c r="BW10" s="90"/>
      <c r="BX10" s="90"/>
      <c r="BY10" s="90"/>
      <c r="BZ10" s="90"/>
      <c r="CA10" s="90"/>
      <c r="CB10" s="90"/>
      <c r="CC10" s="90"/>
      <c r="CD10" s="90"/>
      <c r="CE10" s="90"/>
      <c r="CF10" s="90"/>
      <c r="CG10" s="90"/>
      <c r="CH10" s="90"/>
      <c r="CI10" s="90"/>
      <c r="CJ10" s="90"/>
      <c r="CK10" s="90"/>
      <c r="CL10" s="90"/>
      <c r="CM10" s="90"/>
      <c r="CN10" s="90"/>
      <c r="CO10" s="90"/>
      <c r="CP10" s="90"/>
      <c r="CQ10" s="90"/>
      <c r="CR10" s="90"/>
      <c r="CS10" s="90"/>
      <c r="CT10" s="90"/>
      <c r="CU10" s="90"/>
      <c r="CV10" s="90"/>
      <c r="CW10" s="90"/>
      <c r="CX10" s="90"/>
      <c r="CY10" s="90"/>
      <c r="CZ10" s="90"/>
      <c r="DA10" s="90"/>
      <c r="DB10" s="90"/>
      <c r="DC10" s="90"/>
      <c r="DD10" s="90"/>
      <c r="DE10" s="90"/>
      <c r="DF10" s="90"/>
      <c r="DG10" s="90"/>
      <c r="DH10" s="90"/>
      <c r="DI10" s="90"/>
      <c r="DJ10" s="90"/>
      <c r="DK10" s="90"/>
      <c r="DL10" s="90"/>
      <c r="DM10" s="90"/>
      <c r="DN10" s="90"/>
      <c r="DO10" s="90"/>
      <c r="DP10" s="90"/>
      <c r="DQ10" s="90"/>
      <c r="DR10" s="90"/>
      <c r="DS10" s="90"/>
      <c r="DT10" s="90"/>
      <c r="DU10" s="90"/>
      <c r="DV10" s="90"/>
      <c r="DW10" s="90"/>
      <c r="DX10" s="90"/>
      <c r="DY10" s="90"/>
      <c r="DZ10" s="90"/>
      <c r="EA10" s="90"/>
      <c r="EB10" s="90"/>
      <c r="EC10" s="90"/>
      <c r="ED10" s="90"/>
      <c r="EE10" s="90"/>
      <c r="EF10" s="90"/>
      <c r="EG10" s="90"/>
      <c r="EH10" s="90"/>
      <c r="EI10" s="90"/>
      <c r="EJ10" s="90"/>
      <c r="EK10" s="90"/>
      <c r="EL10" s="90"/>
      <c r="EM10" s="90"/>
      <c r="EN10" s="90"/>
      <c r="EO10" s="90"/>
      <c r="EP10" s="90"/>
      <c r="EQ10" s="90"/>
      <c r="ER10" s="90"/>
      <c r="ES10" s="90"/>
      <c r="ET10" s="90"/>
      <c r="EU10" s="90"/>
      <c r="EV10" s="90"/>
      <c r="EW10" s="90"/>
      <c r="EX10" s="90"/>
      <c r="EY10" s="90"/>
      <c r="EZ10" s="90"/>
      <c r="FA10" s="90"/>
      <c r="FB10" s="90"/>
      <c r="FC10" s="90"/>
      <c r="FD10" s="90"/>
      <c r="FE10" s="90"/>
      <c r="FF10" s="90"/>
      <c r="FG10" s="90"/>
      <c r="FH10" s="90"/>
      <c r="FI10" s="90"/>
      <c r="FJ10" s="90"/>
      <c r="FK10" s="90"/>
      <c r="FL10" s="90"/>
      <c r="FM10" s="90"/>
      <c r="FN10" s="90"/>
      <c r="FO10" s="90"/>
      <c r="FP10" s="90"/>
      <c r="FQ10" s="90"/>
      <c r="FR10" s="90"/>
      <c r="FS10" s="90"/>
      <c r="FT10" s="90"/>
      <c r="FU10" s="90"/>
      <c r="FV10" s="90"/>
      <c r="FW10" s="90"/>
      <c r="FX10" s="90"/>
      <c r="FY10" s="90"/>
      <c r="FZ10" s="90"/>
      <c r="GA10" s="90"/>
      <c r="GB10" s="90"/>
      <c r="GC10" s="90"/>
      <c r="GD10" s="90"/>
      <c r="GE10" s="90"/>
      <c r="GF10" s="90"/>
      <c r="GG10" s="90"/>
      <c r="GH10" s="90"/>
      <c r="GI10" s="90"/>
      <c r="GJ10" s="90"/>
      <c r="GK10" s="90"/>
      <c r="GL10" s="90"/>
      <c r="GM10" s="90"/>
      <c r="GN10" s="90"/>
      <c r="GO10" s="90"/>
      <c r="GP10" s="90"/>
      <c r="GQ10" s="90"/>
      <c r="GR10" s="90"/>
      <c r="GS10" s="90"/>
      <c r="GT10" s="90"/>
      <c r="GU10" s="90"/>
      <c r="GV10" s="90"/>
      <c r="GW10" s="90"/>
      <c r="GX10" s="90"/>
      <c r="GY10" s="90"/>
      <c r="GZ10" s="90"/>
      <c r="HA10" s="90"/>
      <c r="HB10" s="90"/>
      <c r="HC10" s="90"/>
      <c r="HD10" s="90"/>
      <c r="HE10" s="90"/>
      <c r="HF10" s="90"/>
      <c r="HG10" s="90"/>
      <c r="HH10" s="90"/>
      <c r="HI10" s="90"/>
      <c r="HJ10" s="90"/>
      <c r="HK10" s="90"/>
      <c r="HL10" s="90"/>
      <c r="HM10" s="90"/>
      <c r="HN10" s="90"/>
      <c r="HO10" s="90"/>
      <c r="HP10" s="90"/>
      <c r="HQ10" s="90"/>
      <c r="HR10" s="90"/>
      <c r="HS10" s="90"/>
      <c r="HT10" s="90"/>
      <c r="HU10" s="90"/>
      <c r="HV10" s="90"/>
      <c r="HW10" s="90"/>
      <c r="HX10" s="90"/>
      <c r="HY10" s="90"/>
      <c r="HZ10" s="90"/>
      <c r="IA10" s="90"/>
      <c r="IB10" s="90"/>
      <c r="IC10" s="90"/>
      <c r="ID10" s="90"/>
      <c r="IE10" s="90"/>
      <c r="IF10" s="90"/>
      <c r="IG10" s="90"/>
      <c r="IH10" s="90"/>
      <c r="II10" s="90"/>
      <c r="IJ10" s="90"/>
      <c r="IK10" s="90"/>
      <c r="IL10" s="90"/>
      <c r="IM10" s="90"/>
      <c r="IN10" s="90"/>
      <c r="IO10" s="90"/>
      <c r="IP10" s="90"/>
      <c r="IQ10" s="90"/>
      <c r="IR10" s="90"/>
      <c r="IS10" s="90"/>
      <c r="IT10" s="90"/>
      <c r="IU10" s="90"/>
    </row>
    <row r="11" spans="1:255" ht="15" customHeight="1">
      <c r="A11" s="166">
        <v>3</v>
      </c>
      <c r="B11" s="167" t="s">
        <v>39</v>
      </c>
      <c r="C11" s="167" t="s">
        <v>40</v>
      </c>
      <c r="D11" s="84" t="s">
        <v>41</v>
      </c>
      <c r="E11" s="168" t="s">
        <v>33</v>
      </c>
      <c r="F11" s="169"/>
      <c r="G11" s="169">
        <f>1.78/1.13</f>
        <v>1.5752212389380533</v>
      </c>
      <c r="H11" s="170"/>
      <c r="I11" s="90"/>
      <c r="J11" s="90"/>
      <c r="K11" s="90"/>
      <c r="L11" s="90"/>
      <c r="M11" s="90"/>
      <c r="N11" s="90"/>
      <c r="O11" s="90"/>
      <c r="P11" s="90"/>
      <c r="Q11" s="90"/>
      <c r="R11" s="90"/>
      <c r="S11" s="90"/>
      <c r="T11" s="90"/>
      <c r="U11" s="90"/>
      <c r="V11" s="90"/>
      <c r="W11" s="90"/>
      <c r="X11" s="90"/>
      <c r="Y11" s="90"/>
      <c r="Z11" s="90"/>
      <c r="AA11" s="90"/>
      <c r="AB11" s="90"/>
      <c r="AC11" s="90"/>
      <c r="AD11" s="90"/>
      <c r="AE11" s="90"/>
      <c r="AF11" s="90"/>
      <c r="AG11" s="90"/>
      <c r="AH11" s="90"/>
      <c r="AI11" s="90"/>
      <c r="AJ11" s="90"/>
      <c r="AK11" s="90"/>
      <c r="AL11" s="90"/>
      <c r="AM11" s="90"/>
      <c r="AN11" s="90"/>
      <c r="AO11" s="90"/>
      <c r="AP11" s="90"/>
      <c r="AQ11" s="90"/>
      <c r="AR11" s="90"/>
      <c r="AS11" s="90"/>
      <c r="AT11" s="90"/>
      <c r="AU11" s="90"/>
      <c r="AV11" s="90"/>
      <c r="AW11" s="90"/>
      <c r="AX11" s="90"/>
      <c r="AY11" s="90"/>
      <c r="AZ11" s="90"/>
      <c r="BA11" s="90"/>
      <c r="BB11" s="90"/>
      <c r="BC11" s="90"/>
      <c r="BD11" s="90"/>
      <c r="BE11" s="90"/>
      <c r="BF11" s="90"/>
      <c r="BG11" s="90"/>
      <c r="BH11" s="90"/>
      <c r="BI11" s="90"/>
      <c r="BJ11" s="90"/>
      <c r="BK11" s="90"/>
      <c r="BL11" s="90"/>
      <c r="BM11" s="90"/>
      <c r="BN11" s="90"/>
      <c r="BO11" s="90"/>
      <c r="BP11" s="90"/>
      <c r="BQ11" s="90"/>
      <c r="BR11" s="90"/>
      <c r="BS11" s="90"/>
      <c r="BT11" s="90"/>
      <c r="BU11" s="90"/>
      <c r="BV11" s="90"/>
      <c r="BW11" s="90"/>
      <c r="BX11" s="90"/>
      <c r="BY11" s="90"/>
      <c r="BZ11" s="90"/>
      <c r="CA11" s="90"/>
      <c r="CB11" s="90"/>
      <c r="CC11" s="90"/>
      <c r="CD11" s="90"/>
      <c r="CE11" s="90"/>
      <c r="CF11" s="90"/>
      <c r="CG11" s="90"/>
      <c r="CH11" s="90"/>
      <c r="CI11" s="90"/>
      <c r="CJ11" s="90"/>
      <c r="CK11" s="90"/>
      <c r="CL11" s="90"/>
      <c r="CM11" s="90"/>
      <c r="CN11" s="90"/>
      <c r="CO11" s="90"/>
      <c r="CP11" s="90"/>
      <c r="CQ11" s="90"/>
      <c r="CR11" s="90"/>
      <c r="CS11" s="90"/>
      <c r="CT11" s="90"/>
      <c r="CU11" s="90"/>
      <c r="CV11" s="90"/>
      <c r="CW11" s="90"/>
      <c r="CX11" s="90"/>
      <c r="CY11" s="90"/>
      <c r="CZ11" s="90"/>
      <c r="DA11" s="90"/>
      <c r="DB11" s="90"/>
      <c r="DC11" s="90"/>
      <c r="DD11" s="90"/>
      <c r="DE11" s="90"/>
      <c r="DF11" s="90"/>
      <c r="DG11" s="90"/>
      <c r="DH11" s="90"/>
      <c r="DI11" s="90"/>
      <c r="DJ11" s="90"/>
      <c r="DK11" s="90"/>
      <c r="DL11" s="90"/>
      <c r="DM11" s="90"/>
      <c r="DN11" s="90"/>
      <c r="DO11" s="90"/>
      <c r="DP11" s="90"/>
      <c r="DQ11" s="90"/>
      <c r="DR11" s="90"/>
      <c r="DS11" s="90"/>
      <c r="DT11" s="90"/>
      <c r="DU11" s="90"/>
      <c r="DV11" s="90"/>
      <c r="DW11" s="90"/>
      <c r="DX11" s="90"/>
      <c r="DY11" s="90"/>
      <c r="DZ11" s="90"/>
      <c r="EA11" s="90"/>
      <c r="EB11" s="90"/>
      <c r="EC11" s="90"/>
      <c r="ED11" s="90"/>
      <c r="EE11" s="90"/>
      <c r="EF11" s="90"/>
      <c r="EG11" s="90"/>
      <c r="EH11" s="90"/>
      <c r="EI11" s="90"/>
      <c r="EJ11" s="90"/>
      <c r="EK11" s="90"/>
      <c r="EL11" s="90"/>
      <c r="EM11" s="90"/>
      <c r="EN11" s="90"/>
      <c r="EO11" s="90"/>
      <c r="EP11" s="90"/>
      <c r="EQ11" s="90"/>
      <c r="ER11" s="90"/>
      <c r="ES11" s="90"/>
      <c r="ET11" s="90"/>
      <c r="EU11" s="90"/>
      <c r="EV11" s="90"/>
      <c r="EW11" s="90"/>
      <c r="EX11" s="90"/>
      <c r="EY11" s="90"/>
      <c r="EZ11" s="90"/>
      <c r="FA11" s="90"/>
      <c r="FB11" s="90"/>
      <c r="FC11" s="90"/>
      <c r="FD11" s="90"/>
      <c r="FE11" s="90"/>
      <c r="FF11" s="90"/>
      <c r="FG11" s="90"/>
      <c r="FH11" s="90"/>
      <c r="FI11" s="90"/>
      <c r="FJ11" s="90"/>
      <c r="FK11" s="90"/>
      <c r="FL11" s="90"/>
      <c r="FM11" s="90"/>
      <c r="FN11" s="90"/>
      <c r="FO11" s="90"/>
      <c r="FP11" s="90"/>
      <c r="FQ11" s="90"/>
      <c r="FR11" s="90"/>
      <c r="FS11" s="90"/>
      <c r="FT11" s="90"/>
      <c r="FU11" s="90"/>
      <c r="FV11" s="90"/>
      <c r="FW11" s="90"/>
      <c r="FX11" s="90"/>
      <c r="FY11" s="90"/>
      <c r="FZ11" s="90"/>
      <c r="GA11" s="90"/>
      <c r="GB11" s="90"/>
      <c r="GC11" s="90"/>
      <c r="GD11" s="90"/>
      <c r="GE11" s="90"/>
      <c r="GF11" s="90"/>
      <c r="GG11" s="90"/>
      <c r="GH11" s="90"/>
      <c r="GI11" s="90"/>
      <c r="GJ11" s="90"/>
      <c r="GK11" s="90"/>
      <c r="GL11" s="90"/>
      <c r="GM11" s="90"/>
      <c r="GN11" s="90"/>
      <c r="GO11" s="90"/>
      <c r="GP11" s="90"/>
      <c r="GQ11" s="90"/>
      <c r="GR11" s="90"/>
      <c r="GS11" s="90"/>
      <c r="GT11" s="90"/>
      <c r="GU11" s="90"/>
      <c r="GV11" s="90"/>
      <c r="GW11" s="90"/>
      <c r="GX11" s="90"/>
      <c r="GY11" s="90"/>
      <c r="GZ11" s="90"/>
      <c r="HA11" s="90"/>
      <c r="HB11" s="90"/>
      <c r="HC11" s="90"/>
      <c r="HD11" s="90"/>
      <c r="HE11" s="90"/>
      <c r="HF11" s="90"/>
      <c r="HG11" s="90"/>
      <c r="HH11" s="90"/>
      <c r="HI11" s="90"/>
      <c r="HJ11" s="90"/>
      <c r="HK11" s="90"/>
      <c r="HL11" s="90"/>
      <c r="HM11" s="90"/>
      <c r="HN11" s="90"/>
      <c r="HO11" s="90"/>
      <c r="HP11" s="90"/>
      <c r="HQ11" s="90"/>
      <c r="HR11" s="90"/>
      <c r="HS11" s="90"/>
      <c r="HT11" s="90"/>
      <c r="HU11" s="90"/>
      <c r="HV11" s="90"/>
      <c r="HW11" s="90"/>
      <c r="HX11" s="90"/>
      <c r="HY11" s="90"/>
      <c r="HZ11" s="90"/>
      <c r="IA11" s="90"/>
      <c r="IB11" s="90"/>
      <c r="IC11" s="90"/>
      <c r="ID11" s="90"/>
      <c r="IE11" s="90"/>
      <c r="IF11" s="90"/>
      <c r="IG11" s="90"/>
      <c r="IH11" s="90"/>
      <c r="II11" s="90"/>
      <c r="IJ11" s="90"/>
      <c r="IK11" s="90"/>
      <c r="IL11" s="90"/>
      <c r="IM11" s="90"/>
      <c r="IN11" s="90"/>
      <c r="IO11" s="90"/>
      <c r="IP11" s="90"/>
      <c r="IQ11" s="90"/>
      <c r="IR11" s="90"/>
      <c r="IS11" s="90"/>
      <c r="IT11" s="90"/>
      <c r="IU11" s="90"/>
    </row>
    <row r="12" spans="1:255" ht="15" customHeight="1">
      <c r="A12" s="166">
        <v>4</v>
      </c>
      <c r="B12" s="167" t="s">
        <v>42</v>
      </c>
      <c r="C12" s="167" t="s">
        <v>43</v>
      </c>
      <c r="D12" s="84" t="s">
        <v>44</v>
      </c>
      <c r="E12" s="168" t="s">
        <v>33</v>
      </c>
      <c r="F12" s="169"/>
      <c r="G12" s="169">
        <f>2.62/1.13</f>
        <v>2.3185840707964607</v>
      </c>
      <c r="H12" s="170" t="s">
        <v>45</v>
      </c>
      <c r="I12" s="90"/>
      <c r="J12" s="90"/>
      <c r="K12" s="90"/>
      <c r="L12" s="90"/>
      <c r="M12" s="90"/>
      <c r="N12" s="90"/>
      <c r="O12" s="90"/>
      <c r="P12" s="90"/>
      <c r="Q12" s="90"/>
      <c r="R12" s="90"/>
      <c r="S12" s="90"/>
      <c r="T12" s="90"/>
      <c r="U12" s="90"/>
      <c r="V12" s="90"/>
      <c r="W12" s="90"/>
      <c r="X12" s="90"/>
      <c r="Y12" s="90"/>
      <c r="Z12" s="90"/>
      <c r="AA12" s="90"/>
      <c r="AB12" s="90"/>
      <c r="AC12" s="90"/>
      <c r="AD12" s="90"/>
      <c r="AE12" s="90"/>
      <c r="AF12" s="90"/>
      <c r="AG12" s="90"/>
      <c r="AH12" s="90"/>
      <c r="AI12" s="90"/>
      <c r="AJ12" s="90"/>
      <c r="AK12" s="90"/>
      <c r="AL12" s="90"/>
      <c r="AM12" s="90"/>
      <c r="AN12" s="90"/>
      <c r="AO12" s="90"/>
      <c r="AP12" s="90"/>
      <c r="AQ12" s="90"/>
      <c r="AR12" s="90"/>
      <c r="AS12" s="90"/>
      <c r="AT12" s="90"/>
      <c r="AU12" s="90"/>
      <c r="AV12" s="90"/>
      <c r="AW12" s="90"/>
      <c r="AX12" s="90"/>
      <c r="AY12" s="90"/>
      <c r="AZ12" s="90"/>
      <c r="BA12" s="90"/>
      <c r="BB12" s="90"/>
      <c r="BC12" s="90"/>
      <c r="BD12" s="90"/>
      <c r="BE12" s="90"/>
      <c r="BF12" s="90"/>
      <c r="BG12" s="90"/>
      <c r="BH12" s="90"/>
      <c r="BI12" s="90"/>
      <c r="BJ12" s="90"/>
      <c r="BK12" s="90"/>
      <c r="BL12" s="90"/>
      <c r="BM12" s="90"/>
      <c r="BN12" s="90"/>
      <c r="BO12" s="90"/>
      <c r="BP12" s="90"/>
      <c r="BQ12" s="90"/>
      <c r="BR12" s="90"/>
      <c r="BS12" s="90"/>
      <c r="BT12" s="90"/>
      <c r="BU12" s="90"/>
      <c r="BV12" s="90"/>
      <c r="BW12" s="90"/>
      <c r="BX12" s="90"/>
      <c r="BY12" s="90"/>
      <c r="BZ12" s="90"/>
      <c r="CA12" s="90"/>
      <c r="CB12" s="90"/>
      <c r="CC12" s="90"/>
      <c r="CD12" s="90"/>
      <c r="CE12" s="90"/>
      <c r="CF12" s="90"/>
      <c r="CG12" s="90"/>
      <c r="CH12" s="90"/>
      <c r="CI12" s="90"/>
      <c r="CJ12" s="90"/>
      <c r="CK12" s="90"/>
      <c r="CL12" s="90"/>
      <c r="CM12" s="90"/>
      <c r="CN12" s="90"/>
      <c r="CO12" s="90"/>
      <c r="CP12" s="90"/>
      <c r="CQ12" s="90"/>
      <c r="CR12" s="90"/>
      <c r="CS12" s="90"/>
      <c r="CT12" s="90"/>
      <c r="CU12" s="90"/>
      <c r="CV12" s="90"/>
      <c r="CW12" s="90"/>
      <c r="CX12" s="90"/>
      <c r="CY12" s="90"/>
      <c r="CZ12" s="90"/>
      <c r="DA12" s="90"/>
      <c r="DB12" s="90"/>
      <c r="DC12" s="90"/>
      <c r="DD12" s="90"/>
      <c r="DE12" s="90"/>
      <c r="DF12" s="90"/>
      <c r="DG12" s="90"/>
      <c r="DH12" s="90"/>
      <c r="DI12" s="90"/>
      <c r="DJ12" s="90"/>
      <c r="DK12" s="90"/>
      <c r="DL12" s="90"/>
      <c r="DM12" s="90"/>
      <c r="DN12" s="90"/>
      <c r="DO12" s="90"/>
      <c r="DP12" s="90"/>
      <c r="DQ12" s="90"/>
      <c r="DR12" s="90"/>
      <c r="DS12" s="90"/>
      <c r="DT12" s="90"/>
      <c r="DU12" s="90"/>
      <c r="DV12" s="90"/>
      <c r="DW12" s="90"/>
      <c r="DX12" s="90"/>
      <c r="DY12" s="90"/>
      <c r="DZ12" s="90"/>
      <c r="EA12" s="90"/>
      <c r="EB12" s="90"/>
      <c r="EC12" s="90"/>
      <c r="ED12" s="90"/>
      <c r="EE12" s="90"/>
      <c r="EF12" s="90"/>
      <c r="EG12" s="90"/>
      <c r="EH12" s="90"/>
      <c r="EI12" s="90"/>
      <c r="EJ12" s="90"/>
      <c r="EK12" s="90"/>
      <c r="EL12" s="90"/>
      <c r="EM12" s="90"/>
      <c r="EN12" s="90"/>
      <c r="EO12" s="90"/>
      <c r="EP12" s="90"/>
      <c r="EQ12" s="90"/>
      <c r="ER12" s="90"/>
      <c r="ES12" s="90"/>
      <c r="ET12" s="90"/>
      <c r="EU12" s="90"/>
      <c r="EV12" s="90"/>
      <c r="EW12" s="90"/>
      <c r="EX12" s="90"/>
      <c r="EY12" s="90"/>
      <c r="EZ12" s="90"/>
      <c r="FA12" s="90"/>
      <c r="FB12" s="90"/>
      <c r="FC12" s="90"/>
      <c r="FD12" s="90"/>
      <c r="FE12" s="90"/>
      <c r="FF12" s="90"/>
      <c r="FG12" s="90"/>
      <c r="FH12" s="90"/>
      <c r="FI12" s="90"/>
      <c r="FJ12" s="90"/>
      <c r="FK12" s="90"/>
      <c r="FL12" s="90"/>
      <c r="FM12" s="90"/>
      <c r="FN12" s="90"/>
      <c r="FO12" s="90"/>
      <c r="FP12" s="90"/>
      <c r="FQ12" s="90"/>
      <c r="FR12" s="90"/>
      <c r="FS12" s="90"/>
      <c r="FT12" s="90"/>
      <c r="FU12" s="90"/>
      <c r="FV12" s="90"/>
      <c r="FW12" s="90"/>
      <c r="FX12" s="90"/>
      <c r="FY12" s="90"/>
      <c r="FZ12" s="90"/>
      <c r="GA12" s="90"/>
      <c r="GB12" s="90"/>
      <c r="GC12" s="90"/>
      <c r="GD12" s="90"/>
      <c r="GE12" s="90"/>
      <c r="GF12" s="90"/>
      <c r="GG12" s="90"/>
      <c r="GH12" s="90"/>
      <c r="GI12" s="90"/>
      <c r="GJ12" s="90"/>
      <c r="GK12" s="90"/>
      <c r="GL12" s="90"/>
      <c r="GM12" s="90"/>
      <c r="GN12" s="90"/>
      <c r="GO12" s="90"/>
      <c r="GP12" s="90"/>
      <c r="GQ12" s="90"/>
      <c r="GR12" s="90"/>
      <c r="GS12" s="90"/>
      <c r="GT12" s="90"/>
      <c r="GU12" s="90"/>
      <c r="GV12" s="90"/>
      <c r="GW12" s="90"/>
      <c r="GX12" s="90"/>
      <c r="GY12" s="90"/>
      <c r="GZ12" s="90"/>
      <c r="HA12" s="90"/>
      <c r="HB12" s="90"/>
      <c r="HC12" s="90"/>
      <c r="HD12" s="90"/>
      <c r="HE12" s="90"/>
      <c r="HF12" s="90"/>
      <c r="HG12" s="90"/>
      <c r="HH12" s="90"/>
      <c r="HI12" s="90"/>
      <c r="HJ12" s="90"/>
      <c r="HK12" s="90"/>
      <c r="HL12" s="90"/>
      <c r="HM12" s="90"/>
      <c r="HN12" s="90"/>
      <c r="HO12" s="90"/>
      <c r="HP12" s="90"/>
      <c r="HQ12" s="90"/>
      <c r="HR12" s="90"/>
      <c r="HS12" s="90"/>
      <c r="HT12" s="90"/>
      <c r="HU12" s="90"/>
      <c r="HV12" s="90"/>
      <c r="HW12" s="90"/>
      <c r="HX12" s="90"/>
      <c r="HY12" s="90"/>
      <c r="HZ12" s="90"/>
      <c r="IA12" s="90"/>
      <c r="IB12" s="90"/>
      <c r="IC12" s="90"/>
      <c r="ID12" s="90"/>
      <c r="IE12" s="90"/>
      <c r="IF12" s="90"/>
      <c r="IG12" s="90"/>
      <c r="IH12" s="90"/>
      <c r="II12" s="90"/>
      <c r="IJ12" s="90"/>
      <c r="IK12" s="90"/>
      <c r="IL12" s="90"/>
      <c r="IM12" s="90"/>
      <c r="IN12" s="90"/>
      <c r="IO12" s="90"/>
      <c r="IP12" s="90"/>
      <c r="IQ12" s="90"/>
      <c r="IR12" s="90"/>
      <c r="IS12" s="90"/>
      <c r="IT12" s="90"/>
      <c r="IU12" s="90"/>
    </row>
    <row r="13" spans="1:255" ht="15" customHeight="1">
      <c r="A13" s="166">
        <v>5</v>
      </c>
      <c r="B13" s="167" t="s">
        <v>46</v>
      </c>
      <c r="C13" s="171" t="s">
        <v>47</v>
      </c>
      <c r="D13" s="84" t="s">
        <v>48</v>
      </c>
      <c r="E13" s="168" t="s">
        <v>33</v>
      </c>
      <c r="F13" s="169"/>
      <c r="G13" s="169">
        <f>3.7/1.13</f>
        <v>3.2743362831858414</v>
      </c>
      <c r="H13" s="170" t="s">
        <v>45</v>
      </c>
      <c r="I13" s="90"/>
      <c r="J13" s="90"/>
      <c r="K13" s="90"/>
      <c r="L13" s="90"/>
      <c r="M13" s="90"/>
      <c r="N13" s="90"/>
      <c r="O13" s="90"/>
      <c r="P13" s="90"/>
      <c r="Q13" s="90"/>
      <c r="R13" s="90"/>
      <c r="S13" s="90"/>
      <c r="T13" s="90"/>
      <c r="U13" s="90"/>
      <c r="V13" s="90"/>
      <c r="W13" s="90"/>
      <c r="X13" s="90"/>
      <c r="Y13" s="90"/>
      <c r="Z13" s="90"/>
      <c r="AA13" s="90"/>
      <c r="AB13" s="90"/>
      <c r="AC13" s="90"/>
      <c r="AD13" s="90"/>
      <c r="AE13" s="90"/>
      <c r="AF13" s="90"/>
      <c r="AG13" s="90"/>
      <c r="AH13" s="90"/>
      <c r="AI13" s="90"/>
      <c r="AJ13" s="90"/>
      <c r="AK13" s="90"/>
      <c r="AL13" s="90"/>
      <c r="AM13" s="90"/>
      <c r="AN13" s="90"/>
      <c r="AO13" s="90"/>
      <c r="AP13" s="90"/>
      <c r="AQ13" s="90"/>
      <c r="AR13" s="90"/>
      <c r="AS13" s="90"/>
      <c r="AT13" s="90"/>
      <c r="AU13" s="90"/>
      <c r="AV13" s="90"/>
      <c r="AW13" s="90"/>
      <c r="AX13" s="90"/>
      <c r="AY13" s="90"/>
      <c r="AZ13" s="90"/>
      <c r="BA13" s="90"/>
      <c r="BB13" s="90"/>
      <c r="BC13" s="90"/>
      <c r="BD13" s="90"/>
      <c r="BE13" s="90"/>
      <c r="BF13" s="90"/>
      <c r="BG13" s="90"/>
      <c r="BH13" s="90"/>
      <c r="BI13" s="90"/>
      <c r="BJ13" s="90"/>
      <c r="BK13" s="90"/>
      <c r="BL13" s="90"/>
      <c r="BM13" s="90"/>
      <c r="BN13" s="90"/>
      <c r="BO13" s="90"/>
      <c r="BP13" s="90"/>
      <c r="BQ13" s="90"/>
      <c r="BR13" s="90"/>
      <c r="BS13" s="90"/>
      <c r="BT13" s="90"/>
      <c r="BU13" s="90"/>
      <c r="BV13" s="90"/>
      <c r="BW13" s="90"/>
      <c r="BX13" s="90"/>
      <c r="BY13" s="90"/>
      <c r="BZ13" s="90"/>
      <c r="CA13" s="90"/>
      <c r="CB13" s="90"/>
      <c r="CC13" s="90"/>
      <c r="CD13" s="90"/>
      <c r="CE13" s="90"/>
      <c r="CF13" s="90"/>
      <c r="CG13" s="90"/>
      <c r="CH13" s="90"/>
      <c r="CI13" s="90"/>
      <c r="CJ13" s="90"/>
      <c r="CK13" s="90"/>
      <c r="CL13" s="90"/>
      <c r="CM13" s="90"/>
      <c r="CN13" s="90"/>
      <c r="CO13" s="90"/>
      <c r="CP13" s="90"/>
      <c r="CQ13" s="90"/>
      <c r="CR13" s="90"/>
      <c r="CS13" s="90"/>
      <c r="CT13" s="90"/>
      <c r="CU13" s="90"/>
      <c r="CV13" s="90"/>
      <c r="CW13" s="90"/>
      <c r="CX13" s="90"/>
      <c r="CY13" s="90"/>
      <c r="CZ13" s="90"/>
      <c r="DA13" s="90"/>
      <c r="DB13" s="90"/>
      <c r="DC13" s="90"/>
      <c r="DD13" s="90"/>
      <c r="DE13" s="90"/>
      <c r="DF13" s="90"/>
      <c r="DG13" s="90"/>
      <c r="DH13" s="90"/>
      <c r="DI13" s="90"/>
      <c r="DJ13" s="90"/>
      <c r="DK13" s="90"/>
      <c r="DL13" s="90"/>
      <c r="DM13" s="90"/>
      <c r="DN13" s="90"/>
      <c r="DO13" s="90"/>
      <c r="DP13" s="90"/>
      <c r="DQ13" s="90"/>
      <c r="DR13" s="90"/>
      <c r="DS13" s="90"/>
      <c r="DT13" s="90"/>
      <c r="DU13" s="90"/>
      <c r="DV13" s="90"/>
      <c r="DW13" s="90"/>
      <c r="DX13" s="90"/>
      <c r="DY13" s="90"/>
      <c r="DZ13" s="90"/>
      <c r="EA13" s="90"/>
      <c r="EB13" s="90"/>
      <c r="EC13" s="90"/>
      <c r="ED13" s="90"/>
      <c r="EE13" s="90"/>
      <c r="EF13" s="90"/>
      <c r="EG13" s="90"/>
      <c r="EH13" s="90"/>
      <c r="EI13" s="90"/>
      <c r="EJ13" s="90"/>
      <c r="EK13" s="90"/>
      <c r="EL13" s="90"/>
      <c r="EM13" s="90"/>
      <c r="EN13" s="90"/>
      <c r="EO13" s="90"/>
      <c r="EP13" s="90"/>
      <c r="EQ13" s="90"/>
      <c r="ER13" s="90"/>
      <c r="ES13" s="90"/>
      <c r="ET13" s="90"/>
      <c r="EU13" s="90"/>
      <c r="EV13" s="90"/>
      <c r="EW13" s="90"/>
      <c r="EX13" s="90"/>
      <c r="EY13" s="90"/>
      <c r="EZ13" s="90"/>
      <c r="FA13" s="90"/>
      <c r="FB13" s="90"/>
      <c r="FC13" s="90"/>
      <c r="FD13" s="90"/>
      <c r="FE13" s="90"/>
      <c r="FF13" s="90"/>
      <c r="FG13" s="90"/>
      <c r="FH13" s="90"/>
      <c r="FI13" s="90"/>
      <c r="FJ13" s="90"/>
      <c r="FK13" s="90"/>
      <c r="FL13" s="90"/>
      <c r="FM13" s="90"/>
      <c r="FN13" s="90"/>
      <c r="FO13" s="90"/>
      <c r="FP13" s="90"/>
      <c r="FQ13" s="90"/>
      <c r="FR13" s="90"/>
      <c r="FS13" s="90"/>
      <c r="FT13" s="90"/>
      <c r="FU13" s="90"/>
      <c r="FV13" s="90"/>
      <c r="FW13" s="90"/>
      <c r="FX13" s="90"/>
      <c r="FY13" s="90"/>
      <c r="FZ13" s="90"/>
      <c r="GA13" s="90"/>
      <c r="GB13" s="90"/>
      <c r="GC13" s="90"/>
      <c r="GD13" s="90"/>
      <c r="GE13" s="90"/>
      <c r="GF13" s="90"/>
      <c r="GG13" s="90"/>
      <c r="GH13" s="90"/>
      <c r="GI13" s="90"/>
      <c r="GJ13" s="90"/>
      <c r="GK13" s="90"/>
      <c r="GL13" s="90"/>
      <c r="GM13" s="90"/>
      <c r="GN13" s="90"/>
      <c r="GO13" s="90"/>
      <c r="GP13" s="90"/>
      <c r="GQ13" s="90"/>
      <c r="GR13" s="90"/>
      <c r="GS13" s="90"/>
      <c r="GT13" s="90"/>
      <c r="GU13" s="90"/>
      <c r="GV13" s="90"/>
      <c r="GW13" s="90"/>
      <c r="GX13" s="90"/>
      <c r="GY13" s="90"/>
      <c r="GZ13" s="90"/>
      <c r="HA13" s="90"/>
      <c r="HB13" s="90"/>
      <c r="HC13" s="90"/>
      <c r="HD13" s="90"/>
      <c r="HE13" s="90"/>
      <c r="HF13" s="90"/>
      <c r="HG13" s="90"/>
      <c r="HH13" s="90"/>
      <c r="HI13" s="90"/>
      <c r="HJ13" s="90"/>
      <c r="HK13" s="90"/>
      <c r="HL13" s="90"/>
      <c r="HM13" s="90"/>
      <c r="HN13" s="90"/>
      <c r="HO13" s="90"/>
      <c r="HP13" s="90"/>
      <c r="HQ13" s="90"/>
      <c r="HR13" s="90"/>
      <c r="HS13" s="90"/>
      <c r="HT13" s="90"/>
      <c r="HU13" s="90"/>
      <c r="HV13" s="90"/>
      <c r="HW13" s="90"/>
      <c r="HX13" s="90"/>
      <c r="HY13" s="90"/>
      <c r="HZ13" s="90"/>
      <c r="IA13" s="90"/>
      <c r="IB13" s="90"/>
      <c r="IC13" s="90"/>
      <c r="ID13" s="90"/>
      <c r="IE13" s="90"/>
      <c r="IF13" s="90"/>
      <c r="IG13" s="90"/>
      <c r="IH13" s="90"/>
      <c r="II13" s="90"/>
      <c r="IJ13" s="90"/>
      <c r="IK13" s="90"/>
      <c r="IL13" s="90"/>
      <c r="IM13" s="90"/>
      <c r="IN13" s="90"/>
      <c r="IO13" s="90"/>
      <c r="IP13" s="90"/>
      <c r="IQ13" s="90"/>
      <c r="IR13" s="90"/>
      <c r="IS13" s="90"/>
      <c r="IT13" s="90"/>
      <c r="IU13" s="90"/>
    </row>
    <row r="14" spans="1:255" ht="15" customHeight="1">
      <c r="A14" s="166">
        <v>6</v>
      </c>
      <c r="B14" s="167" t="s">
        <v>49</v>
      </c>
      <c r="C14" s="171" t="s">
        <v>50</v>
      </c>
      <c r="D14" s="84" t="s">
        <v>51</v>
      </c>
      <c r="E14" s="168" t="s">
        <v>33</v>
      </c>
      <c r="F14" s="169"/>
      <c r="G14" s="169">
        <f>3.06/1.13</f>
        <v>2.7079646017699117</v>
      </c>
      <c r="H14" s="172" t="s">
        <v>34</v>
      </c>
      <c r="I14" s="90"/>
      <c r="J14" s="90"/>
      <c r="K14" s="90"/>
      <c r="L14" s="90"/>
      <c r="M14" s="90"/>
      <c r="N14" s="90"/>
      <c r="O14" s="90"/>
      <c r="P14" s="90"/>
      <c r="Q14" s="90"/>
      <c r="R14" s="90"/>
      <c r="S14" s="90"/>
      <c r="T14" s="90"/>
      <c r="U14" s="90"/>
      <c r="V14" s="90"/>
      <c r="W14" s="90"/>
      <c r="X14" s="90"/>
      <c r="Y14" s="90"/>
      <c r="Z14" s="90"/>
      <c r="AA14" s="90"/>
      <c r="AB14" s="90"/>
      <c r="AC14" s="90"/>
      <c r="AD14" s="90"/>
      <c r="AE14" s="90"/>
      <c r="AF14" s="90"/>
      <c r="AG14" s="90"/>
      <c r="AH14" s="90"/>
      <c r="AI14" s="90"/>
      <c r="AJ14" s="90"/>
      <c r="AK14" s="90"/>
      <c r="AL14" s="90"/>
      <c r="AM14" s="90"/>
      <c r="AN14" s="90"/>
      <c r="AO14" s="90"/>
      <c r="AP14" s="90"/>
      <c r="AQ14" s="90"/>
      <c r="AR14" s="90"/>
      <c r="AS14" s="90"/>
      <c r="AT14" s="90"/>
      <c r="AU14" s="90"/>
      <c r="AV14" s="90"/>
      <c r="AW14" s="90"/>
      <c r="AX14" s="90"/>
      <c r="AY14" s="90"/>
      <c r="AZ14" s="90"/>
      <c r="BA14" s="90"/>
      <c r="BB14" s="90"/>
      <c r="BC14" s="90"/>
      <c r="BD14" s="90"/>
      <c r="BE14" s="90"/>
      <c r="BF14" s="90"/>
      <c r="BG14" s="90"/>
      <c r="BH14" s="90"/>
      <c r="BI14" s="90"/>
      <c r="BJ14" s="90"/>
      <c r="BK14" s="90"/>
      <c r="BL14" s="90"/>
      <c r="BM14" s="90"/>
      <c r="BN14" s="90"/>
      <c r="BO14" s="90"/>
      <c r="BP14" s="90"/>
      <c r="BQ14" s="90"/>
      <c r="BR14" s="90"/>
      <c r="BS14" s="90"/>
      <c r="BT14" s="90"/>
      <c r="BU14" s="90"/>
      <c r="BV14" s="90"/>
      <c r="BW14" s="90"/>
      <c r="BX14" s="90"/>
      <c r="BY14" s="90"/>
      <c r="BZ14" s="90"/>
      <c r="CA14" s="90"/>
      <c r="CB14" s="90"/>
      <c r="CC14" s="90"/>
      <c r="CD14" s="90"/>
      <c r="CE14" s="90"/>
      <c r="CF14" s="90"/>
      <c r="CG14" s="90"/>
      <c r="CH14" s="90"/>
      <c r="CI14" s="90"/>
      <c r="CJ14" s="90"/>
      <c r="CK14" s="90"/>
      <c r="CL14" s="90"/>
      <c r="CM14" s="90"/>
      <c r="CN14" s="90"/>
      <c r="CO14" s="90"/>
      <c r="CP14" s="90"/>
      <c r="CQ14" s="90"/>
      <c r="CR14" s="90"/>
      <c r="CS14" s="90"/>
      <c r="CT14" s="90"/>
      <c r="CU14" s="90"/>
      <c r="CV14" s="90"/>
      <c r="CW14" s="90"/>
      <c r="CX14" s="90"/>
      <c r="CY14" s="90"/>
      <c r="CZ14" s="90"/>
      <c r="DA14" s="90"/>
      <c r="DB14" s="90"/>
      <c r="DC14" s="90"/>
      <c r="DD14" s="90"/>
      <c r="DE14" s="90"/>
      <c r="DF14" s="90"/>
      <c r="DG14" s="90"/>
      <c r="DH14" s="90"/>
      <c r="DI14" s="90"/>
      <c r="DJ14" s="90"/>
      <c r="DK14" s="90"/>
      <c r="DL14" s="90"/>
      <c r="DM14" s="90"/>
      <c r="DN14" s="90"/>
      <c r="DO14" s="90"/>
      <c r="DP14" s="90"/>
      <c r="DQ14" s="90"/>
      <c r="DR14" s="90"/>
      <c r="DS14" s="90"/>
      <c r="DT14" s="90"/>
      <c r="DU14" s="90"/>
      <c r="DV14" s="90"/>
      <c r="DW14" s="90"/>
      <c r="DX14" s="90"/>
      <c r="DY14" s="90"/>
      <c r="DZ14" s="90"/>
      <c r="EA14" s="90"/>
      <c r="EB14" s="90"/>
      <c r="EC14" s="90"/>
      <c r="ED14" s="90"/>
      <c r="EE14" s="90"/>
      <c r="EF14" s="90"/>
      <c r="EG14" s="90"/>
      <c r="EH14" s="90"/>
      <c r="EI14" s="90"/>
      <c r="EJ14" s="90"/>
      <c r="EK14" s="90"/>
      <c r="EL14" s="90"/>
      <c r="EM14" s="90"/>
      <c r="EN14" s="90"/>
      <c r="EO14" s="90"/>
      <c r="EP14" s="90"/>
      <c r="EQ14" s="90"/>
      <c r="ER14" s="90"/>
      <c r="ES14" s="90"/>
      <c r="ET14" s="90"/>
      <c r="EU14" s="90"/>
      <c r="EV14" s="90"/>
      <c r="EW14" s="90"/>
      <c r="EX14" s="90"/>
      <c r="EY14" s="90"/>
      <c r="EZ14" s="90"/>
      <c r="FA14" s="90"/>
      <c r="FB14" s="90"/>
      <c r="FC14" s="90"/>
      <c r="FD14" s="90"/>
      <c r="FE14" s="90"/>
      <c r="FF14" s="90"/>
      <c r="FG14" s="90"/>
      <c r="FH14" s="90"/>
      <c r="FI14" s="90"/>
      <c r="FJ14" s="90"/>
      <c r="FK14" s="90"/>
      <c r="FL14" s="90"/>
      <c r="FM14" s="90"/>
      <c r="FN14" s="90"/>
      <c r="FO14" s="90"/>
      <c r="FP14" s="90"/>
      <c r="FQ14" s="90"/>
      <c r="FR14" s="90"/>
      <c r="FS14" s="90"/>
      <c r="FT14" s="90"/>
      <c r="FU14" s="90"/>
      <c r="FV14" s="90"/>
      <c r="FW14" s="90"/>
      <c r="FX14" s="90"/>
      <c r="FY14" s="90"/>
      <c r="FZ14" s="90"/>
      <c r="GA14" s="90"/>
      <c r="GB14" s="90"/>
      <c r="GC14" s="90"/>
      <c r="GD14" s="90"/>
      <c r="GE14" s="90"/>
      <c r="GF14" s="90"/>
      <c r="GG14" s="90"/>
      <c r="GH14" s="90"/>
      <c r="GI14" s="90"/>
      <c r="GJ14" s="90"/>
      <c r="GK14" s="90"/>
      <c r="GL14" s="90"/>
      <c r="GM14" s="90"/>
      <c r="GN14" s="90"/>
      <c r="GO14" s="90"/>
      <c r="GP14" s="90"/>
      <c r="GQ14" s="90"/>
      <c r="GR14" s="90"/>
      <c r="GS14" s="90"/>
      <c r="GT14" s="90"/>
      <c r="GU14" s="90"/>
      <c r="GV14" s="90"/>
      <c r="GW14" s="90"/>
      <c r="GX14" s="90"/>
      <c r="GY14" s="90"/>
      <c r="GZ14" s="90"/>
      <c r="HA14" s="90"/>
      <c r="HB14" s="90"/>
      <c r="HC14" s="90"/>
      <c r="HD14" s="90"/>
      <c r="HE14" s="90"/>
      <c r="HF14" s="90"/>
      <c r="HG14" s="90"/>
      <c r="HH14" s="90"/>
      <c r="HI14" s="90"/>
      <c r="HJ14" s="90"/>
      <c r="HK14" s="90"/>
      <c r="HL14" s="90"/>
      <c r="HM14" s="90"/>
      <c r="HN14" s="90"/>
      <c r="HO14" s="90"/>
      <c r="HP14" s="90"/>
      <c r="HQ14" s="90"/>
      <c r="HR14" s="90"/>
      <c r="HS14" s="90"/>
      <c r="HT14" s="90"/>
      <c r="HU14" s="90"/>
      <c r="HV14" s="90"/>
      <c r="HW14" s="90"/>
      <c r="HX14" s="90"/>
      <c r="HY14" s="90"/>
      <c r="HZ14" s="90"/>
      <c r="IA14" s="90"/>
      <c r="IB14" s="90"/>
      <c r="IC14" s="90"/>
      <c r="ID14" s="90"/>
      <c r="IE14" s="90"/>
      <c r="IF14" s="90"/>
      <c r="IG14" s="90"/>
      <c r="IH14" s="90"/>
      <c r="II14" s="90"/>
      <c r="IJ14" s="90"/>
      <c r="IK14" s="90"/>
      <c r="IL14" s="90"/>
      <c r="IM14" s="90"/>
      <c r="IN14" s="90"/>
      <c r="IO14" s="90"/>
      <c r="IP14" s="90"/>
      <c r="IQ14" s="90"/>
      <c r="IR14" s="90"/>
      <c r="IS14" s="90"/>
      <c r="IT14" s="90"/>
      <c r="IU14" s="90"/>
    </row>
    <row r="15" spans="1:255" ht="15" customHeight="1">
      <c r="A15" s="166">
        <v>7</v>
      </c>
      <c r="B15" s="167" t="s">
        <v>52</v>
      </c>
      <c r="C15" s="171" t="s">
        <v>53</v>
      </c>
      <c r="D15" s="84" t="s">
        <v>54</v>
      </c>
      <c r="E15" s="168" t="s">
        <v>33</v>
      </c>
      <c r="F15" s="169"/>
      <c r="G15" s="169">
        <f>1.04/1.13</f>
        <v>0.92035398230088505</v>
      </c>
      <c r="H15" s="172"/>
      <c r="I15" s="90"/>
      <c r="J15" s="90"/>
      <c r="K15" s="90"/>
      <c r="L15" s="90"/>
      <c r="M15" s="90"/>
      <c r="N15" s="90"/>
      <c r="O15" s="90"/>
      <c r="P15" s="90"/>
      <c r="Q15" s="90"/>
      <c r="R15" s="90"/>
      <c r="S15" s="90"/>
      <c r="T15" s="90"/>
      <c r="U15" s="90"/>
      <c r="V15" s="90"/>
      <c r="W15" s="90"/>
      <c r="X15" s="90"/>
      <c r="Y15" s="90"/>
      <c r="Z15" s="90"/>
      <c r="AA15" s="90"/>
      <c r="AB15" s="90"/>
      <c r="AC15" s="90"/>
      <c r="AD15" s="90"/>
      <c r="AE15" s="90"/>
      <c r="AF15" s="90"/>
      <c r="AG15" s="90"/>
      <c r="AH15" s="90"/>
      <c r="AI15" s="90"/>
      <c r="AJ15" s="90"/>
      <c r="AK15" s="90"/>
      <c r="AL15" s="90"/>
      <c r="AM15" s="90"/>
      <c r="AN15" s="90"/>
      <c r="AO15" s="90"/>
      <c r="AP15" s="90"/>
      <c r="AQ15" s="90"/>
      <c r="AR15" s="90"/>
      <c r="AS15" s="90"/>
      <c r="AT15" s="90"/>
      <c r="AU15" s="90"/>
      <c r="AV15" s="90"/>
      <c r="AW15" s="90"/>
      <c r="AX15" s="90"/>
      <c r="AY15" s="90"/>
      <c r="AZ15" s="90"/>
      <c r="BA15" s="90"/>
      <c r="BB15" s="90"/>
      <c r="BC15" s="90"/>
      <c r="BD15" s="90"/>
      <c r="BE15" s="90"/>
      <c r="BF15" s="90"/>
      <c r="BG15" s="90"/>
      <c r="BH15" s="90"/>
      <c r="BI15" s="90"/>
      <c r="BJ15" s="90"/>
      <c r="BK15" s="90"/>
      <c r="BL15" s="90"/>
      <c r="BM15" s="90"/>
      <c r="BN15" s="90"/>
      <c r="BO15" s="90"/>
      <c r="BP15" s="90"/>
      <c r="BQ15" s="90"/>
      <c r="BR15" s="90"/>
      <c r="BS15" s="90"/>
      <c r="BT15" s="90"/>
      <c r="BU15" s="90"/>
      <c r="BV15" s="90"/>
      <c r="BW15" s="90"/>
      <c r="BX15" s="90"/>
      <c r="BY15" s="90"/>
      <c r="BZ15" s="90"/>
      <c r="CA15" s="90"/>
      <c r="CB15" s="90"/>
      <c r="CC15" s="90"/>
      <c r="CD15" s="90"/>
      <c r="CE15" s="90"/>
      <c r="CF15" s="90"/>
      <c r="CG15" s="90"/>
      <c r="CH15" s="90"/>
      <c r="CI15" s="90"/>
      <c r="CJ15" s="90"/>
      <c r="CK15" s="90"/>
      <c r="CL15" s="90"/>
      <c r="CM15" s="90"/>
      <c r="CN15" s="90"/>
      <c r="CO15" s="90"/>
      <c r="CP15" s="90"/>
      <c r="CQ15" s="90"/>
      <c r="CR15" s="90"/>
      <c r="CS15" s="90"/>
      <c r="CT15" s="90"/>
      <c r="CU15" s="90"/>
      <c r="CV15" s="90"/>
      <c r="CW15" s="90"/>
      <c r="CX15" s="90"/>
      <c r="CY15" s="90"/>
      <c r="CZ15" s="90"/>
      <c r="DA15" s="90"/>
      <c r="DB15" s="90"/>
      <c r="DC15" s="90"/>
      <c r="DD15" s="90"/>
      <c r="DE15" s="90"/>
      <c r="DF15" s="90"/>
      <c r="DG15" s="90"/>
      <c r="DH15" s="90"/>
      <c r="DI15" s="90"/>
      <c r="DJ15" s="90"/>
      <c r="DK15" s="90"/>
      <c r="DL15" s="90"/>
      <c r="DM15" s="90"/>
      <c r="DN15" s="90"/>
      <c r="DO15" s="90"/>
      <c r="DP15" s="90"/>
      <c r="DQ15" s="90"/>
      <c r="DR15" s="90"/>
      <c r="DS15" s="90"/>
      <c r="DT15" s="90"/>
      <c r="DU15" s="90"/>
      <c r="DV15" s="90"/>
      <c r="DW15" s="90"/>
      <c r="DX15" s="90"/>
      <c r="DY15" s="90"/>
      <c r="DZ15" s="90"/>
      <c r="EA15" s="90"/>
      <c r="EB15" s="90"/>
      <c r="EC15" s="90"/>
      <c r="ED15" s="90"/>
      <c r="EE15" s="90"/>
      <c r="EF15" s="90"/>
      <c r="EG15" s="90"/>
      <c r="EH15" s="90"/>
      <c r="EI15" s="90"/>
      <c r="EJ15" s="90"/>
      <c r="EK15" s="90"/>
      <c r="EL15" s="90"/>
      <c r="EM15" s="90"/>
      <c r="EN15" s="90"/>
      <c r="EO15" s="90"/>
      <c r="EP15" s="90"/>
      <c r="EQ15" s="90"/>
      <c r="ER15" s="90"/>
      <c r="ES15" s="90"/>
      <c r="ET15" s="90"/>
      <c r="EU15" s="90"/>
      <c r="EV15" s="90"/>
      <c r="EW15" s="90"/>
      <c r="EX15" s="90"/>
      <c r="EY15" s="90"/>
      <c r="EZ15" s="90"/>
      <c r="FA15" s="90"/>
      <c r="FB15" s="90"/>
      <c r="FC15" s="90"/>
      <c r="FD15" s="90"/>
      <c r="FE15" s="90"/>
      <c r="FF15" s="90"/>
      <c r="FG15" s="90"/>
      <c r="FH15" s="90"/>
      <c r="FI15" s="90"/>
      <c r="FJ15" s="90"/>
      <c r="FK15" s="90"/>
      <c r="FL15" s="90"/>
      <c r="FM15" s="90"/>
      <c r="FN15" s="90"/>
      <c r="FO15" s="90"/>
      <c r="FP15" s="90"/>
      <c r="FQ15" s="90"/>
      <c r="FR15" s="90"/>
      <c r="FS15" s="90"/>
      <c r="FT15" s="90"/>
      <c r="FU15" s="90"/>
      <c r="FV15" s="90"/>
      <c r="FW15" s="90"/>
      <c r="FX15" s="90"/>
      <c r="FY15" s="90"/>
      <c r="FZ15" s="90"/>
      <c r="GA15" s="90"/>
      <c r="GB15" s="90"/>
      <c r="GC15" s="90"/>
      <c r="GD15" s="90"/>
      <c r="GE15" s="90"/>
      <c r="GF15" s="90"/>
      <c r="GG15" s="90"/>
      <c r="GH15" s="90"/>
      <c r="GI15" s="90"/>
      <c r="GJ15" s="90"/>
      <c r="GK15" s="90"/>
      <c r="GL15" s="90"/>
      <c r="GM15" s="90"/>
      <c r="GN15" s="90"/>
      <c r="GO15" s="90"/>
      <c r="GP15" s="90"/>
      <c r="GQ15" s="90"/>
      <c r="GR15" s="90"/>
      <c r="GS15" s="90"/>
      <c r="GT15" s="90"/>
      <c r="GU15" s="90"/>
      <c r="GV15" s="90"/>
      <c r="GW15" s="90"/>
      <c r="GX15" s="90"/>
      <c r="GY15" s="90"/>
      <c r="GZ15" s="90"/>
      <c r="HA15" s="90"/>
      <c r="HB15" s="90"/>
      <c r="HC15" s="90"/>
      <c r="HD15" s="90"/>
      <c r="HE15" s="90"/>
      <c r="HF15" s="90"/>
      <c r="HG15" s="90"/>
      <c r="HH15" s="90"/>
      <c r="HI15" s="90"/>
      <c r="HJ15" s="90"/>
      <c r="HK15" s="90"/>
      <c r="HL15" s="90"/>
      <c r="HM15" s="90"/>
      <c r="HN15" s="90"/>
      <c r="HO15" s="90"/>
      <c r="HP15" s="90"/>
      <c r="HQ15" s="90"/>
      <c r="HR15" s="90"/>
      <c r="HS15" s="90"/>
      <c r="HT15" s="90"/>
      <c r="HU15" s="90"/>
      <c r="HV15" s="90"/>
      <c r="HW15" s="90"/>
      <c r="HX15" s="90"/>
      <c r="HY15" s="90"/>
      <c r="HZ15" s="90"/>
      <c r="IA15" s="90"/>
      <c r="IB15" s="90"/>
      <c r="IC15" s="90"/>
      <c r="ID15" s="90"/>
      <c r="IE15" s="90"/>
      <c r="IF15" s="90"/>
      <c r="IG15" s="90"/>
      <c r="IH15" s="90"/>
      <c r="II15" s="90"/>
      <c r="IJ15" s="90"/>
      <c r="IK15" s="90"/>
      <c r="IL15" s="90"/>
      <c r="IM15" s="90"/>
      <c r="IN15" s="90"/>
      <c r="IO15" s="90"/>
      <c r="IP15" s="90"/>
      <c r="IQ15" s="90"/>
      <c r="IR15" s="90"/>
      <c r="IS15" s="90"/>
      <c r="IT15" s="90"/>
      <c r="IU15" s="90"/>
    </row>
    <row r="16" spans="1:255" ht="15" customHeight="1">
      <c r="A16" s="166">
        <v>8</v>
      </c>
      <c r="B16" s="167" t="s">
        <v>55</v>
      </c>
      <c r="C16" s="171" t="s">
        <v>56</v>
      </c>
      <c r="D16" s="84" t="s">
        <v>57</v>
      </c>
      <c r="E16" s="168" t="s">
        <v>33</v>
      </c>
      <c r="F16" s="169"/>
      <c r="G16" s="169">
        <f>5.32/1.13</f>
        <v>4.7079646017699126</v>
      </c>
      <c r="H16" s="172" t="s">
        <v>58</v>
      </c>
      <c r="I16" s="90"/>
      <c r="J16" s="90"/>
      <c r="K16" s="90"/>
      <c r="L16" s="90"/>
      <c r="M16" s="90"/>
      <c r="N16" s="90"/>
      <c r="O16" s="90"/>
      <c r="P16" s="90"/>
      <c r="Q16" s="90"/>
      <c r="R16" s="90"/>
      <c r="S16" s="90"/>
      <c r="T16" s="90"/>
      <c r="U16" s="90"/>
      <c r="V16" s="90"/>
      <c r="W16" s="90"/>
      <c r="X16" s="90"/>
      <c r="Y16" s="90"/>
      <c r="Z16" s="90"/>
      <c r="AA16" s="90"/>
      <c r="AB16" s="90"/>
      <c r="AC16" s="90"/>
      <c r="AD16" s="90"/>
      <c r="AE16" s="90"/>
      <c r="AF16" s="90"/>
      <c r="AG16" s="90"/>
      <c r="AH16" s="90"/>
      <c r="AI16" s="90"/>
      <c r="AJ16" s="90"/>
      <c r="AK16" s="90"/>
      <c r="AL16" s="90"/>
      <c r="AM16" s="90"/>
      <c r="AN16" s="90"/>
      <c r="AO16" s="90"/>
      <c r="AP16" s="90"/>
      <c r="AQ16" s="90"/>
      <c r="AR16" s="90"/>
      <c r="AS16" s="90"/>
      <c r="AT16" s="90"/>
      <c r="AU16" s="90"/>
      <c r="AV16" s="90"/>
      <c r="AW16" s="90"/>
      <c r="AX16" s="90"/>
      <c r="AY16" s="90"/>
      <c r="AZ16" s="90"/>
      <c r="BA16" s="90"/>
      <c r="BB16" s="90"/>
      <c r="BC16" s="90"/>
      <c r="BD16" s="90"/>
      <c r="BE16" s="90"/>
      <c r="BF16" s="90"/>
      <c r="BG16" s="90"/>
      <c r="BH16" s="90"/>
      <c r="BI16" s="90"/>
      <c r="BJ16" s="90"/>
      <c r="BK16" s="90"/>
      <c r="BL16" s="90"/>
      <c r="BM16" s="90"/>
      <c r="BN16" s="90"/>
      <c r="BO16" s="90"/>
      <c r="BP16" s="90"/>
      <c r="BQ16" s="90"/>
      <c r="BR16" s="90"/>
      <c r="BS16" s="90"/>
      <c r="BT16" s="90"/>
      <c r="BU16" s="90"/>
      <c r="BV16" s="90"/>
      <c r="BW16" s="90"/>
      <c r="BX16" s="90"/>
      <c r="BY16" s="90"/>
      <c r="BZ16" s="90"/>
      <c r="CA16" s="90"/>
      <c r="CB16" s="90"/>
      <c r="CC16" s="90"/>
      <c r="CD16" s="90"/>
      <c r="CE16" s="90"/>
      <c r="CF16" s="90"/>
      <c r="CG16" s="90"/>
      <c r="CH16" s="90"/>
      <c r="CI16" s="90"/>
      <c r="CJ16" s="90"/>
      <c r="CK16" s="90"/>
      <c r="CL16" s="90"/>
      <c r="CM16" s="90"/>
      <c r="CN16" s="90"/>
      <c r="CO16" s="90"/>
      <c r="CP16" s="90"/>
      <c r="CQ16" s="90"/>
      <c r="CR16" s="90"/>
      <c r="CS16" s="90"/>
      <c r="CT16" s="90"/>
      <c r="CU16" s="90"/>
      <c r="CV16" s="90"/>
      <c r="CW16" s="90"/>
      <c r="CX16" s="90"/>
      <c r="CY16" s="90"/>
      <c r="CZ16" s="90"/>
      <c r="DA16" s="90"/>
      <c r="DB16" s="90"/>
      <c r="DC16" s="90"/>
      <c r="DD16" s="90"/>
      <c r="DE16" s="90"/>
      <c r="DF16" s="90"/>
      <c r="DG16" s="90"/>
      <c r="DH16" s="90"/>
      <c r="DI16" s="90"/>
      <c r="DJ16" s="90"/>
      <c r="DK16" s="90"/>
      <c r="DL16" s="90"/>
      <c r="DM16" s="90"/>
      <c r="DN16" s="90"/>
      <c r="DO16" s="90"/>
      <c r="DP16" s="90"/>
      <c r="DQ16" s="90"/>
      <c r="DR16" s="90"/>
      <c r="DS16" s="90"/>
      <c r="DT16" s="90"/>
      <c r="DU16" s="90"/>
      <c r="DV16" s="90"/>
      <c r="DW16" s="90"/>
      <c r="DX16" s="90"/>
      <c r="DY16" s="90"/>
      <c r="DZ16" s="90"/>
      <c r="EA16" s="90"/>
      <c r="EB16" s="90"/>
      <c r="EC16" s="90"/>
      <c r="ED16" s="90"/>
      <c r="EE16" s="90"/>
      <c r="EF16" s="90"/>
      <c r="EG16" s="90"/>
      <c r="EH16" s="90"/>
      <c r="EI16" s="90"/>
      <c r="EJ16" s="90"/>
      <c r="EK16" s="90"/>
      <c r="EL16" s="90"/>
      <c r="EM16" s="90"/>
      <c r="EN16" s="90"/>
      <c r="EO16" s="90"/>
      <c r="EP16" s="90"/>
      <c r="EQ16" s="90"/>
      <c r="ER16" s="90"/>
      <c r="ES16" s="90"/>
      <c r="ET16" s="90"/>
      <c r="EU16" s="90"/>
      <c r="EV16" s="90"/>
      <c r="EW16" s="90"/>
      <c r="EX16" s="90"/>
      <c r="EY16" s="90"/>
      <c r="EZ16" s="90"/>
      <c r="FA16" s="90"/>
      <c r="FB16" s="90"/>
      <c r="FC16" s="90"/>
      <c r="FD16" s="90"/>
      <c r="FE16" s="90"/>
      <c r="FF16" s="90"/>
      <c r="FG16" s="90"/>
      <c r="FH16" s="90"/>
      <c r="FI16" s="90"/>
      <c r="FJ16" s="90"/>
      <c r="FK16" s="90"/>
      <c r="FL16" s="90"/>
      <c r="FM16" s="90"/>
      <c r="FN16" s="90"/>
      <c r="FO16" s="90"/>
      <c r="FP16" s="90"/>
      <c r="FQ16" s="90"/>
      <c r="FR16" s="90"/>
      <c r="FS16" s="90"/>
      <c r="FT16" s="90"/>
      <c r="FU16" s="90"/>
      <c r="FV16" s="90"/>
      <c r="FW16" s="90"/>
      <c r="FX16" s="90"/>
      <c r="FY16" s="90"/>
      <c r="FZ16" s="90"/>
      <c r="GA16" s="90"/>
      <c r="GB16" s="90"/>
      <c r="GC16" s="90"/>
      <c r="GD16" s="90"/>
      <c r="GE16" s="90"/>
      <c r="GF16" s="90"/>
      <c r="GG16" s="90"/>
      <c r="GH16" s="90"/>
      <c r="GI16" s="90"/>
      <c r="GJ16" s="90"/>
      <c r="GK16" s="90"/>
      <c r="GL16" s="90"/>
      <c r="GM16" s="90"/>
      <c r="GN16" s="90"/>
      <c r="GO16" s="90"/>
      <c r="GP16" s="90"/>
      <c r="GQ16" s="90"/>
      <c r="GR16" s="90"/>
      <c r="GS16" s="90"/>
      <c r="GT16" s="90"/>
      <c r="GU16" s="90"/>
      <c r="GV16" s="90"/>
      <c r="GW16" s="90"/>
      <c r="GX16" s="90"/>
      <c r="GY16" s="90"/>
      <c r="GZ16" s="90"/>
      <c r="HA16" s="90"/>
      <c r="HB16" s="90"/>
      <c r="HC16" s="90"/>
      <c r="HD16" s="90"/>
      <c r="HE16" s="90"/>
      <c r="HF16" s="90"/>
      <c r="HG16" s="90"/>
      <c r="HH16" s="90"/>
      <c r="HI16" s="90"/>
      <c r="HJ16" s="90"/>
      <c r="HK16" s="90"/>
      <c r="HL16" s="90"/>
      <c r="HM16" s="90"/>
      <c r="HN16" s="90"/>
      <c r="HO16" s="90"/>
      <c r="HP16" s="90"/>
      <c r="HQ16" s="90"/>
      <c r="HR16" s="90"/>
      <c r="HS16" s="90"/>
      <c r="HT16" s="90"/>
      <c r="HU16" s="90"/>
      <c r="HV16" s="90"/>
      <c r="HW16" s="90"/>
      <c r="HX16" s="90"/>
      <c r="HY16" s="90"/>
      <c r="HZ16" s="90"/>
      <c r="IA16" s="90"/>
      <c r="IB16" s="90"/>
      <c r="IC16" s="90"/>
      <c r="ID16" s="90"/>
      <c r="IE16" s="90"/>
      <c r="IF16" s="90"/>
      <c r="IG16" s="90"/>
      <c r="IH16" s="90"/>
      <c r="II16" s="90"/>
      <c r="IJ16" s="90"/>
      <c r="IK16" s="90"/>
      <c r="IL16" s="90"/>
      <c r="IM16" s="90"/>
      <c r="IN16" s="90"/>
      <c r="IO16" s="90"/>
      <c r="IP16" s="90"/>
      <c r="IQ16" s="90"/>
      <c r="IR16" s="90"/>
      <c r="IS16" s="90"/>
      <c r="IT16" s="90"/>
      <c r="IU16" s="90"/>
    </row>
    <row r="17" spans="1:255" ht="15" customHeight="1">
      <c r="A17" s="166">
        <v>9</v>
      </c>
      <c r="B17" s="167" t="s">
        <v>59</v>
      </c>
      <c r="C17" s="171" t="s">
        <v>60</v>
      </c>
      <c r="D17" s="84" t="s">
        <v>61</v>
      </c>
      <c r="E17" s="168" t="s">
        <v>33</v>
      </c>
      <c r="F17" s="169"/>
      <c r="G17" s="169">
        <f>4.92/1.13</f>
        <v>4.3539823008849563</v>
      </c>
      <c r="H17" s="172" t="s">
        <v>62</v>
      </c>
      <c r="I17" s="90"/>
      <c r="J17" s="90"/>
      <c r="K17" s="90"/>
      <c r="L17" s="90"/>
      <c r="M17" s="90"/>
      <c r="N17" s="90"/>
      <c r="O17" s="90"/>
      <c r="P17" s="90"/>
      <c r="Q17" s="90"/>
      <c r="R17" s="90"/>
      <c r="S17" s="90"/>
      <c r="T17" s="90"/>
      <c r="U17" s="90"/>
      <c r="V17" s="90"/>
      <c r="W17" s="90"/>
      <c r="X17" s="90"/>
      <c r="Y17" s="90"/>
      <c r="Z17" s="90"/>
      <c r="AA17" s="90"/>
      <c r="AB17" s="90"/>
      <c r="AC17" s="90"/>
      <c r="AD17" s="90"/>
      <c r="AE17" s="90"/>
      <c r="AF17" s="90"/>
      <c r="AG17" s="90"/>
      <c r="AH17" s="90"/>
      <c r="AI17" s="90"/>
      <c r="AJ17" s="90"/>
      <c r="AK17" s="90"/>
      <c r="AL17" s="90"/>
      <c r="AM17" s="90"/>
      <c r="AN17" s="90"/>
      <c r="AO17" s="90"/>
      <c r="AP17" s="90"/>
      <c r="AQ17" s="90"/>
      <c r="AR17" s="90"/>
      <c r="AS17" s="90"/>
      <c r="AT17" s="90"/>
      <c r="AU17" s="90"/>
      <c r="AV17" s="90"/>
      <c r="AW17" s="90"/>
      <c r="AX17" s="90"/>
      <c r="AY17" s="90"/>
      <c r="AZ17" s="90"/>
      <c r="BA17" s="90"/>
      <c r="BB17" s="90"/>
      <c r="BC17" s="90"/>
      <c r="BD17" s="90"/>
      <c r="BE17" s="90"/>
      <c r="BF17" s="90"/>
      <c r="BG17" s="90"/>
      <c r="BH17" s="90"/>
      <c r="BI17" s="90"/>
      <c r="BJ17" s="90"/>
      <c r="BK17" s="90"/>
      <c r="BL17" s="90"/>
      <c r="BM17" s="90"/>
      <c r="BN17" s="90"/>
      <c r="BO17" s="90"/>
      <c r="BP17" s="90"/>
      <c r="BQ17" s="90"/>
      <c r="BR17" s="90"/>
      <c r="BS17" s="90"/>
      <c r="BT17" s="90"/>
      <c r="BU17" s="90"/>
      <c r="BV17" s="90"/>
      <c r="BW17" s="90"/>
      <c r="BX17" s="90"/>
      <c r="BY17" s="90"/>
      <c r="BZ17" s="90"/>
      <c r="CA17" s="90"/>
      <c r="CB17" s="90"/>
      <c r="CC17" s="90"/>
      <c r="CD17" s="90"/>
      <c r="CE17" s="90"/>
      <c r="CF17" s="90"/>
      <c r="CG17" s="90"/>
      <c r="CH17" s="90"/>
      <c r="CI17" s="90"/>
      <c r="CJ17" s="90"/>
      <c r="CK17" s="90"/>
      <c r="CL17" s="90"/>
      <c r="CM17" s="90"/>
      <c r="CN17" s="90"/>
      <c r="CO17" s="90"/>
      <c r="CP17" s="90"/>
      <c r="CQ17" s="90"/>
      <c r="CR17" s="90"/>
      <c r="CS17" s="90"/>
      <c r="CT17" s="90"/>
      <c r="CU17" s="90"/>
      <c r="CV17" s="90"/>
      <c r="CW17" s="90"/>
      <c r="CX17" s="90"/>
      <c r="CY17" s="90"/>
      <c r="CZ17" s="90"/>
      <c r="DA17" s="90"/>
      <c r="DB17" s="90"/>
      <c r="DC17" s="90"/>
      <c r="DD17" s="90"/>
      <c r="DE17" s="90"/>
      <c r="DF17" s="90"/>
      <c r="DG17" s="90"/>
      <c r="DH17" s="90"/>
      <c r="DI17" s="90"/>
      <c r="DJ17" s="90"/>
      <c r="DK17" s="90"/>
      <c r="DL17" s="90"/>
      <c r="DM17" s="90"/>
      <c r="DN17" s="90"/>
      <c r="DO17" s="90"/>
      <c r="DP17" s="90"/>
      <c r="DQ17" s="90"/>
      <c r="DR17" s="90"/>
      <c r="DS17" s="90"/>
      <c r="DT17" s="90"/>
      <c r="DU17" s="90"/>
      <c r="DV17" s="90"/>
      <c r="DW17" s="90"/>
      <c r="DX17" s="90"/>
      <c r="DY17" s="90"/>
      <c r="DZ17" s="90"/>
      <c r="EA17" s="90"/>
      <c r="EB17" s="90"/>
      <c r="EC17" s="90"/>
      <c r="ED17" s="90"/>
      <c r="EE17" s="90"/>
      <c r="EF17" s="90"/>
      <c r="EG17" s="90"/>
      <c r="EH17" s="90"/>
      <c r="EI17" s="90"/>
      <c r="EJ17" s="90"/>
      <c r="EK17" s="90"/>
      <c r="EL17" s="90"/>
      <c r="EM17" s="90"/>
      <c r="EN17" s="90"/>
      <c r="EO17" s="90"/>
      <c r="EP17" s="90"/>
      <c r="EQ17" s="90"/>
      <c r="ER17" s="90"/>
      <c r="ES17" s="90"/>
      <c r="ET17" s="90"/>
      <c r="EU17" s="90"/>
      <c r="EV17" s="90"/>
      <c r="EW17" s="90"/>
      <c r="EX17" s="90"/>
      <c r="EY17" s="90"/>
      <c r="EZ17" s="90"/>
      <c r="FA17" s="90"/>
      <c r="FB17" s="90"/>
      <c r="FC17" s="90"/>
      <c r="FD17" s="90"/>
      <c r="FE17" s="90"/>
      <c r="FF17" s="90"/>
      <c r="FG17" s="90"/>
      <c r="FH17" s="90"/>
      <c r="FI17" s="90"/>
      <c r="FJ17" s="90"/>
      <c r="FK17" s="90"/>
      <c r="FL17" s="90"/>
      <c r="FM17" s="90"/>
      <c r="FN17" s="90"/>
      <c r="FO17" s="90"/>
      <c r="FP17" s="90"/>
      <c r="FQ17" s="90"/>
      <c r="FR17" s="90"/>
      <c r="FS17" s="90"/>
      <c r="FT17" s="90"/>
      <c r="FU17" s="90"/>
      <c r="FV17" s="90"/>
      <c r="FW17" s="90"/>
      <c r="FX17" s="90"/>
      <c r="FY17" s="90"/>
      <c r="FZ17" s="90"/>
      <c r="GA17" s="90"/>
      <c r="GB17" s="90"/>
      <c r="GC17" s="90"/>
      <c r="GD17" s="90"/>
      <c r="GE17" s="90"/>
      <c r="GF17" s="90"/>
      <c r="GG17" s="90"/>
      <c r="GH17" s="90"/>
      <c r="GI17" s="90"/>
      <c r="GJ17" s="90"/>
      <c r="GK17" s="90"/>
      <c r="GL17" s="90"/>
      <c r="GM17" s="90"/>
      <c r="GN17" s="90"/>
      <c r="GO17" s="90"/>
      <c r="GP17" s="90"/>
      <c r="GQ17" s="90"/>
      <c r="GR17" s="90"/>
      <c r="GS17" s="90"/>
      <c r="GT17" s="90"/>
      <c r="GU17" s="90"/>
      <c r="GV17" s="90"/>
      <c r="GW17" s="90"/>
      <c r="GX17" s="90"/>
      <c r="GY17" s="90"/>
      <c r="GZ17" s="90"/>
      <c r="HA17" s="90"/>
      <c r="HB17" s="90"/>
      <c r="HC17" s="90"/>
      <c r="HD17" s="90"/>
      <c r="HE17" s="90"/>
      <c r="HF17" s="90"/>
      <c r="HG17" s="90"/>
      <c r="HH17" s="90"/>
      <c r="HI17" s="90"/>
      <c r="HJ17" s="90"/>
      <c r="HK17" s="90"/>
      <c r="HL17" s="90"/>
      <c r="HM17" s="90"/>
      <c r="HN17" s="90"/>
      <c r="HO17" s="90"/>
      <c r="HP17" s="90"/>
      <c r="HQ17" s="90"/>
      <c r="HR17" s="90"/>
      <c r="HS17" s="90"/>
      <c r="HT17" s="90"/>
      <c r="HU17" s="90"/>
      <c r="HV17" s="90"/>
      <c r="HW17" s="90"/>
      <c r="HX17" s="90"/>
      <c r="HY17" s="90"/>
      <c r="HZ17" s="90"/>
      <c r="IA17" s="90"/>
      <c r="IB17" s="90"/>
      <c r="IC17" s="90"/>
      <c r="ID17" s="90"/>
      <c r="IE17" s="90"/>
      <c r="IF17" s="90"/>
      <c r="IG17" s="90"/>
      <c r="IH17" s="90"/>
      <c r="II17" s="90"/>
      <c r="IJ17" s="90"/>
      <c r="IK17" s="90"/>
      <c r="IL17" s="90"/>
      <c r="IM17" s="90"/>
      <c r="IN17" s="90"/>
      <c r="IO17" s="90"/>
      <c r="IP17" s="90"/>
      <c r="IQ17" s="90"/>
      <c r="IR17" s="90"/>
      <c r="IS17" s="90"/>
      <c r="IT17" s="90"/>
      <c r="IU17" s="90"/>
    </row>
    <row r="18" spans="1:255" ht="15" customHeight="1">
      <c r="A18" s="166">
        <v>10</v>
      </c>
      <c r="B18" s="167" t="s">
        <v>63</v>
      </c>
      <c r="C18" s="171" t="s">
        <v>64</v>
      </c>
      <c r="D18" s="84" t="s">
        <v>65</v>
      </c>
      <c r="E18" s="168" t="s">
        <v>33</v>
      </c>
      <c r="F18" s="169"/>
      <c r="G18" s="169">
        <f>4.92/1.13</f>
        <v>4.3539823008849563</v>
      </c>
      <c r="H18" s="172" t="s">
        <v>62</v>
      </c>
      <c r="I18" s="90"/>
      <c r="J18" s="90"/>
      <c r="K18" s="90"/>
      <c r="L18" s="90"/>
      <c r="M18" s="90"/>
      <c r="N18" s="90"/>
      <c r="O18" s="90"/>
      <c r="P18" s="90"/>
      <c r="Q18" s="90"/>
      <c r="R18" s="90"/>
      <c r="S18" s="90"/>
      <c r="T18" s="90"/>
      <c r="U18" s="90"/>
      <c r="V18" s="90"/>
      <c r="W18" s="90"/>
      <c r="X18" s="90"/>
      <c r="Y18" s="90"/>
      <c r="Z18" s="90"/>
      <c r="AA18" s="90"/>
      <c r="AB18" s="90"/>
      <c r="AC18" s="90"/>
      <c r="AD18" s="90"/>
      <c r="AE18" s="90"/>
      <c r="AF18" s="90"/>
      <c r="AG18" s="90"/>
      <c r="AH18" s="90"/>
      <c r="AI18" s="90"/>
      <c r="AJ18" s="90"/>
      <c r="AK18" s="90"/>
      <c r="AL18" s="90"/>
      <c r="AM18" s="90"/>
      <c r="AN18" s="90"/>
      <c r="AO18" s="90"/>
      <c r="AP18" s="90"/>
      <c r="AQ18" s="90"/>
      <c r="AR18" s="90"/>
      <c r="AS18" s="90"/>
      <c r="AT18" s="90"/>
      <c r="AU18" s="90"/>
      <c r="AV18" s="90"/>
      <c r="AW18" s="90"/>
      <c r="AX18" s="90"/>
      <c r="AY18" s="90"/>
      <c r="AZ18" s="90"/>
      <c r="BA18" s="90"/>
      <c r="BB18" s="90"/>
      <c r="BC18" s="90"/>
      <c r="BD18" s="90"/>
      <c r="BE18" s="90"/>
      <c r="BF18" s="90"/>
      <c r="BG18" s="90"/>
      <c r="BH18" s="90"/>
      <c r="BI18" s="90"/>
      <c r="BJ18" s="90"/>
      <c r="BK18" s="90"/>
      <c r="BL18" s="90"/>
      <c r="BM18" s="90"/>
      <c r="BN18" s="90"/>
      <c r="BO18" s="90"/>
      <c r="BP18" s="90"/>
      <c r="BQ18" s="90"/>
      <c r="BR18" s="90"/>
      <c r="BS18" s="90"/>
      <c r="BT18" s="90"/>
      <c r="BU18" s="90"/>
      <c r="BV18" s="90"/>
      <c r="BW18" s="90"/>
      <c r="BX18" s="90"/>
      <c r="BY18" s="90"/>
      <c r="BZ18" s="90"/>
      <c r="CA18" s="90"/>
      <c r="CB18" s="90"/>
      <c r="CC18" s="90"/>
      <c r="CD18" s="90"/>
      <c r="CE18" s="90"/>
      <c r="CF18" s="90"/>
      <c r="CG18" s="90"/>
      <c r="CH18" s="90"/>
      <c r="CI18" s="90"/>
      <c r="CJ18" s="90"/>
      <c r="CK18" s="90"/>
      <c r="CL18" s="90"/>
      <c r="CM18" s="90"/>
      <c r="CN18" s="90"/>
      <c r="CO18" s="90"/>
      <c r="CP18" s="90"/>
      <c r="CQ18" s="90"/>
      <c r="CR18" s="90"/>
      <c r="CS18" s="90"/>
      <c r="CT18" s="90"/>
      <c r="CU18" s="90"/>
      <c r="CV18" s="90"/>
      <c r="CW18" s="90"/>
      <c r="CX18" s="90"/>
      <c r="CY18" s="90"/>
      <c r="CZ18" s="90"/>
      <c r="DA18" s="90"/>
      <c r="DB18" s="90"/>
      <c r="DC18" s="90"/>
      <c r="DD18" s="90"/>
      <c r="DE18" s="90"/>
      <c r="DF18" s="90"/>
      <c r="DG18" s="90"/>
      <c r="DH18" s="90"/>
      <c r="DI18" s="90"/>
      <c r="DJ18" s="90"/>
      <c r="DK18" s="90"/>
      <c r="DL18" s="90"/>
      <c r="DM18" s="90"/>
      <c r="DN18" s="90"/>
      <c r="DO18" s="90"/>
      <c r="DP18" s="90"/>
      <c r="DQ18" s="90"/>
      <c r="DR18" s="90"/>
      <c r="DS18" s="90"/>
      <c r="DT18" s="90"/>
      <c r="DU18" s="90"/>
      <c r="DV18" s="90"/>
      <c r="DW18" s="90"/>
      <c r="DX18" s="90"/>
      <c r="DY18" s="90"/>
      <c r="DZ18" s="90"/>
      <c r="EA18" s="90"/>
      <c r="EB18" s="90"/>
      <c r="EC18" s="90"/>
      <c r="ED18" s="90"/>
      <c r="EE18" s="90"/>
      <c r="EF18" s="90"/>
      <c r="EG18" s="90"/>
      <c r="EH18" s="90"/>
      <c r="EI18" s="90"/>
      <c r="EJ18" s="90"/>
      <c r="EK18" s="90"/>
      <c r="EL18" s="90"/>
      <c r="EM18" s="90"/>
      <c r="EN18" s="90"/>
      <c r="EO18" s="90"/>
      <c r="EP18" s="90"/>
      <c r="EQ18" s="90"/>
      <c r="ER18" s="90"/>
      <c r="ES18" s="90"/>
      <c r="ET18" s="90"/>
      <c r="EU18" s="90"/>
      <c r="EV18" s="90"/>
      <c r="EW18" s="90"/>
      <c r="EX18" s="90"/>
      <c r="EY18" s="90"/>
      <c r="EZ18" s="90"/>
      <c r="FA18" s="90"/>
      <c r="FB18" s="90"/>
      <c r="FC18" s="90"/>
      <c r="FD18" s="90"/>
      <c r="FE18" s="90"/>
      <c r="FF18" s="90"/>
      <c r="FG18" s="90"/>
      <c r="FH18" s="90"/>
      <c r="FI18" s="90"/>
      <c r="FJ18" s="90"/>
      <c r="FK18" s="90"/>
      <c r="FL18" s="90"/>
      <c r="FM18" s="90"/>
      <c r="FN18" s="90"/>
      <c r="FO18" s="90"/>
      <c r="FP18" s="90"/>
      <c r="FQ18" s="90"/>
      <c r="FR18" s="90"/>
      <c r="FS18" s="90"/>
      <c r="FT18" s="90"/>
      <c r="FU18" s="90"/>
      <c r="FV18" s="90"/>
      <c r="FW18" s="90"/>
      <c r="FX18" s="90"/>
      <c r="FY18" s="90"/>
      <c r="FZ18" s="90"/>
      <c r="GA18" s="90"/>
      <c r="GB18" s="90"/>
      <c r="GC18" s="90"/>
      <c r="GD18" s="90"/>
      <c r="GE18" s="90"/>
      <c r="GF18" s="90"/>
      <c r="GG18" s="90"/>
      <c r="GH18" s="90"/>
      <c r="GI18" s="90"/>
      <c r="GJ18" s="90"/>
      <c r="GK18" s="90"/>
      <c r="GL18" s="90"/>
      <c r="GM18" s="90"/>
      <c r="GN18" s="90"/>
      <c r="GO18" s="90"/>
      <c r="GP18" s="90"/>
      <c r="GQ18" s="90"/>
      <c r="GR18" s="90"/>
      <c r="GS18" s="90"/>
      <c r="GT18" s="90"/>
      <c r="GU18" s="90"/>
      <c r="GV18" s="90"/>
      <c r="GW18" s="90"/>
      <c r="GX18" s="90"/>
      <c r="GY18" s="90"/>
      <c r="GZ18" s="90"/>
      <c r="HA18" s="90"/>
      <c r="HB18" s="90"/>
      <c r="HC18" s="90"/>
      <c r="HD18" s="90"/>
      <c r="HE18" s="90"/>
      <c r="HF18" s="90"/>
      <c r="HG18" s="90"/>
      <c r="HH18" s="90"/>
      <c r="HI18" s="90"/>
      <c r="HJ18" s="90"/>
      <c r="HK18" s="90"/>
      <c r="HL18" s="90"/>
      <c r="HM18" s="90"/>
      <c r="HN18" s="90"/>
      <c r="HO18" s="90"/>
      <c r="HP18" s="90"/>
      <c r="HQ18" s="90"/>
      <c r="HR18" s="90"/>
      <c r="HS18" s="90"/>
      <c r="HT18" s="90"/>
      <c r="HU18" s="90"/>
      <c r="HV18" s="90"/>
      <c r="HW18" s="90"/>
      <c r="HX18" s="90"/>
      <c r="HY18" s="90"/>
      <c r="HZ18" s="90"/>
      <c r="IA18" s="90"/>
      <c r="IB18" s="90"/>
      <c r="IC18" s="90"/>
      <c r="ID18" s="90"/>
      <c r="IE18" s="90"/>
      <c r="IF18" s="90"/>
      <c r="IG18" s="90"/>
      <c r="IH18" s="90"/>
      <c r="II18" s="90"/>
      <c r="IJ18" s="90"/>
      <c r="IK18" s="90"/>
      <c r="IL18" s="90"/>
      <c r="IM18" s="90"/>
      <c r="IN18" s="90"/>
      <c r="IO18" s="90"/>
      <c r="IP18" s="90"/>
      <c r="IQ18" s="90"/>
      <c r="IR18" s="90"/>
      <c r="IS18" s="90"/>
      <c r="IT18" s="90"/>
      <c r="IU18" s="90"/>
    </row>
    <row r="19" spans="1:255" ht="15" customHeight="1">
      <c r="A19" s="166">
        <v>11</v>
      </c>
      <c r="B19" s="167" t="s">
        <v>66</v>
      </c>
      <c r="C19" s="171" t="s">
        <v>67</v>
      </c>
      <c r="D19" s="84" t="s">
        <v>68</v>
      </c>
      <c r="E19" s="168" t="s">
        <v>33</v>
      </c>
      <c r="F19" s="169"/>
      <c r="G19" s="169">
        <f>5.32/1.13</f>
        <v>4.7079646017699126</v>
      </c>
      <c r="H19" s="172" t="s">
        <v>58</v>
      </c>
      <c r="I19" s="90"/>
      <c r="J19" s="90"/>
      <c r="K19" s="90"/>
      <c r="L19" s="90"/>
      <c r="M19" s="90"/>
      <c r="N19" s="90"/>
      <c r="O19" s="90"/>
      <c r="P19" s="90"/>
      <c r="Q19" s="90"/>
      <c r="R19" s="90"/>
      <c r="S19" s="90"/>
      <c r="T19" s="90"/>
      <c r="U19" s="90"/>
      <c r="V19" s="90"/>
      <c r="W19" s="90"/>
      <c r="X19" s="90"/>
      <c r="Y19" s="90"/>
      <c r="Z19" s="90"/>
      <c r="AA19" s="90"/>
      <c r="AB19" s="90"/>
      <c r="AC19" s="90"/>
      <c r="AD19" s="90"/>
      <c r="AE19" s="90"/>
      <c r="AF19" s="90"/>
      <c r="AG19" s="90"/>
      <c r="AH19" s="90"/>
      <c r="AI19" s="90"/>
      <c r="AJ19" s="90"/>
      <c r="AK19" s="90"/>
      <c r="AL19" s="90"/>
      <c r="AM19" s="90"/>
      <c r="AN19" s="90"/>
      <c r="AO19" s="90"/>
      <c r="AP19" s="90"/>
      <c r="AQ19" s="90"/>
      <c r="AR19" s="90"/>
      <c r="AS19" s="90"/>
      <c r="AT19" s="90"/>
      <c r="AU19" s="90"/>
      <c r="AV19" s="90"/>
      <c r="AW19" s="90"/>
      <c r="AX19" s="90"/>
      <c r="AY19" s="90"/>
      <c r="AZ19" s="90"/>
      <c r="BA19" s="90"/>
      <c r="BB19" s="90"/>
      <c r="BC19" s="90"/>
      <c r="BD19" s="90"/>
      <c r="BE19" s="90"/>
      <c r="BF19" s="90"/>
      <c r="BG19" s="90"/>
      <c r="BH19" s="90"/>
      <c r="BI19" s="90"/>
      <c r="BJ19" s="90"/>
      <c r="BK19" s="90"/>
      <c r="BL19" s="90"/>
      <c r="BM19" s="90"/>
      <c r="BN19" s="90"/>
      <c r="BO19" s="90"/>
      <c r="BP19" s="90"/>
      <c r="BQ19" s="90"/>
      <c r="BR19" s="90"/>
      <c r="BS19" s="90"/>
      <c r="BT19" s="90"/>
      <c r="BU19" s="90"/>
      <c r="BV19" s="90"/>
      <c r="BW19" s="90"/>
      <c r="BX19" s="90"/>
      <c r="BY19" s="90"/>
      <c r="BZ19" s="90"/>
      <c r="CA19" s="90"/>
      <c r="CB19" s="90"/>
      <c r="CC19" s="90"/>
      <c r="CD19" s="90"/>
      <c r="CE19" s="90"/>
      <c r="CF19" s="90"/>
      <c r="CG19" s="90"/>
      <c r="CH19" s="90"/>
      <c r="CI19" s="90"/>
      <c r="CJ19" s="90"/>
      <c r="CK19" s="90"/>
      <c r="CL19" s="90"/>
      <c r="CM19" s="90"/>
      <c r="CN19" s="90"/>
      <c r="CO19" s="90"/>
      <c r="CP19" s="90"/>
      <c r="CQ19" s="90"/>
      <c r="CR19" s="90"/>
      <c r="CS19" s="90"/>
      <c r="CT19" s="90"/>
      <c r="CU19" s="90"/>
      <c r="CV19" s="90"/>
      <c r="CW19" s="90"/>
      <c r="CX19" s="90"/>
      <c r="CY19" s="90"/>
      <c r="CZ19" s="90"/>
      <c r="DA19" s="90"/>
      <c r="DB19" s="90"/>
      <c r="DC19" s="90"/>
      <c r="DD19" s="90"/>
      <c r="DE19" s="90"/>
      <c r="DF19" s="90"/>
      <c r="DG19" s="90"/>
      <c r="DH19" s="90"/>
      <c r="DI19" s="90"/>
      <c r="DJ19" s="90"/>
      <c r="DK19" s="90"/>
      <c r="DL19" s="90"/>
      <c r="DM19" s="90"/>
      <c r="DN19" s="90"/>
      <c r="DO19" s="90"/>
      <c r="DP19" s="90"/>
      <c r="DQ19" s="90"/>
      <c r="DR19" s="90"/>
      <c r="DS19" s="90"/>
      <c r="DT19" s="90"/>
      <c r="DU19" s="90"/>
      <c r="DV19" s="90"/>
      <c r="DW19" s="90"/>
      <c r="DX19" s="90"/>
      <c r="DY19" s="90"/>
      <c r="DZ19" s="90"/>
      <c r="EA19" s="90"/>
      <c r="EB19" s="90"/>
      <c r="EC19" s="90"/>
      <c r="ED19" s="90"/>
      <c r="EE19" s="90"/>
      <c r="EF19" s="90"/>
      <c r="EG19" s="90"/>
      <c r="EH19" s="90"/>
      <c r="EI19" s="90"/>
      <c r="EJ19" s="90"/>
      <c r="EK19" s="90"/>
      <c r="EL19" s="90"/>
      <c r="EM19" s="90"/>
      <c r="EN19" s="90"/>
      <c r="EO19" s="90"/>
      <c r="EP19" s="90"/>
      <c r="EQ19" s="90"/>
      <c r="ER19" s="90"/>
      <c r="ES19" s="90"/>
      <c r="ET19" s="90"/>
      <c r="EU19" s="90"/>
      <c r="EV19" s="90"/>
      <c r="EW19" s="90"/>
      <c r="EX19" s="90"/>
      <c r="EY19" s="90"/>
      <c r="EZ19" s="90"/>
      <c r="FA19" s="90"/>
      <c r="FB19" s="90"/>
      <c r="FC19" s="90"/>
      <c r="FD19" s="90"/>
      <c r="FE19" s="90"/>
      <c r="FF19" s="90"/>
      <c r="FG19" s="90"/>
      <c r="FH19" s="90"/>
      <c r="FI19" s="90"/>
      <c r="FJ19" s="90"/>
      <c r="FK19" s="90"/>
      <c r="FL19" s="90"/>
      <c r="FM19" s="90"/>
      <c r="FN19" s="90"/>
      <c r="FO19" s="90"/>
      <c r="FP19" s="90"/>
      <c r="FQ19" s="90"/>
      <c r="FR19" s="90"/>
      <c r="FS19" s="90"/>
      <c r="FT19" s="90"/>
      <c r="FU19" s="90"/>
      <c r="FV19" s="90"/>
      <c r="FW19" s="90"/>
      <c r="FX19" s="90"/>
      <c r="FY19" s="90"/>
      <c r="FZ19" s="90"/>
      <c r="GA19" s="90"/>
      <c r="GB19" s="90"/>
      <c r="GC19" s="90"/>
      <c r="GD19" s="90"/>
      <c r="GE19" s="90"/>
      <c r="GF19" s="90"/>
      <c r="GG19" s="90"/>
      <c r="GH19" s="90"/>
      <c r="GI19" s="90"/>
      <c r="GJ19" s="90"/>
      <c r="GK19" s="90"/>
      <c r="GL19" s="90"/>
      <c r="GM19" s="90"/>
      <c r="GN19" s="90"/>
      <c r="GO19" s="90"/>
      <c r="GP19" s="90"/>
      <c r="GQ19" s="90"/>
      <c r="GR19" s="90"/>
      <c r="GS19" s="90"/>
      <c r="GT19" s="90"/>
      <c r="GU19" s="90"/>
      <c r="GV19" s="90"/>
      <c r="GW19" s="90"/>
      <c r="GX19" s="90"/>
      <c r="GY19" s="90"/>
      <c r="GZ19" s="90"/>
      <c r="HA19" s="90"/>
      <c r="HB19" s="90"/>
      <c r="HC19" s="90"/>
      <c r="HD19" s="90"/>
      <c r="HE19" s="90"/>
      <c r="HF19" s="90"/>
      <c r="HG19" s="90"/>
      <c r="HH19" s="90"/>
      <c r="HI19" s="90"/>
      <c r="HJ19" s="90"/>
      <c r="HK19" s="90"/>
      <c r="HL19" s="90"/>
      <c r="HM19" s="90"/>
      <c r="HN19" s="90"/>
      <c r="HO19" s="90"/>
      <c r="HP19" s="90"/>
      <c r="HQ19" s="90"/>
      <c r="HR19" s="90"/>
      <c r="HS19" s="90"/>
      <c r="HT19" s="90"/>
      <c r="HU19" s="90"/>
      <c r="HV19" s="90"/>
      <c r="HW19" s="90"/>
      <c r="HX19" s="90"/>
      <c r="HY19" s="90"/>
      <c r="HZ19" s="90"/>
      <c r="IA19" s="90"/>
      <c r="IB19" s="90"/>
      <c r="IC19" s="90"/>
      <c r="ID19" s="90"/>
      <c r="IE19" s="90"/>
      <c r="IF19" s="90"/>
      <c r="IG19" s="90"/>
      <c r="IH19" s="90"/>
      <c r="II19" s="90"/>
      <c r="IJ19" s="90"/>
      <c r="IK19" s="90"/>
      <c r="IL19" s="90"/>
      <c r="IM19" s="90"/>
      <c r="IN19" s="90"/>
      <c r="IO19" s="90"/>
      <c r="IP19" s="90"/>
      <c r="IQ19" s="90"/>
      <c r="IR19" s="90"/>
      <c r="IS19" s="90"/>
      <c r="IT19" s="90"/>
      <c r="IU19" s="90"/>
    </row>
    <row r="20" spans="1:255" ht="15" customHeight="1">
      <c r="A20" s="166">
        <v>12</v>
      </c>
      <c r="B20" s="167"/>
      <c r="C20" s="171"/>
      <c r="D20" s="84"/>
      <c r="E20" s="168"/>
      <c r="F20" s="169"/>
      <c r="G20" s="169"/>
      <c r="H20" s="172"/>
      <c r="I20" s="90"/>
      <c r="J20" s="90"/>
      <c r="K20" s="90"/>
      <c r="L20" s="90"/>
      <c r="M20" s="90"/>
      <c r="N20" s="90"/>
      <c r="O20" s="90"/>
      <c r="P20" s="90"/>
      <c r="Q20" s="90"/>
      <c r="R20" s="90"/>
      <c r="S20" s="90"/>
      <c r="T20" s="90"/>
      <c r="U20" s="90"/>
      <c r="V20" s="90"/>
      <c r="W20" s="90"/>
      <c r="X20" s="90"/>
      <c r="Y20" s="90"/>
      <c r="Z20" s="90"/>
      <c r="AA20" s="90"/>
      <c r="AB20" s="90"/>
      <c r="AC20" s="90"/>
      <c r="AD20" s="90"/>
      <c r="AE20" s="90"/>
      <c r="AF20" s="90"/>
      <c r="AG20" s="90"/>
      <c r="AH20" s="90"/>
      <c r="AI20" s="90"/>
      <c r="AJ20" s="90"/>
      <c r="AK20" s="90"/>
      <c r="AL20" s="90"/>
      <c r="AM20" s="90"/>
      <c r="AN20" s="90"/>
      <c r="AO20" s="90"/>
      <c r="AP20" s="90"/>
      <c r="AQ20" s="90"/>
      <c r="AR20" s="90"/>
      <c r="AS20" s="90"/>
      <c r="AT20" s="90"/>
      <c r="AU20" s="90"/>
      <c r="AV20" s="90"/>
      <c r="AW20" s="90"/>
      <c r="AX20" s="90"/>
      <c r="AY20" s="90"/>
      <c r="AZ20" s="90"/>
      <c r="BA20" s="90"/>
      <c r="BB20" s="90"/>
      <c r="BC20" s="90"/>
      <c r="BD20" s="90"/>
      <c r="BE20" s="90"/>
      <c r="BF20" s="90"/>
      <c r="BG20" s="90"/>
      <c r="BH20" s="90"/>
      <c r="BI20" s="90"/>
      <c r="BJ20" s="90"/>
      <c r="BK20" s="90"/>
      <c r="BL20" s="90"/>
      <c r="BM20" s="90"/>
      <c r="BN20" s="90"/>
      <c r="BO20" s="90"/>
      <c r="BP20" s="90"/>
      <c r="BQ20" s="90"/>
      <c r="BR20" s="90"/>
      <c r="BS20" s="90"/>
      <c r="BT20" s="90"/>
      <c r="BU20" s="90"/>
      <c r="BV20" s="90"/>
      <c r="BW20" s="90"/>
      <c r="BX20" s="90"/>
      <c r="BY20" s="90"/>
      <c r="BZ20" s="90"/>
      <c r="CA20" s="90"/>
      <c r="CB20" s="90"/>
      <c r="CC20" s="90"/>
      <c r="CD20" s="90"/>
      <c r="CE20" s="90"/>
      <c r="CF20" s="90"/>
      <c r="CG20" s="90"/>
      <c r="CH20" s="90"/>
      <c r="CI20" s="90"/>
      <c r="CJ20" s="90"/>
      <c r="CK20" s="90"/>
      <c r="CL20" s="90"/>
      <c r="CM20" s="90"/>
      <c r="CN20" s="90"/>
      <c r="CO20" s="90"/>
      <c r="CP20" s="90"/>
      <c r="CQ20" s="90"/>
      <c r="CR20" s="90"/>
      <c r="CS20" s="90"/>
      <c r="CT20" s="90"/>
      <c r="CU20" s="90"/>
      <c r="CV20" s="90"/>
      <c r="CW20" s="90"/>
      <c r="CX20" s="90"/>
      <c r="CY20" s="90"/>
      <c r="CZ20" s="90"/>
      <c r="DA20" s="90"/>
      <c r="DB20" s="90"/>
      <c r="DC20" s="90"/>
      <c r="DD20" s="90"/>
      <c r="DE20" s="90"/>
      <c r="DF20" s="90"/>
      <c r="DG20" s="90"/>
      <c r="DH20" s="90"/>
      <c r="DI20" s="90"/>
      <c r="DJ20" s="90"/>
      <c r="DK20" s="90"/>
      <c r="DL20" s="90"/>
      <c r="DM20" s="90"/>
      <c r="DN20" s="90"/>
      <c r="DO20" s="90"/>
      <c r="DP20" s="90"/>
      <c r="DQ20" s="90"/>
      <c r="DR20" s="90"/>
      <c r="DS20" s="90"/>
      <c r="DT20" s="90"/>
      <c r="DU20" s="90"/>
      <c r="DV20" s="90"/>
      <c r="DW20" s="90"/>
      <c r="DX20" s="90"/>
      <c r="DY20" s="90"/>
      <c r="DZ20" s="90"/>
      <c r="EA20" s="90"/>
      <c r="EB20" s="90"/>
      <c r="EC20" s="90"/>
      <c r="ED20" s="90"/>
      <c r="EE20" s="90"/>
      <c r="EF20" s="90"/>
      <c r="EG20" s="90"/>
      <c r="EH20" s="90"/>
      <c r="EI20" s="90"/>
      <c r="EJ20" s="90"/>
      <c r="EK20" s="90"/>
      <c r="EL20" s="90"/>
      <c r="EM20" s="90"/>
      <c r="EN20" s="90"/>
      <c r="EO20" s="90"/>
      <c r="EP20" s="90"/>
      <c r="EQ20" s="90"/>
      <c r="ER20" s="90"/>
      <c r="ES20" s="90"/>
      <c r="ET20" s="90"/>
      <c r="EU20" s="90"/>
      <c r="EV20" s="90"/>
      <c r="EW20" s="90"/>
      <c r="EX20" s="90"/>
      <c r="EY20" s="90"/>
      <c r="EZ20" s="90"/>
      <c r="FA20" s="90"/>
      <c r="FB20" s="90"/>
      <c r="FC20" s="90"/>
      <c r="FD20" s="90"/>
      <c r="FE20" s="90"/>
      <c r="FF20" s="90"/>
      <c r="FG20" s="90"/>
      <c r="FH20" s="90"/>
      <c r="FI20" s="90"/>
      <c r="FJ20" s="90"/>
      <c r="FK20" s="90"/>
      <c r="FL20" s="90"/>
      <c r="FM20" s="90"/>
      <c r="FN20" s="90"/>
      <c r="FO20" s="90"/>
      <c r="FP20" s="90"/>
      <c r="FQ20" s="90"/>
      <c r="FR20" s="90"/>
      <c r="FS20" s="90"/>
      <c r="FT20" s="90"/>
      <c r="FU20" s="90"/>
      <c r="FV20" s="90"/>
      <c r="FW20" s="90"/>
      <c r="FX20" s="90"/>
      <c r="FY20" s="90"/>
      <c r="FZ20" s="90"/>
      <c r="GA20" s="90"/>
      <c r="GB20" s="90"/>
      <c r="GC20" s="90"/>
      <c r="GD20" s="90"/>
      <c r="GE20" s="90"/>
      <c r="GF20" s="90"/>
      <c r="GG20" s="90"/>
      <c r="GH20" s="90"/>
      <c r="GI20" s="90"/>
      <c r="GJ20" s="90"/>
      <c r="GK20" s="90"/>
      <c r="GL20" s="90"/>
      <c r="GM20" s="90"/>
      <c r="GN20" s="90"/>
      <c r="GO20" s="90"/>
      <c r="GP20" s="90"/>
      <c r="GQ20" s="90"/>
      <c r="GR20" s="90"/>
      <c r="GS20" s="90"/>
      <c r="GT20" s="90"/>
      <c r="GU20" s="90"/>
      <c r="GV20" s="90"/>
      <c r="GW20" s="90"/>
      <c r="GX20" s="90"/>
      <c r="GY20" s="90"/>
      <c r="GZ20" s="90"/>
      <c r="HA20" s="90"/>
      <c r="HB20" s="90"/>
      <c r="HC20" s="90"/>
      <c r="HD20" s="90"/>
      <c r="HE20" s="90"/>
      <c r="HF20" s="90"/>
      <c r="HG20" s="90"/>
      <c r="HH20" s="90"/>
      <c r="HI20" s="90"/>
      <c r="HJ20" s="90"/>
      <c r="HK20" s="90"/>
      <c r="HL20" s="90"/>
      <c r="HM20" s="90"/>
      <c r="HN20" s="90"/>
      <c r="HO20" s="90"/>
      <c r="HP20" s="90"/>
      <c r="HQ20" s="90"/>
      <c r="HR20" s="90"/>
      <c r="HS20" s="90"/>
      <c r="HT20" s="90"/>
      <c r="HU20" s="90"/>
      <c r="HV20" s="90"/>
      <c r="HW20" s="90"/>
      <c r="HX20" s="90"/>
      <c r="HY20" s="90"/>
      <c r="HZ20" s="90"/>
      <c r="IA20" s="90"/>
      <c r="IB20" s="90"/>
      <c r="IC20" s="90"/>
      <c r="ID20" s="90"/>
      <c r="IE20" s="90"/>
      <c r="IF20" s="90"/>
      <c r="IG20" s="90"/>
      <c r="IH20" s="90"/>
      <c r="II20" s="90"/>
      <c r="IJ20" s="90"/>
      <c r="IK20" s="90"/>
      <c r="IL20" s="90"/>
      <c r="IM20" s="90"/>
      <c r="IN20" s="90"/>
      <c r="IO20" s="90"/>
      <c r="IP20" s="90"/>
      <c r="IQ20" s="90"/>
      <c r="IR20" s="90"/>
      <c r="IS20" s="90"/>
      <c r="IT20" s="90"/>
      <c r="IU20" s="90"/>
    </row>
    <row r="21" spans="1:255" ht="15" customHeight="1">
      <c r="A21" s="166">
        <v>13</v>
      </c>
      <c r="B21" s="167"/>
      <c r="C21" s="171"/>
      <c r="D21" s="84"/>
      <c r="E21" s="168"/>
      <c r="F21" s="169"/>
      <c r="G21" s="169"/>
      <c r="H21" s="172"/>
      <c r="I21" s="90"/>
      <c r="J21" s="90"/>
      <c r="K21" s="90"/>
      <c r="L21" s="90"/>
      <c r="M21" s="90"/>
      <c r="N21" s="90"/>
      <c r="O21" s="90"/>
      <c r="P21" s="90"/>
      <c r="Q21" s="90"/>
      <c r="R21" s="90"/>
      <c r="S21" s="90"/>
      <c r="T21" s="90"/>
      <c r="U21" s="90"/>
      <c r="V21" s="90"/>
      <c r="W21" s="90"/>
      <c r="X21" s="90"/>
      <c r="Y21" s="90"/>
      <c r="Z21" s="90"/>
      <c r="AA21" s="90"/>
      <c r="AB21" s="90"/>
      <c r="AC21" s="90"/>
      <c r="AD21" s="90"/>
      <c r="AE21" s="90"/>
      <c r="AF21" s="90"/>
      <c r="AG21" s="90"/>
      <c r="AH21" s="90"/>
      <c r="AI21" s="90"/>
      <c r="AJ21" s="90"/>
      <c r="AK21" s="90"/>
      <c r="AL21" s="90"/>
      <c r="AM21" s="90"/>
      <c r="AN21" s="90"/>
      <c r="AO21" s="90"/>
      <c r="AP21" s="90"/>
      <c r="AQ21" s="90"/>
      <c r="AR21" s="90"/>
      <c r="AS21" s="90"/>
      <c r="AT21" s="90"/>
      <c r="AU21" s="90"/>
      <c r="AV21" s="90"/>
      <c r="AW21" s="90"/>
      <c r="AX21" s="90"/>
      <c r="AY21" s="90"/>
      <c r="AZ21" s="90"/>
      <c r="BA21" s="90"/>
      <c r="BB21" s="90"/>
      <c r="BC21" s="90"/>
      <c r="BD21" s="90"/>
      <c r="BE21" s="90"/>
      <c r="BF21" s="90"/>
      <c r="BG21" s="90"/>
      <c r="BH21" s="90"/>
      <c r="BI21" s="90"/>
      <c r="BJ21" s="90"/>
      <c r="BK21" s="90"/>
      <c r="BL21" s="90"/>
      <c r="BM21" s="90"/>
      <c r="BN21" s="90"/>
      <c r="BO21" s="90"/>
      <c r="BP21" s="90"/>
      <c r="BQ21" s="90"/>
      <c r="BR21" s="90"/>
      <c r="BS21" s="90"/>
      <c r="BT21" s="90"/>
      <c r="BU21" s="90"/>
      <c r="BV21" s="90"/>
      <c r="BW21" s="90"/>
      <c r="BX21" s="90"/>
      <c r="BY21" s="90"/>
      <c r="BZ21" s="90"/>
      <c r="CA21" s="90"/>
      <c r="CB21" s="90"/>
      <c r="CC21" s="90"/>
      <c r="CD21" s="90"/>
      <c r="CE21" s="90"/>
      <c r="CF21" s="90"/>
      <c r="CG21" s="90"/>
      <c r="CH21" s="90"/>
      <c r="CI21" s="90"/>
      <c r="CJ21" s="90"/>
      <c r="CK21" s="90"/>
      <c r="CL21" s="90"/>
      <c r="CM21" s="90"/>
      <c r="CN21" s="90"/>
      <c r="CO21" s="90"/>
      <c r="CP21" s="90"/>
      <c r="CQ21" s="90"/>
      <c r="CR21" s="90"/>
      <c r="CS21" s="90"/>
      <c r="CT21" s="90"/>
      <c r="CU21" s="90"/>
      <c r="CV21" s="90"/>
      <c r="CW21" s="90"/>
      <c r="CX21" s="90"/>
      <c r="CY21" s="90"/>
      <c r="CZ21" s="90"/>
      <c r="DA21" s="90"/>
      <c r="DB21" s="90"/>
      <c r="DC21" s="90"/>
      <c r="DD21" s="90"/>
      <c r="DE21" s="90"/>
      <c r="DF21" s="90"/>
      <c r="DG21" s="90"/>
      <c r="DH21" s="90"/>
      <c r="DI21" s="90"/>
      <c r="DJ21" s="90"/>
      <c r="DK21" s="90"/>
      <c r="DL21" s="90"/>
      <c r="DM21" s="90"/>
      <c r="DN21" s="90"/>
      <c r="DO21" s="90"/>
      <c r="DP21" s="90"/>
      <c r="DQ21" s="90"/>
      <c r="DR21" s="90"/>
      <c r="DS21" s="90"/>
      <c r="DT21" s="90"/>
      <c r="DU21" s="90"/>
      <c r="DV21" s="90"/>
      <c r="DW21" s="90"/>
      <c r="DX21" s="90"/>
      <c r="DY21" s="90"/>
      <c r="DZ21" s="90"/>
      <c r="EA21" s="90"/>
      <c r="EB21" s="90"/>
      <c r="EC21" s="90"/>
      <c r="ED21" s="90"/>
      <c r="EE21" s="90"/>
      <c r="EF21" s="90"/>
      <c r="EG21" s="90"/>
      <c r="EH21" s="90"/>
      <c r="EI21" s="90"/>
      <c r="EJ21" s="90"/>
      <c r="EK21" s="90"/>
      <c r="EL21" s="90"/>
      <c r="EM21" s="90"/>
      <c r="EN21" s="90"/>
      <c r="EO21" s="90"/>
      <c r="EP21" s="90"/>
      <c r="EQ21" s="90"/>
      <c r="ER21" s="90"/>
      <c r="ES21" s="90"/>
      <c r="ET21" s="90"/>
      <c r="EU21" s="90"/>
      <c r="EV21" s="90"/>
      <c r="EW21" s="90"/>
      <c r="EX21" s="90"/>
      <c r="EY21" s="90"/>
      <c r="EZ21" s="90"/>
      <c r="FA21" s="90"/>
      <c r="FB21" s="90"/>
      <c r="FC21" s="90"/>
      <c r="FD21" s="90"/>
      <c r="FE21" s="90"/>
      <c r="FF21" s="90"/>
      <c r="FG21" s="90"/>
      <c r="FH21" s="90"/>
      <c r="FI21" s="90"/>
      <c r="FJ21" s="90"/>
      <c r="FK21" s="90"/>
      <c r="FL21" s="90"/>
      <c r="FM21" s="90"/>
      <c r="FN21" s="90"/>
      <c r="FO21" s="90"/>
      <c r="FP21" s="90"/>
      <c r="FQ21" s="90"/>
      <c r="FR21" s="90"/>
      <c r="FS21" s="90"/>
      <c r="FT21" s="90"/>
      <c r="FU21" s="90"/>
      <c r="FV21" s="90"/>
      <c r="FW21" s="90"/>
      <c r="FX21" s="90"/>
      <c r="FY21" s="90"/>
      <c r="FZ21" s="90"/>
      <c r="GA21" s="90"/>
      <c r="GB21" s="90"/>
      <c r="GC21" s="90"/>
      <c r="GD21" s="90"/>
      <c r="GE21" s="90"/>
      <c r="GF21" s="90"/>
      <c r="GG21" s="90"/>
      <c r="GH21" s="90"/>
      <c r="GI21" s="90"/>
      <c r="GJ21" s="90"/>
      <c r="GK21" s="90"/>
      <c r="GL21" s="90"/>
      <c r="GM21" s="90"/>
      <c r="GN21" s="90"/>
      <c r="GO21" s="90"/>
      <c r="GP21" s="90"/>
      <c r="GQ21" s="90"/>
      <c r="GR21" s="90"/>
      <c r="GS21" s="90"/>
      <c r="GT21" s="90"/>
      <c r="GU21" s="90"/>
      <c r="GV21" s="90"/>
      <c r="GW21" s="90"/>
      <c r="GX21" s="90"/>
      <c r="GY21" s="90"/>
      <c r="GZ21" s="90"/>
      <c r="HA21" s="90"/>
      <c r="HB21" s="90"/>
      <c r="HC21" s="90"/>
      <c r="HD21" s="90"/>
      <c r="HE21" s="90"/>
      <c r="HF21" s="90"/>
      <c r="HG21" s="90"/>
      <c r="HH21" s="90"/>
      <c r="HI21" s="90"/>
      <c r="HJ21" s="90"/>
      <c r="HK21" s="90"/>
      <c r="HL21" s="90"/>
      <c r="HM21" s="90"/>
      <c r="HN21" s="90"/>
      <c r="HO21" s="90"/>
      <c r="HP21" s="90"/>
      <c r="HQ21" s="90"/>
      <c r="HR21" s="90"/>
      <c r="HS21" s="90"/>
      <c r="HT21" s="90"/>
      <c r="HU21" s="90"/>
      <c r="HV21" s="90"/>
      <c r="HW21" s="90"/>
      <c r="HX21" s="90"/>
      <c r="HY21" s="90"/>
      <c r="HZ21" s="90"/>
      <c r="IA21" s="90"/>
      <c r="IB21" s="90"/>
      <c r="IC21" s="90"/>
      <c r="ID21" s="90"/>
      <c r="IE21" s="90"/>
      <c r="IF21" s="90"/>
      <c r="IG21" s="90"/>
      <c r="IH21" s="90"/>
      <c r="II21" s="90"/>
      <c r="IJ21" s="90"/>
      <c r="IK21" s="90"/>
      <c r="IL21" s="90"/>
      <c r="IM21" s="90"/>
      <c r="IN21" s="90"/>
      <c r="IO21" s="90"/>
      <c r="IP21" s="90"/>
      <c r="IQ21" s="90"/>
      <c r="IR21" s="90"/>
      <c r="IS21" s="90"/>
      <c r="IT21" s="90"/>
      <c r="IU21" s="90"/>
    </row>
    <row r="22" spans="1:255" ht="15" customHeight="1">
      <c r="A22" s="166">
        <v>14</v>
      </c>
      <c r="B22" s="167"/>
      <c r="C22" s="171"/>
      <c r="D22" s="84"/>
      <c r="E22" s="168"/>
      <c r="F22" s="169"/>
      <c r="G22" s="169"/>
      <c r="H22" s="172"/>
      <c r="I22" s="90"/>
      <c r="J22" s="90"/>
      <c r="K22" s="90"/>
      <c r="L22" s="90"/>
      <c r="M22" s="90"/>
      <c r="N22" s="90"/>
      <c r="O22" s="90"/>
      <c r="P22" s="90"/>
      <c r="Q22" s="90"/>
      <c r="R22" s="90"/>
      <c r="S22" s="90"/>
      <c r="T22" s="90"/>
      <c r="U22" s="90"/>
      <c r="V22" s="90"/>
      <c r="W22" s="90"/>
      <c r="X22" s="90"/>
      <c r="Y22" s="90"/>
      <c r="Z22" s="90"/>
      <c r="AA22" s="90"/>
      <c r="AB22" s="90"/>
      <c r="AC22" s="90"/>
      <c r="AD22" s="90"/>
      <c r="AE22" s="90"/>
      <c r="AF22" s="90"/>
      <c r="AG22" s="90"/>
      <c r="AH22" s="90"/>
      <c r="AI22" s="90"/>
      <c r="AJ22" s="90"/>
      <c r="AK22" s="90"/>
      <c r="AL22" s="90"/>
      <c r="AM22" s="90"/>
      <c r="AN22" s="90"/>
      <c r="AO22" s="90"/>
      <c r="AP22" s="90"/>
      <c r="AQ22" s="90"/>
      <c r="AR22" s="90"/>
      <c r="AS22" s="90"/>
      <c r="AT22" s="90"/>
      <c r="AU22" s="90"/>
      <c r="AV22" s="90"/>
      <c r="AW22" s="90"/>
      <c r="AX22" s="90"/>
      <c r="AY22" s="90"/>
      <c r="AZ22" s="90"/>
      <c r="BA22" s="90"/>
      <c r="BB22" s="90"/>
      <c r="BC22" s="90"/>
      <c r="BD22" s="90"/>
      <c r="BE22" s="90"/>
      <c r="BF22" s="90"/>
      <c r="BG22" s="90"/>
      <c r="BH22" s="90"/>
      <c r="BI22" s="90"/>
      <c r="BJ22" s="90"/>
      <c r="BK22" s="90"/>
      <c r="BL22" s="90"/>
      <c r="BM22" s="90"/>
      <c r="BN22" s="90"/>
      <c r="BO22" s="90"/>
      <c r="BP22" s="90"/>
      <c r="BQ22" s="90"/>
      <c r="BR22" s="90"/>
      <c r="BS22" s="90"/>
      <c r="BT22" s="90"/>
      <c r="BU22" s="90"/>
      <c r="BV22" s="90"/>
      <c r="BW22" s="90"/>
      <c r="BX22" s="90"/>
      <c r="BY22" s="90"/>
      <c r="BZ22" s="90"/>
      <c r="CA22" s="90"/>
      <c r="CB22" s="90"/>
      <c r="CC22" s="90"/>
      <c r="CD22" s="90"/>
      <c r="CE22" s="90"/>
      <c r="CF22" s="90"/>
      <c r="CG22" s="90"/>
      <c r="CH22" s="90"/>
      <c r="CI22" s="90"/>
      <c r="CJ22" s="90"/>
      <c r="CK22" s="90"/>
      <c r="CL22" s="90"/>
      <c r="CM22" s="90"/>
      <c r="CN22" s="90"/>
      <c r="CO22" s="90"/>
      <c r="CP22" s="90"/>
      <c r="CQ22" s="90"/>
      <c r="CR22" s="90"/>
      <c r="CS22" s="90"/>
      <c r="CT22" s="90"/>
      <c r="CU22" s="90"/>
      <c r="CV22" s="90"/>
      <c r="CW22" s="90"/>
      <c r="CX22" s="90"/>
      <c r="CY22" s="90"/>
      <c r="CZ22" s="90"/>
      <c r="DA22" s="90"/>
      <c r="DB22" s="90"/>
      <c r="DC22" s="90"/>
      <c r="DD22" s="90"/>
      <c r="DE22" s="90"/>
      <c r="DF22" s="90"/>
      <c r="DG22" s="90"/>
      <c r="DH22" s="90"/>
      <c r="DI22" s="90"/>
      <c r="DJ22" s="90"/>
      <c r="DK22" s="90"/>
      <c r="DL22" s="90"/>
      <c r="DM22" s="90"/>
      <c r="DN22" s="90"/>
      <c r="DO22" s="90"/>
      <c r="DP22" s="90"/>
      <c r="DQ22" s="90"/>
      <c r="DR22" s="90"/>
      <c r="DS22" s="90"/>
      <c r="DT22" s="90"/>
      <c r="DU22" s="90"/>
      <c r="DV22" s="90"/>
      <c r="DW22" s="90"/>
      <c r="DX22" s="90"/>
      <c r="DY22" s="90"/>
      <c r="DZ22" s="90"/>
      <c r="EA22" s="90"/>
      <c r="EB22" s="90"/>
      <c r="EC22" s="90"/>
      <c r="ED22" s="90"/>
      <c r="EE22" s="90"/>
      <c r="EF22" s="90"/>
      <c r="EG22" s="90"/>
      <c r="EH22" s="90"/>
      <c r="EI22" s="90"/>
      <c r="EJ22" s="90"/>
      <c r="EK22" s="90"/>
      <c r="EL22" s="90"/>
      <c r="EM22" s="90"/>
      <c r="EN22" s="90"/>
      <c r="EO22" s="90"/>
      <c r="EP22" s="90"/>
      <c r="EQ22" s="90"/>
      <c r="ER22" s="90"/>
      <c r="ES22" s="90"/>
      <c r="ET22" s="90"/>
      <c r="EU22" s="90"/>
      <c r="EV22" s="90"/>
      <c r="EW22" s="90"/>
      <c r="EX22" s="90"/>
      <c r="EY22" s="90"/>
      <c r="EZ22" s="90"/>
      <c r="FA22" s="90"/>
      <c r="FB22" s="90"/>
      <c r="FC22" s="90"/>
      <c r="FD22" s="90"/>
      <c r="FE22" s="90"/>
      <c r="FF22" s="90"/>
      <c r="FG22" s="90"/>
      <c r="FH22" s="90"/>
      <c r="FI22" s="90"/>
      <c r="FJ22" s="90"/>
      <c r="FK22" s="90"/>
      <c r="FL22" s="90"/>
      <c r="FM22" s="90"/>
      <c r="FN22" s="90"/>
      <c r="FO22" s="90"/>
      <c r="FP22" s="90"/>
      <c r="FQ22" s="90"/>
      <c r="FR22" s="90"/>
      <c r="FS22" s="90"/>
      <c r="FT22" s="90"/>
      <c r="FU22" s="90"/>
      <c r="FV22" s="90"/>
      <c r="FW22" s="90"/>
      <c r="FX22" s="90"/>
      <c r="FY22" s="90"/>
      <c r="FZ22" s="90"/>
      <c r="GA22" s="90"/>
      <c r="GB22" s="90"/>
      <c r="GC22" s="90"/>
      <c r="GD22" s="90"/>
      <c r="GE22" s="90"/>
      <c r="GF22" s="90"/>
      <c r="GG22" s="90"/>
      <c r="GH22" s="90"/>
      <c r="GI22" s="90"/>
      <c r="GJ22" s="90"/>
      <c r="GK22" s="90"/>
      <c r="GL22" s="90"/>
      <c r="GM22" s="90"/>
      <c r="GN22" s="90"/>
      <c r="GO22" s="90"/>
      <c r="GP22" s="90"/>
      <c r="GQ22" s="90"/>
      <c r="GR22" s="90"/>
      <c r="GS22" s="90"/>
      <c r="GT22" s="90"/>
      <c r="GU22" s="90"/>
      <c r="GV22" s="90"/>
      <c r="GW22" s="90"/>
      <c r="GX22" s="90"/>
      <c r="GY22" s="90"/>
      <c r="GZ22" s="90"/>
      <c r="HA22" s="90"/>
      <c r="HB22" s="90"/>
      <c r="HC22" s="90"/>
      <c r="HD22" s="90"/>
      <c r="HE22" s="90"/>
      <c r="HF22" s="90"/>
      <c r="HG22" s="90"/>
      <c r="HH22" s="90"/>
      <c r="HI22" s="90"/>
      <c r="HJ22" s="90"/>
      <c r="HK22" s="90"/>
      <c r="HL22" s="90"/>
      <c r="HM22" s="90"/>
      <c r="HN22" s="90"/>
      <c r="HO22" s="90"/>
      <c r="HP22" s="90"/>
      <c r="HQ22" s="90"/>
      <c r="HR22" s="90"/>
      <c r="HS22" s="90"/>
      <c r="HT22" s="90"/>
      <c r="HU22" s="90"/>
      <c r="HV22" s="90"/>
      <c r="HW22" s="90"/>
      <c r="HX22" s="90"/>
      <c r="HY22" s="90"/>
      <c r="HZ22" s="90"/>
      <c r="IA22" s="90"/>
      <c r="IB22" s="90"/>
      <c r="IC22" s="90"/>
      <c r="ID22" s="90"/>
      <c r="IE22" s="90"/>
      <c r="IF22" s="90"/>
      <c r="IG22" s="90"/>
      <c r="IH22" s="90"/>
      <c r="II22" s="90"/>
      <c r="IJ22" s="90"/>
      <c r="IK22" s="90"/>
      <c r="IL22" s="90"/>
      <c r="IM22" s="90"/>
      <c r="IN22" s="90"/>
      <c r="IO22" s="90"/>
      <c r="IP22" s="90"/>
      <c r="IQ22" s="90"/>
      <c r="IR22" s="90"/>
      <c r="IS22" s="90"/>
      <c r="IT22" s="90"/>
      <c r="IU22" s="90"/>
    </row>
    <row r="23" spans="1:255" ht="15" customHeight="1">
      <c r="A23" s="166">
        <v>15</v>
      </c>
      <c r="B23" s="167"/>
      <c r="C23" s="171"/>
      <c r="D23" s="84"/>
      <c r="E23" s="168"/>
      <c r="F23" s="169"/>
      <c r="G23" s="169"/>
      <c r="H23" s="172"/>
      <c r="I23" s="90"/>
      <c r="J23" s="90"/>
      <c r="K23" s="90"/>
      <c r="L23" s="90"/>
      <c r="M23" s="90"/>
      <c r="N23" s="90"/>
      <c r="O23" s="90"/>
      <c r="P23" s="90"/>
      <c r="Q23" s="90"/>
      <c r="R23" s="90"/>
      <c r="S23" s="90"/>
      <c r="T23" s="90"/>
      <c r="U23" s="90"/>
      <c r="V23" s="90"/>
      <c r="W23" s="90"/>
      <c r="X23" s="90"/>
      <c r="Y23" s="90"/>
      <c r="Z23" s="90"/>
      <c r="AA23" s="90"/>
      <c r="AB23" s="90"/>
      <c r="AC23" s="90"/>
      <c r="AD23" s="90"/>
      <c r="AE23" s="90"/>
      <c r="AF23" s="90"/>
      <c r="AG23" s="90"/>
      <c r="AH23" s="90"/>
      <c r="AI23" s="90"/>
      <c r="AJ23" s="90"/>
      <c r="AK23" s="90"/>
      <c r="AL23" s="90"/>
      <c r="AM23" s="90"/>
      <c r="AN23" s="90"/>
      <c r="AO23" s="90"/>
      <c r="AP23" s="90"/>
      <c r="AQ23" s="90"/>
      <c r="AR23" s="90"/>
      <c r="AS23" s="90"/>
      <c r="AT23" s="90"/>
      <c r="AU23" s="90"/>
      <c r="AV23" s="90"/>
      <c r="AW23" s="90"/>
      <c r="AX23" s="90"/>
      <c r="AY23" s="90"/>
      <c r="AZ23" s="90"/>
      <c r="BA23" s="90"/>
      <c r="BB23" s="90"/>
      <c r="BC23" s="90"/>
      <c r="BD23" s="90"/>
      <c r="BE23" s="90"/>
      <c r="BF23" s="90"/>
      <c r="BG23" s="90"/>
      <c r="BH23" s="90"/>
      <c r="BI23" s="90"/>
      <c r="BJ23" s="90"/>
      <c r="BK23" s="90"/>
      <c r="BL23" s="90"/>
      <c r="BM23" s="90"/>
      <c r="BN23" s="90"/>
      <c r="BO23" s="90"/>
      <c r="BP23" s="90"/>
      <c r="BQ23" s="90"/>
      <c r="BR23" s="90"/>
      <c r="BS23" s="90"/>
      <c r="BT23" s="90"/>
      <c r="BU23" s="90"/>
      <c r="BV23" s="90"/>
      <c r="BW23" s="90"/>
      <c r="BX23" s="90"/>
      <c r="BY23" s="90"/>
      <c r="BZ23" s="90"/>
      <c r="CA23" s="90"/>
      <c r="CB23" s="90"/>
      <c r="CC23" s="90"/>
      <c r="CD23" s="90"/>
      <c r="CE23" s="90"/>
      <c r="CF23" s="90"/>
      <c r="CG23" s="90"/>
      <c r="CH23" s="90"/>
      <c r="CI23" s="90"/>
      <c r="CJ23" s="90"/>
      <c r="CK23" s="90"/>
      <c r="CL23" s="90"/>
      <c r="CM23" s="90"/>
      <c r="CN23" s="90"/>
      <c r="CO23" s="90"/>
      <c r="CP23" s="90"/>
      <c r="CQ23" s="90"/>
      <c r="CR23" s="90"/>
      <c r="CS23" s="90"/>
      <c r="CT23" s="90"/>
      <c r="CU23" s="90"/>
      <c r="CV23" s="90"/>
      <c r="CW23" s="90"/>
      <c r="CX23" s="90"/>
      <c r="CY23" s="90"/>
      <c r="CZ23" s="90"/>
      <c r="DA23" s="90"/>
      <c r="DB23" s="90"/>
      <c r="DC23" s="90"/>
      <c r="DD23" s="90"/>
      <c r="DE23" s="90"/>
      <c r="DF23" s="90"/>
      <c r="DG23" s="90"/>
      <c r="DH23" s="90"/>
      <c r="DI23" s="90"/>
      <c r="DJ23" s="90"/>
      <c r="DK23" s="90"/>
      <c r="DL23" s="90"/>
      <c r="DM23" s="90"/>
      <c r="DN23" s="90"/>
      <c r="DO23" s="90"/>
      <c r="DP23" s="90"/>
      <c r="DQ23" s="90"/>
      <c r="DR23" s="90"/>
      <c r="DS23" s="90"/>
      <c r="DT23" s="90"/>
      <c r="DU23" s="90"/>
      <c r="DV23" s="90"/>
      <c r="DW23" s="90"/>
      <c r="DX23" s="90"/>
      <c r="DY23" s="90"/>
      <c r="DZ23" s="90"/>
      <c r="EA23" s="90"/>
      <c r="EB23" s="90"/>
      <c r="EC23" s="90"/>
      <c r="ED23" s="90"/>
      <c r="EE23" s="90"/>
      <c r="EF23" s="90"/>
      <c r="EG23" s="90"/>
      <c r="EH23" s="90"/>
      <c r="EI23" s="90"/>
      <c r="EJ23" s="90"/>
      <c r="EK23" s="90"/>
      <c r="EL23" s="90"/>
      <c r="EM23" s="90"/>
      <c r="EN23" s="90"/>
      <c r="EO23" s="90"/>
      <c r="EP23" s="90"/>
      <c r="EQ23" s="90"/>
      <c r="ER23" s="90"/>
      <c r="ES23" s="90"/>
      <c r="ET23" s="90"/>
      <c r="EU23" s="90"/>
      <c r="EV23" s="90"/>
      <c r="EW23" s="90"/>
      <c r="EX23" s="90"/>
      <c r="EY23" s="90"/>
      <c r="EZ23" s="90"/>
      <c r="FA23" s="90"/>
      <c r="FB23" s="90"/>
      <c r="FC23" s="90"/>
      <c r="FD23" s="90"/>
      <c r="FE23" s="90"/>
      <c r="FF23" s="90"/>
      <c r="FG23" s="90"/>
      <c r="FH23" s="90"/>
      <c r="FI23" s="90"/>
      <c r="FJ23" s="90"/>
      <c r="FK23" s="90"/>
      <c r="FL23" s="90"/>
      <c r="FM23" s="90"/>
      <c r="FN23" s="90"/>
      <c r="FO23" s="90"/>
      <c r="FP23" s="90"/>
      <c r="FQ23" s="90"/>
      <c r="FR23" s="90"/>
      <c r="FS23" s="90"/>
      <c r="FT23" s="90"/>
      <c r="FU23" s="90"/>
      <c r="FV23" s="90"/>
      <c r="FW23" s="90"/>
      <c r="FX23" s="90"/>
      <c r="FY23" s="90"/>
      <c r="FZ23" s="90"/>
      <c r="GA23" s="90"/>
      <c r="GB23" s="90"/>
      <c r="GC23" s="90"/>
      <c r="GD23" s="90"/>
      <c r="GE23" s="90"/>
      <c r="GF23" s="90"/>
      <c r="GG23" s="90"/>
      <c r="GH23" s="90"/>
      <c r="GI23" s="90"/>
      <c r="GJ23" s="90"/>
      <c r="GK23" s="90"/>
      <c r="GL23" s="90"/>
      <c r="GM23" s="90"/>
      <c r="GN23" s="90"/>
      <c r="GO23" s="90"/>
      <c r="GP23" s="90"/>
      <c r="GQ23" s="90"/>
      <c r="GR23" s="90"/>
      <c r="GS23" s="90"/>
      <c r="GT23" s="90"/>
      <c r="GU23" s="90"/>
      <c r="GV23" s="90"/>
      <c r="GW23" s="90"/>
      <c r="GX23" s="90"/>
      <c r="GY23" s="90"/>
      <c r="GZ23" s="90"/>
      <c r="HA23" s="90"/>
      <c r="HB23" s="90"/>
      <c r="HC23" s="90"/>
      <c r="HD23" s="90"/>
      <c r="HE23" s="90"/>
      <c r="HF23" s="90"/>
      <c r="HG23" s="90"/>
      <c r="HH23" s="90"/>
      <c r="HI23" s="90"/>
      <c r="HJ23" s="90"/>
      <c r="HK23" s="90"/>
      <c r="HL23" s="90"/>
      <c r="HM23" s="90"/>
      <c r="HN23" s="90"/>
      <c r="HO23" s="90"/>
      <c r="HP23" s="90"/>
      <c r="HQ23" s="90"/>
      <c r="HR23" s="90"/>
      <c r="HS23" s="90"/>
      <c r="HT23" s="90"/>
      <c r="HU23" s="90"/>
      <c r="HV23" s="90"/>
      <c r="HW23" s="90"/>
      <c r="HX23" s="90"/>
      <c r="HY23" s="90"/>
      <c r="HZ23" s="90"/>
      <c r="IA23" s="90"/>
      <c r="IB23" s="90"/>
      <c r="IC23" s="90"/>
      <c r="ID23" s="90"/>
      <c r="IE23" s="90"/>
      <c r="IF23" s="90"/>
      <c r="IG23" s="90"/>
      <c r="IH23" s="90"/>
      <c r="II23" s="90"/>
      <c r="IJ23" s="90"/>
      <c r="IK23" s="90"/>
      <c r="IL23" s="90"/>
      <c r="IM23" s="90"/>
      <c r="IN23" s="90"/>
      <c r="IO23" s="90"/>
      <c r="IP23" s="90"/>
      <c r="IQ23" s="90"/>
      <c r="IR23" s="90"/>
      <c r="IS23" s="90"/>
      <c r="IT23" s="90"/>
      <c r="IU23" s="90"/>
    </row>
    <row r="24" spans="1:255" ht="15" customHeight="1">
      <c r="A24" s="166">
        <v>16</v>
      </c>
      <c r="B24" s="167"/>
      <c r="C24" s="171"/>
      <c r="D24" s="84"/>
      <c r="E24" s="168"/>
      <c r="F24" s="169"/>
      <c r="G24" s="169"/>
      <c r="H24" s="172"/>
      <c r="I24" s="90"/>
      <c r="J24" s="90"/>
      <c r="K24" s="90"/>
      <c r="L24" s="90"/>
      <c r="M24" s="90"/>
      <c r="N24" s="90"/>
      <c r="O24" s="90"/>
      <c r="P24" s="90"/>
      <c r="Q24" s="90"/>
      <c r="R24" s="90"/>
      <c r="S24" s="90"/>
      <c r="T24" s="90"/>
      <c r="U24" s="90"/>
      <c r="V24" s="90"/>
      <c r="W24" s="90"/>
      <c r="X24" s="90"/>
      <c r="Y24" s="90"/>
      <c r="Z24" s="90"/>
      <c r="AA24" s="90"/>
      <c r="AB24" s="90"/>
      <c r="AC24" s="90"/>
      <c r="AD24" s="90"/>
      <c r="AE24" s="90"/>
      <c r="AF24" s="90"/>
      <c r="AG24" s="90"/>
      <c r="AH24" s="90"/>
      <c r="AI24" s="90"/>
      <c r="AJ24" s="90"/>
      <c r="AK24" s="90"/>
      <c r="AL24" s="90"/>
      <c r="AM24" s="90"/>
      <c r="AN24" s="90"/>
      <c r="AO24" s="90"/>
      <c r="AP24" s="90"/>
      <c r="AQ24" s="90"/>
      <c r="AR24" s="90"/>
      <c r="AS24" s="90"/>
      <c r="AT24" s="90"/>
      <c r="AU24" s="90"/>
      <c r="AV24" s="90"/>
      <c r="AW24" s="90"/>
      <c r="AX24" s="90"/>
      <c r="AY24" s="90"/>
      <c r="AZ24" s="90"/>
      <c r="BA24" s="90"/>
      <c r="BB24" s="90"/>
      <c r="BC24" s="90"/>
      <c r="BD24" s="90"/>
      <c r="BE24" s="90"/>
      <c r="BF24" s="90"/>
      <c r="BG24" s="90"/>
      <c r="BH24" s="90"/>
      <c r="BI24" s="90"/>
      <c r="BJ24" s="90"/>
      <c r="BK24" s="90"/>
      <c r="BL24" s="90"/>
      <c r="BM24" s="90"/>
      <c r="BN24" s="90"/>
      <c r="BO24" s="90"/>
      <c r="BP24" s="90"/>
      <c r="BQ24" s="90"/>
      <c r="BR24" s="90"/>
      <c r="BS24" s="90"/>
      <c r="BT24" s="90"/>
      <c r="BU24" s="90"/>
      <c r="BV24" s="90"/>
      <c r="BW24" s="90"/>
      <c r="BX24" s="90"/>
      <c r="BY24" s="90"/>
      <c r="BZ24" s="90"/>
      <c r="CA24" s="90"/>
      <c r="CB24" s="90"/>
      <c r="CC24" s="90"/>
      <c r="CD24" s="90"/>
      <c r="CE24" s="90"/>
      <c r="CF24" s="90"/>
      <c r="CG24" s="90"/>
      <c r="CH24" s="90"/>
      <c r="CI24" s="90"/>
      <c r="CJ24" s="90"/>
      <c r="CK24" s="90"/>
      <c r="CL24" s="90"/>
      <c r="CM24" s="90"/>
      <c r="CN24" s="90"/>
      <c r="CO24" s="90"/>
      <c r="CP24" s="90"/>
      <c r="CQ24" s="90"/>
      <c r="CR24" s="90"/>
      <c r="CS24" s="90"/>
      <c r="CT24" s="90"/>
      <c r="CU24" s="90"/>
      <c r="CV24" s="90"/>
      <c r="CW24" s="90"/>
      <c r="CX24" s="90"/>
      <c r="CY24" s="90"/>
      <c r="CZ24" s="90"/>
      <c r="DA24" s="90"/>
      <c r="DB24" s="90"/>
      <c r="DC24" s="90"/>
      <c r="DD24" s="90"/>
      <c r="DE24" s="90"/>
      <c r="DF24" s="90"/>
      <c r="DG24" s="90"/>
      <c r="DH24" s="90"/>
      <c r="DI24" s="90"/>
      <c r="DJ24" s="90"/>
      <c r="DK24" s="90"/>
      <c r="DL24" s="90"/>
      <c r="DM24" s="90"/>
      <c r="DN24" s="90"/>
      <c r="DO24" s="90"/>
      <c r="DP24" s="90"/>
      <c r="DQ24" s="90"/>
      <c r="DR24" s="90"/>
      <c r="DS24" s="90"/>
      <c r="DT24" s="90"/>
      <c r="DU24" s="90"/>
      <c r="DV24" s="90"/>
      <c r="DW24" s="90"/>
      <c r="DX24" s="90"/>
      <c r="DY24" s="90"/>
      <c r="DZ24" s="90"/>
      <c r="EA24" s="90"/>
      <c r="EB24" s="90"/>
      <c r="EC24" s="90"/>
      <c r="ED24" s="90"/>
      <c r="EE24" s="90"/>
      <c r="EF24" s="90"/>
      <c r="EG24" s="90"/>
      <c r="EH24" s="90"/>
      <c r="EI24" s="90"/>
      <c r="EJ24" s="90"/>
      <c r="EK24" s="90"/>
      <c r="EL24" s="90"/>
      <c r="EM24" s="90"/>
      <c r="EN24" s="90"/>
      <c r="EO24" s="90"/>
      <c r="EP24" s="90"/>
      <c r="EQ24" s="90"/>
      <c r="ER24" s="90"/>
      <c r="ES24" s="90"/>
      <c r="ET24" s="90"/>
      <c r="EU24" s="90"/>
      <c r="EV24" s="90"/>
      <c r="EW24" s="90"/>
      <c r="EX24" s="90"/>
      <c r="EY24" s="90"/>
      <c r="EZ24" s="90"/>
      <c r="FA24" s="90"/>
      <c r="FB24" s="90"/>
      <c r="FC24" s="90"/>
      <c r="FD24" s="90"/>
      <c r="FE24" s="90"/>
      <c r="FF24" s="90"/>
      <c r="FG24" s="90"/>
      <c r="FH24" s="90"/>
      <c r="FI24" s="90"/>
      <c r="FJ24" s="90"/>
      <c r="FK24" s="90"/>
      <c r="FL24" s="90"/>
      <c r="FM24" s="90"/>
      <c r="FN24" s="90"/>
      <c r="FO24" s="90"/>
      <c r="FP24" s="90"/>
      <c r="FQ24" s="90"/>
      <c r="FR24" s="90"/>
      <c r="FS24" s="90"/>
      <c r="FT24" s="90"/>
      <c r="FU24" s="90"/>
      <c r="FV24" s="90"/>
      <c r="FW24" s="90"/>
      <c r="FX24" s="90"/>
      <c r="FY24" s="90"/>
      <c r="FZ24" s="90"/>
      <c r="GA24" s="90"/>
      <c r="GB24" s="90"/>
      <c r="GC24" s="90"/>
      <c r="GD24" s="90"/>
      <c r="GE24" s="90"/>
      <c r="GF24" s="90"/>
      <c r="GG24" s="90"/>
      <c r="GH24" s="90"/>
      <c r="GI24" s="90"/>
      <c r="GJ24" s="90"/>
      <c r="GK24" s="90"/>
      <c r="GL24" s="90"/>
      <c r="GM24" s="90"/>
      <c r="GN24" s="90"/>
      <c r="GO24" s="90"/>
      <c r="GP24" s="90"/>
      <c r="GQ24" s="90"/>
      <c r="GR24" s="90"/>
      <c r="GS24" s="90"/>
      <c r="GT24" s="90"/>
      <c r="GU24" s="90"/>
      <c r="GV24" s="90"/>
      <c r="GW24" s="90"/>
      <c r="GX24" s="90"/>
      <c r="GY24" s="90"/>
      <c r="GZ24" s="90"/>
      <c r="HA24" s="90"/>
      <c r="HB24" s="90"/>
      <c r="HC24" s="90"/>
      <c r="HD24" s="90"/>
      <c r="HE24" s="90"/>
      <c r="HF24" s="90"/>
      <c r="HG24" s="90"/>
      <c r="HH24" s="90"/>
      <c r="HI24" s="90"/>
      <c r="HJ24" s="90"/>
      <c r="HK24" s="90"/>
      <c r="HL24" s="90"/>
      <c r="HM24" s="90"/>
      <c r="HN24" s="90"/>
      <c r="HO24" s="90"/>
      <c r="HP24" s="90"/>
      <c r="HQ24" s="90"/>
      <c r="HR24" s="90"/>
      <c r="HS24" s="90"/>
      <c r="HT24" s="90"/>
      <c r="HU24" s="90"/>
      <c r="HV24" s="90"/>
      <c r="HW24" s="90"/>
      <c r="HX24" s="90"/>
      <c r="HY24" s="90"/>
      <c r="HZ24" s="90"/>
      <c r="IA24" s="90"/>
      <c r="IB24" s="90"/>
      <c r="IC24" s="90"/>
      <c r="ID24" s="90"/>
      <c r="IE24" s="90"/>
      <c r="IF24" s="90"/>
      <c r="IG24" s="90"/>
      <c r="IH24" s="90"/>
      <c r="II24" s="90"/>
      <c r="IJ24" s="90"/>
      <c r="IK24" s="90"/>
      <c r="IL24" s="90"/>
      <c r="IM24" s="90"/>
      <c r="IN24" s="90"/>
      <c r="IO24" s="90"/>
      <c r="IP24" s="90"/>
      <c r="IQ24" s="90"/>
      <c r="IR24" s="90"/>
      <c r="IS24" s="90"/>
      <c r="IT24" s="90"/>
      <c r="IU24" s="90"/>
    </row>
    <row r="25" spans="1:255" ht="15" customHeight="1">
      <c r="A25" s="166">
        <v>17</v>
      </c>
      <c r="B25" s="167"/>
      <c r="C25" s="171"/>
      <c r="D25" s="84"/>
      <c r="E25" s="168"/>
      <c r="F25" s="169"/>
      <c r="G25" s="169"/>
      <c r="H25" s="172"/>
      <c r="I25" s="90"/>
      <c r="J25" s="90"/>
      <c r="K25" s="90"/>
      <c r="L25" s="90"/>
      <c r="M25" s="90"/>
      <c r="N25" s="90"/>
      <c r="O25" s="90"/>
      <c r="P25" s="90"/>
      <c r="Q25" s="90"/>
      <c r="R25" s="90"/>
      <c r="S25" s="90"/>
      <c r="T25" s="90"/>
      <c r="U25" s="90"/>
      <c r="V25" s="90"/>
      <c r="W25" s="90"/>
      <c r="X25" s="90"/>
      <c r="Y25" s="90"/>
      <c r="Z25" s="90"/>
      <c r="AA25" s="90"/>
      <c r="AB25" s="90"/>
      <c r="AC25" s="90"/>
      <c r="AD25" s="90"/>
      <c r="AE25" s="90"/>
      <c r="AF25" s="90"/>
      <c r="AG25" s="90"/>
      <c r="AH25" s="90"/>
      <c r="AI25" s="90"/>
      <c r="AJ25" s="90"/>
      <c r="AK25" s="90"/>
      <c r="AL25" s="90"/>
      <c r="AM25" s="90"/>
      <c r="AN25" s="90"/>
      <c r="AO25" s="90"/>
      <c r="AP25" s="90"/>
      <c r="AQ25" s="90"/>
      <c r="AR25" s="90"/>
      <c r="AS25" s="90"/>
      <c r="AT25" s="90"/>
      <c r="AU25" s="90"/>
      <c r="AV25" s="90"/>
      <c r="AW25" s="90"/>
      <c r="AX25" s="90"/>
      <c r="AY25" s="90"/>
      <c r="AZ25" s="90"/>
      <c r="BA25" s="90"/>
      <c r="BB25" s="90"/>
      <c r="BC25" s="90"/>
      <c r="BD25" s="90"/>
      <c r="BE25" s="90"/>
      <c r="BF25" s="90"/>
      <c r="BG25" s="90"/>
      <c r="BH25" s="90"/>
      <c r="BI25" s="90"/>
      <c r="BJ25" s="90"/>
      <c r="BK25" s="90"/>
      <c r="BL25" s="90"/>
      <c r="BM25" s="90"/>
      <c r="BN25" s="90"/>
      <c r="BO25" s="90"/>
      <c r="BP25" s="90"/>
      <c r="BQ25" s="90"/>
      <c r="BR25" s="90"/>
      <c r="BS25" s="90"/>
      <c r="BT25" s="90"/>
      <c r="BU25" s="90"/>
      <c r="BV25" s="90"/>
      <c r="BW25" s="90"/>
      <c r="BX25" s="90"/>
      <c r="BY25" s="90"/>
      <c r="BZ25" s="90"/>
      <c r="CA25" s="90"/>
      <c r="CB25" s="90"/>
      <c r="CC25" s="90"/>
      <c r="CD25" s="90"/>
      <c r="CE25" s="90"/>
      <c r="CF25" s="90"/>
      <c r="CG25" s="90"/>
      <c r="CH25" s="90"/>
      <c r="CI25" s="90"/>
      <c r="CJ25" s="90"/>
      <c r="CK25" s="90"/>
      <c r="CL25" s="90"/>
      <c r="CM25" s="90"/>
      <c r="CN25" s="90"/>
      <c r="CO25" s="90"/>
      <c r="CP25" s="90"/>
      <c r="CQ25" s="90"/>
      <c r="CR25" s="90"/>
      <c r="CS25" s="90"/>
      <c r="CT25" s="90"/>
      <c r="CU25" s="90"/>
      <c r="CV25" s="90"/>
      <c r="CW25" s="90"/>
      <c r="CX25" s="90"/>
      <c r="CY25" s="90"/>
      <c r="CZ25" s="90"/>
      <c r="DA25" s="90"/>
      <c r="DB25" s="90"/>
      <c r="DC25" s="90"/>
      <c r="DD25" s="90"/>
      <c r="DE25" s="90"/>
      <c r="DF25" s="90"/>
      <c r="DG25" s="90"/>
      <c r="DH25" s="90"/>
      <c r="DI25" s="90"/>
      <c r="DJ25" s="90"/>
      <c r="DK25" s="90"/>
      <c r="DL25" s="90"/>
      <c r="DM25" s="90"/>
      <c r="DN25" s="90"/>
      <c r="DO25" s="90"/>
      <c r="DP25" s="90"/>
      <c r="DQ25" s="90"/>
      <c r="DR25" s="90"/>
      <c r="DS25" s="90"/>
      <c r="DT25" s="90"/>
      <c r="DU25" s="90"/>
      <c r="DV25" s="90"/>
      <c r="DW25" s="90"/>
      <c r="DX25" s="90"/>
      <c r="DY25" s="90"/>
      <c r="DZ25" s="90"/>
      <c r="EA25" s="90"/>
      <c r="EB25" s="90"/>
      <c r="EC25" s="90"/>
      <c r="ED25" s="90"/>
      <c r="EE25" s="90"/>
      <c r="EF25" s="90"/>
      <c r="EG25" s="90"/>
      <c r="EH25" s="90"/>
      <c r="EI25" s="90"/>
      <c r="EJ25" s="90"/>
      <c r="EK25" s="90"/>
      <c r="EL25" s="90"/>
      <c r="EM25" s="90"/>
      <c r="EN25" s="90"/>
      <c r="EO25" s="90"/>
      <c r="EP25" s="90"/>
      <c r="EQ25" s="90"/>
      <c r="ER25" s="90"/>
      <c r="ES25" s="90"/>
      <c r="ET25" s="90"/>
      <c r="EU25" s="90"/>
      <c r="EV25" s="90"/>
      <c r="EW25" s="90"/>
      <c r="EX25" s="90"/>
      <c r="EY25" s="90"/>
      <c r="EZ25" s="90"/>
      <c r="FA25" s="90"/>
      <c r="FB25" s="90"/>
      <c r="FC25" s="90"/>
      <c r="FD25" s="90"/>
      <c r="FE25" s="90"/>
      <c r="FF25" s="90"/>
      <c r="FG25" s="90"/>
      <c r="FH25" s="90"/>
      <c r="FI25" s="90"/>
      <c r="FJ25" s="90"/>
      <c r="FK25" s="90"/>
      <c r="FL25" s="90"/>
      <c r="FM25" s="90"/>
      <c r="FN25" s="90"/>
      <c r="FO25" s="90"/>
      <c r="FP25" s="90"/>
      <c r="FQ25" s="90"/>
      <c r="FR25" s="90"/>
      <c r="FS25" s="90"/>
      <c r="FT25" s="90"/>
      <c r="FU25" s="90"/>
      <c r="FV25" s="90"/>
      <c r="FW25" s="90"/>
      <c r="FX25" s="90"/>
      <c r="FY25" s="90"/>
      <c r="FZ25" s="90"/>
      <c r="GA25" s="90"/>
      <c r="GB25" s="90"/>
      <c r="GC25" s="90"/>
      <c r="GD25" s="90"/>
      <c r="GE25" s="90"/>
      <c r="GF25" s="90"/>
      <c r="GG25" s="90"/>
      <c r="GH25" s="90"/>
      <c r="GI25" s="90"/>
      <c r="GJ25" s="90"/>
      <c r="GK25" s="90"/>
      <c r="GL25" s="90"/>
      <c r="GM25" s="90"/>
      <c r="GN25" s="90"/>
      <c r="GO25" s="90"/>
      <c r="GP25" s="90"/>
      <c r="GQ25" s="90"/>
      <c r="GR25" s="90"/>
      <c r="GS25" s="90"/>
      <c r="GT25" s="90"/>
      <c r="GU25" s="90"/>
      <c r="GV25" s="90"/>
      <c r="GW25" s="90"/>
      <c r="GX25" s="90"/>
      <c r="GY25" s="90"/>
      <c r="GZ25" s="90"/>
      <c r="HA25" s="90"/>
      <c r="HB25" s="90"/>
      <c r="HC25" s="90"/>
      <c r="HD25" s="90"/>
      <c r="HE25" s="90"/>
      <c r="HF25" s="90"/>
      <c r="HG25" s="90"/>
      <c r="HH25" s="90"/>
      <c r="HI25" s="90"/>
      <c r="HJ25" s="90"/>
      <c r="HK25" s="90"/>
      <c r="HL25" s="90"/>
      <c r="HM25" s="90"/>
      <c r="HN25" s="90"/>
      <c r="HO25" s="90"/>
      <c r="HP25" s="90"/>
      <c r="HQ25" s="90"/>
      <c r="HR25" s="90"/>
      <c r="HS25" s="90"/>
      <c r="HT25" s="90"/>
      <c r="HU25" s="90"/>
      <c r="HV25" s="90"/>
      <c r="HW25" s="90"/>
      <c r="HX25" s="90"/>
      <c r="HY25" s="90"/>
      <c r="HZ25" s="90"/>
      <c r="IA25" s="90"/>
      <c r="IB25" s="90"/>
      <c r="IC25" s="90"/>
      <c r="ID25" s="90"/>
      <c r="IE25" s="90"/>
      <c r="IF25" s="90"/>
      <c r="IG25" s="90"/>
      <c r="IH25" s="90"/>
      <c r="II25" s="90"/>
      <c r="IJ25" s="90"/>
      <c r="IK25" s="90"/>
      <c r="IL25" s="90"/>
      <c r="IM25" s="90"/>
      <c r="IN25" s="90"/>
      <c r="IO25" s="90"/>
      <c r="IP25" s="90"/>
      <c r="IQ25" s="90"/>
      <c r="IR25" s="90"/>
      <c r="IS25" s="90"/>
      <c r="IT25" s="90"/>
      <c r="IU25" s="90"/>
    </row>
    <row r="26" spans="1:255" ht="15" customHeight="1">
      <c r="A26" s="166">
        <v>18</v>
      </c>
      <c r="B26" s="167"/>
      <c r="C26" s="171"/>
      <c r="D26" s="84"/>
      <c r="E26" s="168"/>
      <c r="F26" s="169"/>
      <c r="G26" s="169"/>
      <c r="H26" s="172"/>
      <c r="I26" s="90"/>
      <c r="J26" s="90"/>
      <c r="K26" s="90"/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0"/>
      <c r="W26" s="90"/>
      <c r="X26" s="90"/>
      <c r="Y26" s="90"/>
      <c r="Z26" s="90"/>
      <c r="AA26" s="90"/>
      <c r="AB26" s="90"/>
      <c r="AC26" s="90"/>
      <c r="AD26" s="90"/>
      <c r="AE26" s="90"/>
      <c r="AF26" s="90"/>
      <c r="AG26" s="90"/>
      <c r="AH26" s="90"/>
      <c r="AI26" s="90"/>
      <c r="AJ26" s="90"/>
      <c r="AK26" s="90"/>
      <c r="AL26" s="90"/>
      <c r="AM26" s="90"/>
      <c r="AN26" s="90"/>
      <c r="AO26" s="90"/>
      <c r="AP26" s="90"/>
      <c r="AQ26" s="90"/>
      <c r="AR26" s="90"/>
      <c r="AS26" s="90"/>
      <c r="AT26" s="90"/>
      <c r="AU26" s="90"/>
      <c r="AV26" s="90"/>
      <c r="AW26" s="90"/>
      <c r="AX26" s="90"/>
      <c r="AY26" s="90"/>
      <c r="AZ26" s="90"/>
      <c r="BA26" s="90"/>
      <c r="BB26" s="90"/>
      <c r="BC26" s="90"/>
      <c r="BD26" s="90"/>
      <c r="BE26" s="90"/>
      <c r="BF26" s="90"/>
      <c r="BG26" s="90"/>
      <c r="BH26" s="90"/>
      <c r="BI26" s="90"/>
      <c r="BJ26" s="90"/>
      <c r="BK26" s="90"/>
      <c r="BL26" s="90"/>
      <c r="BM26" s="90"/>
      <c r="BN26" s="90"/>
      <c r="BO26" s="90"/>
      <c r="BP26" s="90"/>
      <c r="BQ26" s="90"/>
      <c r="BR26" s="90"/>
      <c r="BS26" s="90"/>
      <c r="BT26" s="90"/>
      <c r="BU26" s="90"/>
      <c r="BV26" s="90"/>
      <c r="BW26" s="90"/>
      <c r="BX26" s="90"/>
      <c r="BY26" s="90"/>
      <c r="BZ26" s="90"/>
      <c r="CA26" s="90"/>
      <c r="CB26" s="90"/>
      <c r="CC26" s="90"/>
      <c r="CD26" s="90"/>
      <c r="CE26" s="90"/>
      <c r="CF26" s="90"/>
      <c r="CG26" s="90"/>
      <c r="CH26" s="90"/>
      <c r="CI26" s="90"/>
      <c r="CJ26" s="90"/>
      <c r="CK26" s="90"/>
      <c r="CL26" s="90"/>
      <c r="CM26" s="90"/>
      <c r="CN26" s="90"/>
      <c r="CO26" s="90"/>
      <c r="CP26" s="90"/>
      <c r="CQ26" s="90"/>
      <c r="CR26" s="90"/>
      <c r="CS26" s="90"/>
      <c r="CT26" s="90"/>
      <c r="CU26" s="90"/>
      <c r="CV26" s="90"/>
      <c r="CW26" s="90"/>
      <c r="CX26" s="90"/>
      <c r="CY26" s="90"/>
      <c r="CZ26" s="90"/>
      <c r="DA26" s="90"/>
      <c r="DB26" s="90"/>
      <c r="DC26" s="90"/>
      <c r="DD26" s="90"/>
      <c r="DE26" s="90"/>
      <c r="DF26" s="90"/>
      <c r="DG26" s="90"/>
      <c r="DH26" s="90"/>
      <c r="DI26" s="90"/>
      <c r="DJ26" s="90"/>
      <c r="DK26" s="90"/>
      <c r="DL26" s="90"/>
      <c r="DM26" s="90"/>
      <c r="DN26" s="90"/>
      <c r="DO26" s="90"/>
      <c r="DP26" s="90"/>
      <c r="DQ26" s="90"/>
      <c r="DR26" s="90"/>
      <c r="DS26" s="90"/>
      <c r="DT26" s="90"/>
      <c r="DU26" s="90"/>
      <c r="DV26" s="90"/>
      <c r="DW26" s="90"/>
      <c r="DX26" s="90"/>
      <c r="DY26" s="90"/>
      <c r="DZ26" s="90"/>
      <c r="EA26" s="90"/>
      <c r="EB26" s="90"/>
      <c r="EC26" s="90"/>
      <c r="ED26" s="90"/>
      <c r="EE26" s="90"/>
      <c r="EF26" s="90"/>
      <c r="EG26" s="90"/>
      <c r="EH26" s="90"/>
      <c r="EI26" s="90"/>
      <c r="EJ26" s="90"/>
      <c r="EK26" s="90"/>
      <c r="EL26" s="90"/>
      <c r="EM26" s="90"/>
      <c r="EN26" s="90"/>
      <c r="EO26" s="90"/>
      <c r="EP26" s="90"/>
      <c r="EQ26" s="90"/>
      <c r="ER26" s="90"/>
      <c r="ES26" s="90"/>
      <c r="ET26" s="90"/>
      <c r="EU26" s="90"/>
      <c r="EV26" s="90"/>
      <c r="EW26" s="90"/>
      <c r="EX26" s="90"/>
      <c r="EY26" s="90"/>
      <c r="EZ26" s="90"/>
      <c r="FA26" s="90"/>
      <c r="FB26" s="90"/>
      <c r="FC26" s="90"/>
      <c r="FD26" s="90"/>
      <c r="FE26" s="90"/>
      <c r="FF26" s="90"/>
      <c r="FG26" s="90"/>
      <c r="FH26" s="90"/>
      <c r="FI26" s="90"/>
      <c r="FJ26" s="90"/>
      <c r="FK26" s="90"/>
      <c r="FL26" s="90"/>
      <c r="FM26" s="90"/>
      <c r="FN26" s="90"/>
      <c r="FO26" s="90"/>
      <c r="FP26" s="90"/>
      <c r="FQ26" s="90"/>
      <c r="FR26" s="90"/>
      <c r="FS26" s="90"/>
      <c r="FT26" s="90"/>
      <c r="FU26" s="90"/>
      <c r="FV26" s="90"/>
      <c r="FW26" s="90"/>
      <c r="FX26" s="90"/>
      <c r="FY26" s="90"/>
      <c r="FZ26" s="90"/>
      <c r="GA26" s="90"/>
      <c r="GB26" s="90"/>
      <c r="GC26" s="90"/>
      <c r="GD26" s="90"/>
      <c r="GE26" s="90"/>
      <c r="GF26" s="90"/>
      <c r="GG26" s="90"/>
      <c r="GH26" s="90"/>
      <c r="GI26" s="90"/>
      <c r="GJ26" s="90"/>
      <c r="GK26" s="90"/>
      <c r="GL26" s="90"/>
      <c r="GM26" s="90"/>
      <c r="GN26" s="90"/>
      <c r="GO26" s="90"/>
      <c r="GP26" s="90"/>
      <c r="GQ26" s="90"/>
      <c r="GR26" s="90"/>
      <c r="GS26" s="90"/>
      <c r="GT26" s="90"/>
      <c r="GU26" s="90"/>
      <c r="GV26" s="90"/>
      <c r="GW26" s="90"/>
      <c r="GX26" s="90"/>
      <c r="GY26" s="90"/>
      <c r="GZ26" s="90"/>
      <c r="HA26" s="90"/>
      <c r="HB26" s="90"/>
      <c r="HC26" s="90"/>
      <c r="HD26" s="90"/>
      <c r="HE26" s="90"/>
      <c r="HF26" s="90"/>
      <c r="HG26" s="90"/>
      <c r="HH26" s="90"/>
      <c r="HI26" s="90"/>
      <c r="HJ26" s="90"/>
      <c r="HK26" s="90"/>
      <c r="HL26" s="90"/>
      <c r="HM26" s="90"/>
      <c r="HN26" s="90"/>
      <c r="HO26" s="90"/>
      <c r="HP26" s="90"/>
      <c r="HQ26" s="90"/>
      <c r="HR26" s="90"/>
      <c r="HS26" s="90"/>
      <c r="HT26" s="90"/>
      <c r="HU26" s="90"/>
      <c r="HV26" s="90"/>
      <c r="HW26" s="90"/>
      <c r="HX26" s="90"/>
      <c r="HY26" s="90"/>
      <c r="HZ26" s="90"/>
      <c r="IA26" s="90"/>
      <c r="IB26" s="90"/>
      <c r="IC26" s="90"/>
      <c r="ID26" s="90"/>
      <c r="IE26" s="90"/>
      <c r="IF26" s="90"/>
      <c r="IG26" s="90"/>
      <c r="IH26" s="90"/>
      <c r="II26" s="90"/>
      <c r="IJ26" s="90"/>
      <c r="IK26" s="90"/>
      <c r="IL26" s="90"/>
      <c r="IM26" s="90"/>
      <c r="IN26" s="90"/>
      <c r="IO26" s="90"/>
      <c r="IP26" s="90"/>
      <c r="IQ26" s="90"/>
      <c r="IR26" s="90"/>
      <c r="IS26" s="90"/>
      <c r="IT26" s="90"/>
      <c r="IU26" s="90"/>
    </row>
    <row r="27" spans="1:255" ht="15" customHeight="1">
      <c r="A27" s="166">
        <v>19</v>
      </c>
      <c r="B27" s="167"/>
      <c r="C27" s="171"/>
      <c r="D27" s="84"/>
      <c r="E27" s="168"/>
      <c r="F27" s="169"/>
      <c r="G27" s="169"/>
      <c r="H27" s="172"/>
      <c r="I27" s="90"/>
      <c r="J27" s="90"/>
      <c r="K27" s="90"/>
      <c r="L27" s="90"/>
      <c r="M27" s="90"/>
      <c r="N27" s="90"/>
      <c r="O27" s="90"/>
      <c r="P27" s="90"/>
      <c r="Q27" s="90"/>
      <c r="R27" s="90"/>
      <c r="S27" s="90"/>
      <c r="T27" s="90"/>
      <c r="U27" s="90"/>
      <c r="V27" s="90"/>
      <c r="W27" s="90"/>
      <c r="X27" s="90"/>
      <c r="Y27" s="90"/>
      <c r="Z27" s="90"/>
      <c r="AA27" s="90"/>
      <c r="AB27" s="90"/>
      <c r="AC27" s="90"/>
      <c r="AD27" s="90"/>
      <c r="AE27" s="90"/>
      <c r="AF27" s="90"/>
      <c r="AG27" s="90"/>
      <c r="AH27" s="90"/>
      <c r="AI27" s="90"/>
      <c r="AJ27" s="90"/>
      <c r="AK27" s="90"/>
      <c r="AL27" s="90"/>
      <c r="AM27" s="90"/>
      <c r="AN27" s="90"/>
      <c r="AO27" s="90"/>
      <c r="AP27" s="90"/>
      <c r="AQ27" s="90"/>
      <c r="AR27" s="90"/>
      <c r="AS27" s="90"/>
      <c r="AT27" s="90"/>
      <c r="AU27" s="90"/>
      <c r="AV27" s="90"/>
      <c r="AW27" s="90"/>
      <c r="AX27" s="90"/>
      <c r="AY27" s="90"/>
      <c r="AZ27" s="90"/>
      <c r="BA27" s="90"/>
      <c r="BB27" s="90"/>
      <c r="BC27" s="90"/>
      <c r="BD27" s="90"/>
      <c r="BE27" s="90"/>
      <c r="BF27" s="90"/>
      <c r="BG27" s="90"/>
      <c r="BH27" s="90"/>
      <c r="BI27" s="90"/>
      <c r="BJ27" s="90"/>
      <c r="BK27" s="90"/>
      <c r="BL27" s="90"/>
      <c r="BM27" s="90"/>
      <c r="BN27" s="90"/>
      <c r="BO27" s="90"/>
      <c r="BP27" s="90"/>
      <c r="BQ27" s="90"/>
      <c r="BR27" s="90"/>
      <c r="BS27" s="90"/>
      <c r="BT27" s="90"/>
      <c r="BU27" s="90"/>
      <c r="BV27" s="90"/>
      <c r="BW27" s="90"/>
      <c r="BX27" s="90"/>
      <c r="BY27" s="90"/>
      <c r="BZ27" s="90"/>
      <c r="CA27" s="90"/>
      <c r="CB27" s="90"/>
      <c r="CC27" s="90"/>
      <c r="CD27" s="90"/>
      <c r="CE27" s="90"/>
      <c r="CF27" s="90"/>
      <c r="CG27" s="90"/>
      <c r="CH27" s="90"/>
      <c r="CI27" s="90"/>
      <c r="CJ27" s="90"/>
      <c r="CK27" s="90"/>
      <c r="CL27" s="90"/>
      <c r="CM27" s="90"/>
      <c r="CN27" s="90"/>
      <c r="CO27" s="90"/>
      <c r="CP27" s="90"/>
      <c r="CQ27" s="90"/>
      <c r="CR27" s="90"/>
      <c r="CS27" s="90"/>
      <c r="CT27" s="90"/>
      <c r="CU27" s="90"/>
      <c r="CV27" s="90"/>
      <c r="CW27" s="90"/>
      <c r="CX27" s="90"/>
      <c r="CY27" s="90"/>
      <c r="CZ27" s="90"/>
      <c r="DA27" s="90"/>
      <c r="DB27" s="90"/>
      <c r="DC27" s="90"/>
      <c r="DD27" s="90"/>
      <c r="DE27" s="90"/>
      <c r="DF27" s="90"/>
      <c r="DG27" s="90"/>
      <c r="DH27" s="90"/>
      <c r="DI27" s="90"/>
      <c r="DJ27" s="90"/>
      <c r="DK27" s="90"/>
      <c r="DL27" s="90"/>
      <c r="DM27" s="90"/>
      <c r="DN27" s="90"/>
      <c r="DO27" s="90"/>
      <c r="DP27" s="90"/>
      <c r="DQ27" s="90"/>
      <c r="DR27" s="90"/>
      <c r="DS27" s="90"/>
      <c r="DT27" s="90"/>
      <c r="DU27" s="90"/>
      <c r="DV27" s="90"/>
      <c r="DW27" s="90"/>
      <c r="DX27" s="90"/>
      <c r="DY27" s="90"/>
      <c r="DZ27" s="90"/>
      <c r="EA27" s="90"/>
      <c r="EB27" s="90"/>
      <c r="EC27" s="90"/>
      <c r="ED27" s="90"/>
      <c r="EE27" s="90"/>
      <c r="EF27" s="90"/>
      <c r="EG27" s="90"/>
      <c r="EH27" s="90"/>
      <c r="EI27" s="90"/>
      <c r="EJ27" s="90"/>
      <c r="EK27" s="90"/>
      <c r="EL27" s="90"/>
      <c r="EM27" s="90"/>
      <c r="EN27" s="90"/>
      <c r="EO27" s="90"/>
      <c r="EP27" s="90"/>
      <c r="EQ27" s="90"/>
      <c r="ER27" s="90"/>
      <c r="ES27" s="90"/>
      <c r="ET27" s="90"/>
      <c r="EU27" s="90"/>
      <c r="EV27" s="90"/>
      <c r="EW27" s="90"/>
      <c r="EX27" s="90"/>
      <c r="EY27" s="90"/>
      <c r="EZ27" s="90"/>
      <c r="FA27" s="90"/>
      <c r="FB27" s="90"/>
      <c r="FC27" s="90"/>
      <c r="FD27" s="90"/>
      <c r="FE27" s="90"/>
      <c r="FF27" s="90"/>
      <c r="FG27" s="90"/>
      <c r="FH27" s="90"/>
      <c r="FI27" s="90"/>
      <c r="FJ27" s="90"/>
      <c r="FK27" s="90"/>
      <c r="FL27" s="90"/>
      <c r="FM27" s="90"/>
      <c r="FN27" s="90"/>
      <c r="FO27" s="90"/>
      <c r="FP27" s="90"/>
      <c r="FQ27" s="90"/>
      <c r="FR27" s="90"/>
      <c r="FS27" s="90"/>
      <c r="FT27" s="90"/>
      <c r="FU27" s="90"/>
      <c r="FV27" s="90"/>
      <c r="FW27" s="90"/>
      <c r="FX27" s="90"/>
      <c r="FY27" s="90"/>
      <c r="FZ27" s="90"/>
      <c r="GA27" s="90"/>
      <c r="GB27" s="90"/>
      <c r="GC27" s="90"/>
      <c r="GD27" s="90"/>
      <c r="GE27" s="90"/>
      <c r="GF27" s="90"/>
      <c r="GG27" s="90"/>
      <c r="GH27" s="90"/>
      <c r="GI27" s="90"/>
      <c r="GJ27" s="90"/>
      <c r="GK27" s="90"/>
      <c r="GL27" s="90"/>
      <c r="GM27" s="90"/>
      <c r="GN27" s="90"/>
      <c r="GO27" s="90"/>
      <c r="GP27" s="90"/>
      <c r="GQ27" s="90"/>
      <c r="GR27" s="90"/>
      <c r="GS27" s="90"/>
      <c r="GT27" s="90"/>
      <c r="GU27" s="90"/>
      <c r="GV27" s="90"/>
      <c r="GW27" s="90"/>
      <c r="GX27" s="90"/>
      <c r="GY27" s="90"/>
      <c r="GZ27" s="90"/>
      <c r="HA27" s="90"/>
      <c r="HB27" s="90"/>
      <c r="HC27" s="90"/>
      <c r="HD27" s="90"/>
      <c r="HE27" s="90"/>
      <c r="HF27" s="90"/>
      <c r="HG27" s="90"/>
      <c r="HH27" s="90"/>
      <c r="HI27" s="90"/>
      <c r="HJ27" s="90"/>
      <c r="HK27" s="90"/>
      <c r="HL27" s="90"/>
      <c r="HM27" s="90"/>
      <c r="HN27" s="90"/>
      <c r="HO27" s="90"/>
      <c r="HP27" s="90"/>
      <c r="HQ27" s="90"/>
      <c r="HR27" s="90"/>
      <c r="HS27" s="90"/>
      <c r="HT27" s="90"/>
      <c r="HU27" s="90"/>
      <c r="HV27" s="90"/>
      <c r="HW27" s="90"/>
      <c r="HX27" s="90"/>
      <c r="HY27" s="90"/>
      <c r="HZ27" s="90"/>
      <c r="IA27" s="90"/>
      <c r="IB27" s="90"/>
      <c r="IC27" s="90"/>
      <c r="ID27" s="90"/>
      <c r="IE27" s="90"/>
      <c r="IF27" s="90"/>
      <c r="IG27" s="90"/>
      <c r="IH27" s="90"/>
      <c r="II27" s="90"/>
      <c r="IJ27" s="90"/>
      <c r="IK27" s="90"/>
      <c r="IL27" s="90"/>
      <c r="IM27" s="90"/>
      <c r="IN27" s="90"/>
      <c r="IO27" s="90"/>
      <c r="IP27" s="90"/>
      <c r="IQ27" s="90"/>
      <c r="IR27" s="90"/>
      <c r="IS27" s="90"/>
      <c r="IT27" s="90"/>
      <c r="IU27" s="90"/>
    </row>
    <row r="28" spans="1:255" ht="15" customHeight="1">
      <c r="A28" s="166">
        <v>20</v>
      </c>
      <c r="B28" s="167"/>
      <c r="C28" s="171"/>
      <c r="D28" s="84"/>
      <c r="E28" s="168"/>
      <c r="F28" s="169"/>
      <c r="G28" s="169"/>
      <c r="H28" s="172"/>
      <c r="I28" s="90"/>
      <c r="J28" s="90"/>
      <c r="K28" s="90"/>
      <c r="L28" s="90"/>
      <c r="M28" s="90"/>
      <c r="N28" s="90"/>
      <c r="O28" s="90"/>
      <c r="P28" s="90"/>
      <c r="Q28" s="90"/>
      <c r="R28" s="90"/>
      <c r="S28" s="90"/>
      <c r="T28" s="90"/>
      <c r="U28" s="90"/>
      <c r="V28" s="90"/>
      <c r="W28" s="90"/>
      <c r="X28" s="90"/>
      <c r="Y28" s="90"/>
      <c r="Z28" s="90"/>
      <c r="AA28" s="90"/>
      <c r="AB28" s="90"/>
      <c r="AC28" s="90"/>
      <c r="AD28" s="90"/>
      <c r="AE28" s="90"/>
      <c r="AF28" s="90"/>
      <c r="AG28" s="90"/>
      <c r="AH28" s="90"/>
      <c r="AI28" s="90"/>
      <c r="AJ28" s="90"/>
      <c r="AK28" s="90"/>
      <c r="AL28" s="90"/>
      <c r="AM28" s="90"/>
      <c r="AN28" s="90"/>
      <c r="AO28" s="90"/>
      <c r="AP28" s="90"/>
      <c r="AQ28" s="90"/>
      <c r="AR28" s="90"/>
      <c r="AS28" s="90"/>
      <c r="AT28" s="90"/>
      <c r="AU28" s="90"/>
      <c r="AV28" s="90"/>
      <c r="AW28" s="90"/>
      <c r="AX28" s="90"/>
      <c r="AY28" s="90"/>
      <c r="AZ28" s="90"/>
      <c r="BA28" s="90"/>
      <c r="BB28" s="90"/>
      <c r="BC28" s="90"/>
      <c r="BD28" s="90"/>
      <c r="BE28" s="90"/>
      <c r="BF28" s="90"/>
      <c r="BG28" s="90"/>
      <c r="BH28" s="90"/>
      <c r="BI28" s="90"/>
      <c r="BJ28" s="90"/>
      <c r="BK28" s="90"/>
      <c r="BL28" s="90"/>
      <c r="BM28" s="90"/>
      <c r="BN28" s="90"/>
      <c r="BO28" s="90"/>
      <c r="BP28" s="90"/>
      <c r="BQ28" s="90"/>
      <c r="BR28" s="90"/>
      <c r="BS28" s="90"/>
      <c r="BT28" s="90"/>
      <c r="BU28" s="90"/>
      <c r="BV28" s="90"/>
      <c r="BW28" s="90"/>
      <c r="BX28" s="90"/>
      <c r="BY28" s="90"/>
      <c r="BZ28" s="90"/>
      <c r="CA28" s="90"/>
      <c r="CB28" s="90"/>
      <c r="CC28" s="90"/>
      <c r="CD28" s="90"/>
      <c r="CE28" s="90"/>
      <c r="CF28" s="90"/>
      <c r="CG28" s="90"/>
      <c r="CH28" s="90"/>
      <c r="CI28" s="90"/>
      <c r="CJ28" s="90"/>
      <c r="CK28" s="90"/>
      <c r="CL28" s="90"/>
      <c r="CM28" s="90"/>
      <c r="CN28" s="90"/>
      <c r="CO28" s="90"/>
      <c r="CP28" s="90"/>
      <c r="CQ28" s="90"/>
      <c r="CR28" s="90"/>
      <c r="CS28" s="90"/>
      <c r="CT28" s="90"/>
      <c r="CU28" s="90"/>
      <c r="CV28" s="90"/>
      <c r="CW28" s="90"/>
      <c r="CX28" s="90"/>
      <c r="CY28" s="90"/>
      <c r="CZ28" s="90"/>
      <c r="DA28" s="90"/>
      <c r="DB28" s="90"/>
      <c r="DC28" s="90"/>
      <c r="DD28" s="90"/>
      <c r="DE28" s="90"/>
      <c r="DF28" s="90"/>
      <c r="DG28" s="90"/>
      <c r="DH28" s="90"/>
      <c r="DI28" s="90"/>
      <c r="DJ28" s="90"/>
      <c r="DK28" s="90"/>
      <c r="DL28" s="90"/>
      <c r="DM28" s="90"/>
      <c r="DN28" s="90"/>
      <c r="DO28" s="90"/>
      <c r="DP28" s="90"/>
      <c r="DQ28" s="90"/>
      <c r="DR28" s="90"/>
      <c r="DS28" s="90"/>
      <c r="DT28" s="90"/>
      <c r="DU28" s="90"/>
      <c r="DV28" s="90"/>
      <c r="DW28" s="90"/>
      <c r="DX28" s="90"/>
      <c r="DY28" s="90"/>
      <c r="DZ28" s="90"/>
      <c r="EA28" s="90"/>
      <c r="EB28" s="90"/>
      <c r="EC28" s="90"/>
      <c r="ED28" s="90"/>
      <c r="EE28" s="90"/>
      <c r="EF28" s="90"/>
      <c r="EG28" s="90"/>
      <c r="EH28" s="90"/>
      <c r="EI28" s="90"/>
      <c r="EJ28" s="90"/>
      <c r="EK28" s="90"/>
      <c r="EL28" s="90"/>
      <c r="EM28" s="90"/>
      <c r="EN28" s="90"/>
      <c r="EO28" s="90"/>
      <c r="EP28" s="90"/>
      <c r="EQ28" s="90"/>
      <c r="ER28" s="90"/>
      <c r="ES28" s="90"/>
      <c r="ET28" s="90"/>
      <c r="EU28" s="90"/>
      <c r="EV28" s="90"/>
      <c r="EW28" s="90"/>
      <c r="EX28" s="90"/>
      <c r="EY28" s="90"/>
      <c r="EZ28" s="90"/>
      <c r="FA28" s="90"/>
      <c r="FB28" s="90"/>
      <c r="FC28" s="90"/>
      <c r="FD28" s="90"/>
      <c r="FE28" s="90"/>
      <c r="FF28" s="90"/>
      <c r="FG28" s="90"/>
      <c r="FH28" s="90"/>
      <c r="FI28" s="90"/>
      <c r="FJ28" s="90"/>
      <c r="FK28" s="90"/>
      <c r="FL28" s="90"/>
      <c r="FM28" s="90"/>
      <c r="FN28" s="90"/>
      <c r="FO28" s="90"/>
      <c r="FP28" s="90"/>
      <c r="FQ28" s="90"/>
      <c r="FR28" s="90"/>
      <c r="FS28" s="90"/>
      <c r="FT28" s="90"/>
      <c r="FU28" s="90"/>
      <c r="FV28" s="90"/>
      <c r="FW28" s="90"/>
      <c r="FX28" s="90"/>
      <c r="FY28" s="90"/>
      <c r="FZ28" s="90"/>
      <c r="GA28" s="90"/>
      <c r="GB28" s="90"/>
      <c r="GC28" s="90"/>
      <c r="GD28" s="90"/>
      <c r="GE28" s="90"/>
      <c r="GF28" s="90"/>
      <c r="GG28" s="90"/>
      <c r="GH28" s="90"/>
      <c r="GI28" s="90"/>
      <c r="GJ28" s="90"/>
      <c r="GK28" s="90"/>
      <c r="GL28" s="90"/>
      <c r="GM28" s="90"/>
      <c r="GN28" s="90"/>
      <c r="GO28" s="90"/>
      <c r="GP28" s="90"/>
      <c r="GQ28" s="90"/>
      <c r="GR28" s="90"/>
      <c r="GS28" s="90"/>
      <c r="GT28" s="90"/>
      <c r="GU28" s="90"/>
      <c r="GV28" s="90"/>
      <c r="GW28" s="90"/>
      <c r="GX28" s="90"/>
      <c r="GY28" s="90"/>
      <c r="GZ28" s="90"/>
      <c r="HA28" s="90"/>
      <c r="HB28" s="90"/>
      <c r="HC28" s="90"/>
      <c r="HD28" s="90"/>
      <c r="HE28" s="90"/>
      <c r="HF28" s="90"/>
      <c r="HG28" s="90"/>
      <c r="HH28" s="90"/>
      <c r="HI28" s="90"/>
      <c r="HJ28" s="90"/>
      <c r="HK28" s="90"/>
      <c r="HL28" s="90"/>
      <c r="HM28" s="90"/>
      <c r="HN28" s="90"/>
      <c r="HO28" s="90"/>
      <c r="HP28" s="90"/>
      <c r="HQ28" s="90"/>
      <c r="HR28" s="90"/>
      <c r="HS28" s="90"/>
      <c r="HT28" s="90"/>
      <c r="HU28" s="90"/>
      <c r="HV28" s="90"/>
      <c r="HW28" s="90"/>
      <c r="HX28" s="90"/>
      <c r="HY28" s="90"/>
      <c r="HZ28" s="90"/>
      <c r="IA28" s="90"/>
      <c r="IB28" s="90"/>
      <c r="IC28" s="90"/>
      <c r="ID28" s="90"/>
      <c r="IE28" s="90"/>
      <c r="IF28" s="90"/>
      <c r="IG28" s="90"/>
      <c r="IH28" s="90"/>
      <c r="II28" s="90"/>
      <c r="IJ28" s="90"/>
      <c r="IK28" s="90"/>
      <c r="IL28" s="90"/>
      <c r="IM28" s="90"/>
      <c r="IN28" s="90"/>
      <c r="IO28" s="90"/>
      <c r="IP28" s="90"/>
      <c r="IQ28" s="90"/>
      <c r="IR28" s="90"/>
      <c r="IS28" s="90"/>
      <c r="IT28" s="90"/>
      <c r="IU28" s="90"/>
    </row>
    <row r="29" spans="1:255" ht="15" customHeight="1">
      <c r="A29" s="166">
        <v>21</v>
      </c>
      <c r="B29" s="167"/>
      <c r="C29" s="171"/>
      <c r="D29" s="84"/>
      <c r="E29" s="168"/>
      <c r="F29" s="169"/>
      <c r="G29" s="169"/>
      <c r="H29" s="172"/>
      <c r="I29" s="90"/>
      <c r="J29" s="90"/>
      <c r="K29" s="90"/>
      <c r="L29" s="90"/>
      <c r="M29" s="90"/>
      <c r="N29" s="90"/>
      <c r="O29" s="90"/>
      <c r="P29" s="90"/>
      <c r="Q29" s="90"/>
      <c r="R29" s="90"/>
      <c r="S29" s="90"/>
      <c r="T29" s="90"/>
      <c r="U29" s="90"/>
      <c r="V29" s="90"/>
      <c r="W29" s="90"/>
      <c r="X29" s="90"/>
      <c r="Y29" s="90"/>
      <c r="Z29" s="90"/>
      <c r="AA29" s="90"/>
      <c r="AB29" s="90"/>
      <c r="AC29" s="90"/>
      <c r="AD29" s="90"/>
      <c r="AE29" s="90"/>
      <c r="AF29" s="90"/>
      <c r="AG29" s="90"/>
      <c r="AH29" s="90"/>
      <c r="AI29" s="90"/>
      <c r="AJ29" s="90"/>
      <c r="AK29" s="90"/>
      <c r="AL29" s="90"/>
      <c r="AM29" s="90"/>
      <c r="AN29" s="90"/>
      <c r="AO29" s="90"/>
      <c r="AP29" s="90"/>
      <c r="AQ29" s="90"/>
      <c r="AR29" s="90"/>
      <c r="AS29" s="90"/>
      <c r="AT29" s="90"/>
      <c r="AU29" s="90"/>
      <c r="AV29" s="90"/>
      <c r="AW29" s="90"/>
      <c r="AX29" s="90"/>
      <c r="AY29" s="90"/>
      <c r="AZ29" s="90"/>
      <c r="BA29" s="90"/>
      <c r="BB29" s="90"/>
      <c r="BC29" s="90"/>
      <c r="BD29" s="90"/>
      <c r="BE29" s="90"/>
      <c r="BF29" s="90"/>
      <c r="BG29" s="90"/>
      <c r="BH29" s="90"/>
      <c r="BI29" s="90"/>
      <c r="BJ29" s="90"/>
      <c r="BK29" s="90"/>
      <c r="BL29" s="90"/>
      <c r="BM29" s="90"/>
      <c r="BN29" s="90"/>
      <c r="BO29" s="90"/>
      <c r="BP29" s="90"/>
      <c r="BQ29" s="90"/>
      <c r="BR29" s="90"/>
      <c r="BS29" s="90"/>
      <c r="BT29" s="90"/>
      <c r="BU29" s="90"/>
      <c r="BV29" s="90"/>
      <c r="BW29" s="90"/>
      <c r="BX29" s="90"/>
      <c r="BY29" s="90"/>
      <c r="BZ29" s="90"/>
      <c r="CA29" s="90"/>
      <c r="CB29" s="90"/>
      <c r="CC29" s="90"/>
      <c r="CD29" s="90"/>
      <c r="CE29" s="90"/>
      <c r="CF29" s="90"/>
      <c r="CG29" s="90"/>
      <c r="CH29" s="90"/>
      <c r="CI29" s="90"/>
      <c r="CJ29" s="90"/>
      <c r="CK29" s="90"/>
      <c r="CL29" s="90"/>
      <c r="CM29" s="90"/>
      <c r="CN29" s="90"/>
      <c r="CO29" s="90"/>
      <c r="CP29" s="90"/>
      <c r="CQ29" s="90"/>
      <c r="CR29" s="90"/>
      <c r="CS29" s="90"/>
      <c r="CT29" s="90"/>
      <c r="CU29" s="90"/>
      <c r="CV29" s="90"/>
      <c r="CW29" s="90"/>
      <c r="CX29" s="90"/>
      <c r="CY29" s="90"/>
      <c r="CZ29" s="90"/>
      <c r="DA29" s="90"/>
      <c r="DB29" s="90"/>
      <c r="DC29" s="90"/>
      <c r="DD29" s="90"/>
      <c r="DE29" s="90"/>
      <c r="DF29" s="90"/>
      <c r="DG29" s="90"/>
      <c r="DH29" s="90"/>
      <c r="DI29" s="90"/>
      <c r="DJ29" s="90"/>
      <c r="DK29" s="90"/>
      <c r="DL29" s="90"/>
      <c r="DM29" s="90"/>
      <c r="DN29" s="90"/>
      <c r="DO29" s="90"/>
      <c r="DP29" s="90"/>
      <c r="DQ29" s="90"/>
      <c r="DR29" s="90"/>
      <c r="DS29" s="90"/>
      <c r="DT29" s="90"/>
      <c r="DU29" s="90"/>
      <c r="DV29" s="90"/>
      <c r="DW29" s="90"/>
      <c r="DX29" s="90"/>
      <c r="DY29" s="90"/>
      <c r="DZ29" s="90"/>
      <c r="EA29" s="90"/>
      <c r="EB29" s="90"/>
      <c r="EC29" s="90"/>
      <c r="ED29" s="90"/>
      <c r="EE29" s="90"/>
      <c r="EF29" s="90"/>
      <c r="EG29" s="90"/>
      <c r="EH29" s="90"/>
      <c r="EI29" s="90"/>
      <c r="EJ29" s="90"/>
      <c r="EK29" s="90"/>
      <c r="EL29" s="90"/>
      <c r="EM29" s="90"/>
      <c r="EN29" s="90"/>
      <c r="EO29" s="90"/>
      <c r="EP29" s="90"/>
      <c r="EQ29" s="90"/>
      <c r="ER29" s="90"/>
      <c r="ES29" s="90"/>
      <c r="ET29" s="90"/>
      <c r="EU29" s="90"/>
      <c r="EV29" s="90"/>
      <c r="EW29" s="90"/>
      <c r="EX29" s="90"/>
      <c r="EY29" s="90"/>
      <c r="EZ29" s="90"/>
      <c r="FA29" s="90"/>
      <c r="FB29" s="90"/>
      <c r="FC29" s="90"/>
      <c r="FD29" s="90"/>
      <c r="FE29" s="90"/>
      <c r="FF29" s="90"/>
      <c r="FG29" s="90"/>
      <c r="FH29" s="90"/>
      <c r="FI29" s="90"/>
      <c r="FJ29" s="90"/>
      <c r="FK29" s="90"/>
      <c r="FL29" s="90"/>
      <c r="FM29" s="90"/>
      <c r="FN29" s="90"/>
      <c r="FO29" s="90"/>
      <c r="FP29" s="90"/>
      <c r="FQ29" s="90"/>
      <c r="FR29" s="90"/>
      <c r="FS29" s="90"/>
      <c r="FT29" s="90"/>
      <c r="FU29" s="90"/>
      <c r="FV29" s="90"/>
      <c r="FW29" s="90"/>
      <c r="FX29" s="90"/>
      <c r="FY29" s="90"/>
      <c r="FZ29" s="90"/>
      <c r="GA29" s="90"/>
      <c r="GB29" s="90"/>
      <c r="GC29" s="90"/>
      <c r="GD29" s="90"/>
      <c r="GE29" s="90"/>
      <c r="GF29" s="90"/>
      <c r="GG29" s="90"/>
      <c r="GH29" s="90"/>
      <c r="GI29" s="90"/>
      <c r="GJ29" s="90"/>
      <c r="GK29" s="90"/>
      <c r="GL29" s="90"/>
      <c r="GM29" s="90"/>
      <c r="GN29" s="90"/>
      <c r="GO29" s="90"/>
      <c r="GP29" s="90"/>
      <c r="GQ29" s="90"/>
      <c r="GR29" s="90"/>
      <c r="GS29" s="90"/>
      <c r="GT29" s="90"/>
      <c r="GU29" s="90"/>
      <c r="GV29" s="90"/>
      <c r="GW29" s="90"/>
      <c r="GX29" s="90"/>
      <c r="GY29" s="90"/>
      <c r="GZ29" s="90"/>
      <c r="HA29" s="90"/>
      <c r="HB29" s="90"/>
      <c r="HC29" s="90"/>
      <c r="HD29" s="90"/>
      <c r="HE29" s="90"/>
      <c r="HF29" s="90"/>
      <c r="HG29" s="90"/>
      <c r="HH29" s="90"/>
      <c r="HI29" s="90"/>
      <c r="HJ29" s="90"/>
      <c r="HK29" s="90"/>
      <c r="HL29" s="90"/>
      <c r="HM29" s="90"/>
      <c r="HN29" s="90"/>
      <c r="HO29" s="90"/>
      <c r="HP29" s="90"/>
      <c r="HQ29" s="90"/>
      <c r="HR29" s="90"/>
      <c r="HS29" s="90"/>
      <c r="HT29" s="90"/>
      <c r="HU29" s="90"/>
      <c r="HV29" s="90"/>
      <c r="HW29" s="90"/>
      <c r="HX29" s="90"/>
      <c r="HY29" s="90"/>
      <c r="HZ29" s="90"/>
      <c r="IA29" s="90"/>
      <c r="IB29" s="90"/>
      <c r="IC29" s="90"/>
      <c r="ID29" s="90"/>
      <c r="IE29" s="90"/>
      <c r="IF29" s="90"/>
      <c r="IG29" s="90"/>
      <c r="IH29" s="90"/>
      <c r="II29" s="90"/>
      <c r="IJ29" s="90"/>
      <c r="IK29" s="90"/>
      <c r="IL29" s="90"/>
      <c r="IM29" s="90"/>
      <c r="IN29" s="90"/>
      <c r="IO29" s="90"/>
      <c r="IP29" s="90"/>
      <c r="IQ29" s="90"/>
      <c r="IR29" s="90"/>
      <c r="IS29" s="90"/>
      <c r="IT29" s="90"/>
      <c r="IU29" s="90"/>
    </row>
    <row r="30" spans="1:255" ht="15" customHeight="1">
      <c r="A30" s="166">
        <v>22</v>
      </c>
      <c r="B30" s="167"/>
      <c r="C30" s="171"/>
      <c r="D30" s="84"/>
      <c r="E30" s="168"/>
      <c r="F30" s="169"/>
      <c r="G30" s="169"/>
      <c r="H30" s="172"/>
      <c r="I30" s="90"/>
      <c r="J30" s="90"/>
      <c r="K30" s="90"/>
      <c r="L30" s="90"/>
      <c r="M30" s="90"/>
      <c r="N30" s="90"/>
      <c r="O30" s="90"/>
      <c r="P30" s="90"/>
      <c r="Q30" s="90"/>
      <c r="R30" s="90"/>
      <c r="S30" s="90"/>
      <c r="T30" s="90"/>
      <c r="U30" s="90"/>
      <c r="V30" s="90"/>
      <c r="W30" s="90"/>
      <c r="X30" s="90"/>
      <c r="Y30" s="90"/>
      <c r="Z30" s="90"/>
      <c r="AA30" s="90"/>
      <c r="AB30" s="90"/>
      <c r="AC30" s="90"/>
      <c r="AD30" s="90"/>
      <c r="AE30" s="90"/>
      <c r="AF30" s="90"/>
      <c r="AG30" s="90"/>
      <c r="AH30" s="90"/>
      <c r="AI30" s="90"/>
      <c r="AJ30" s="90"/>
      <c r="AK30" s="90"/>
      <c r="AL30" s="90"/>
      <c r="AM30" s="90"/>
      <c r="AN30" s="90"/>
      <c r="AO30" s="90"/>
      <c r="AP30" s="90"/>
      <c r="AQ30" s="90"/>
      <c r="AR30" s="90"/>
      <c r="AS30" s="90"/>
      <c r="AT30" s="90"/>
      <c r="AU30" s="90"/>
      <c r="AV30" s="90"/>
      <c r="AW30" s="90"/>
      <c r="AX30" s="90"/>
      <c r="AY30" s="90"/>
      <c r="AZ30" s="90"/>
      <c r="BA30" s="90"/>
      <c r="BB30" s="90"/>
      <c r="BC30" s="90"/>
      <c r="BD30" s="90"/>
      <c r="BE30" s="90"/>
      <c r="BF30" s="90"/>
      <c r="BG30" s="90"/>
      <c r="BH30" s="90"/>
      <c r="BI30" s="90"/>
      <c r="BJ30" s="90"/>
      <c r="BK30" s="90"/>
      <c r="BL30" s="90"/>
      <c r="BM30" s="90"/>
      <c r="BN30" s="90"/>
      <c r="BO30" s="90"/>
      <c r="BP30" s="90"/>
      <c r="BQ30" s="90"/>
      <c r="BR30" s="90"/>
      <c r="BS30" s="90"/>
      <c r="BT30" s="90"/>
      <c r="BU30" s="90"/>
      <c r="BV30" s="90"/>
      <c r="BW30" s="90"/>
      <c r="BX30" s="90"/>
      <c r="BY30" s="90"/>
      <c r="BZ30" s="90"/>
      <c r="CA30" s="90"/>
      <c r="CB30" s="90"/>
      <c r="CC30" s="90"/>
      <c r="CD30" s="90"/>
      <c r="CE30" s="90"/>
      <c r="CF30" s="90"/>
      <c r="CG30" s="90"/>
      <c r="CH30" s="90"/>
      <c r="CI30" s="90"/>
      <c r="CJ30" s="90"/>
      <c r="CK30" s="90"/>
      <c r="CL30" s="90"/>
      <c r="CM30" s="90"/>
      <c r="CN30" s="90"/>
      <c r="CO30" s="90"/>
      <c r="CP30" s="90"/>
      <c r="CQ30" s="90"/>
      <c r="CR30" s="90"/>
      <c r="CS30" s="90"/>
      <c r="CT30" s="90"/>
      <c r="CU30" s="90"/>
      <c r="CV30" s="90"/>
      <c r="CW30" s="90"/>
      <c r="CX30" s="90"/>
      <c r="CY30" s="90"/>
      <c r="CZ30" s="90"/>
      <c r="DA30" s="90"/>
      <c r="DB30" s="90"/>
      <c r="DC30" s="90"/>
      <c r="DD30" s="90"/>
      <c r="DE30" s="90"/>
      <c r="DF30" s="90"/>
      <c r="DG30" s="90"/>
      <c r="DH30" s="90"/>
      <c r="DI30" s="90"/>
      <c r="DJ30" s="90"/>
      <c r="DK30" s="90"/>
      <c r="DL30" s="90"/>
      <c r="DM30" s="90"/>
      <c r="DN30" s="90"/>
      <c r="DO30" s="90"/>
      <c r="DP30" s="90"/>
      <c r="DQ30" s="90"/>
      <c r="DR30" s="90"/>
      <c r="DS30" s="90"/>
      <c r="DT30" s="90"/>
      <c r="DU30" s="90"/>
      <c r="DV30" s="90"/>
      <c r="DW30" s="90"/>
      <c r="DX30" s="90"/>
      <c r="DY30" s="90"/>
      <c r="DZ30" s="90"/>
      <c r="EA30" s="90"/>
      <c r="EB30" s="90"/>
      <c r="EC30" s="90"/>
      <c r="ED30" s="90"/>
      <c r="EE30" s="90"/>
      <c r="EF30" s="90"/>
      <c r="EG30" s="90"/>
      <c r="EH30" s="90"/>
      <c r="EI30" s="90"/>
      <c r="EJ30" s="90"/>
      <c r="EK30" s="90"/>
      <c r="EL30" s="90"/>
      <c r="EM30" s="90"/>
      <c r="EN30" s="90"/>
      <c r="EO30" s="90"/>
      <c r="EP30" s="90"/>
      <c r="EQ30" s="90"/>
      <c r="ER30" s="90"/>
      <c r="ES30" s="90"/>
      <c r="ET30" s="90"/>
      <c r="EU30" s="90"/>
      <c r="EV30" s="90"/>
      <c r="EW30" s="90"/>
      <c r="EX30" s="90"/>
      <c r="EY30" s="90"/>
      <c r="EZ30" s="90"/>
      <c r="FA30" s="90"/>
      <c r="FB30" s="90"/>
      <c r="FC30" s="90"/>
      <c r="FD30" s="90"/>
      <c r="FE30" s="90"/>
      <c r="FF30" s="90"/>
      <c r="FG30" s="90"/>
      <c r="FH30" s="90"/>
      <c r="FI30" s="90"/>
      <c r="FJ30" s="90"/>
      <c r="FK30" s="90"/>
      <c r="FL30" s="90"/>
      <c r="FM30" s="90"/>
      <c r="FN30" s="90"/>
      <c r="FO30" s="90"/>
      <c r="FP30" s="90"/>
      <c r="FQ30" s="90"/>
      <c r="FR30" s="90"/>
      <c r="FS30" s="90"/>
      <c r="FT30" s="90"/>
      <c r="FU30" s="90"/>
      <c r="FV30" s="90"/>
      <c r="FW30" s="90"/>
      <c r="FX30" s="90"/>
      <c r="FY30" s="90"/>
      <c r="FZ30" s="90"/>
      <c r="GA30" s="90"/>
      <c r="GB30" s="90"/>
      <c r="GC30" s="90"/>
      <c r="GD30" s="90"/>
      <c r="GE30" s="90"/>
      <c r="GF30" s="90"/>
      <c r="GG30" s="90"/>
      <c r="GH30" s="90"/>
      <c r="GI30" s="90"/>
      <c r="GJ30" s="90"/>
      <c r="GK30" s="90"/>
      <c r="GL30" s="90"/>
      <c r="GM30" s="90"/>
      <c r="GN30" s="90"/>
      <c r="GO30" s="90"/>
      <c r="GP30" s="90"/>
      <c r="GQ30" s="90"/>
      <c r="GR30" s="90"/>
      <c r="GS30" s="90"/>
      <c r="GT30" s="90"/>
      <c r="GU30" s="90"/>
      <c r="GV30" s="90"/>
      <c r="GW30" s="90"/>
      <c r="GX30" s="90"/>
      <c r="GY30" s="90"/>
      <c r="GZ30" s="90"/>
      <c r="HA30" s="90"/>
      <c r="HB30" s="90"/>
      <c r="HC30" s="90"/>
      <c r="HD30" s="90"/>
      <c r="HE30" s="90"/>
      <c r="HF30" s="90"/>
      <c r="HG30" s="90"/>
      <c r="HH30" s="90"/>
      <c r="HI30" s="90"/>
      <c r="HJ30" s="90"/>
      <c r="HK30" s="90"/>
      <c r="HL30" s="90"/>
      <c r="HM30" s="90"/>
      <c r="HN30" s="90"/>
      <c r="HO30" s="90"/>
      <c r="HP30" s="90"/>
      <c r="HQ30" s="90"/>
      <c r="HR30" s="90"/>
      <c r="HS30" s="90"/>
      <c r="HT30" s="90"/>
      <c r="HU30" s="90"/>
      <c r="HV30" s="90"/>
      <c r="HW30" s="90"/>
      <c r="HX30" s="90"/>
      <c r="HY30" s="90"/>
      <c r="HZ30" s="90"/>
      <c r="IA30" s="90"/>
      <c r="IB30" s="90"/>
      <c r="IC30" s="90"/>
      <c r="ID30" s="90"/>
      <c r="IE30" s="90"/>
      <c r="IF30" s="90"/>
      <c r="IG30" s="90"/>
      <c r="IH30" s="90"/>
      <c r="II30" s="90"/>
      <c r="IJ30" s="90"/>
      <c r="IK30" s="90"/>
      <c r="IL30" s="90"/>
      <c r="IM30" s="90"/>
      <c r="IN30" s="90"/>
      <c r="IO30" s="90"/>
      <c r="IP30" s="90"/>
      <c r="IQ30" s="90"/>
      <c r="IR30" s="90"/>
      <c r="IS30" s="90"/>
      <c r="IT30" s="90"/>
      <c r="IU30" s="90"/>
    </row>
    <row r="31" spans="1:255" ht="15" customHeight="1">
      <c r="A31" s="166">
        <v>23</v>
      </c>
      <c r="B31" s="167"/>
      <c r="C31" s="171"/>
      <c r="D31" s="84"/>
      <c r="E31" s="168"/>
      <c r="F31" s="169"/>
      <c r="G31" s="169"/>
      <c r="H31" s="172"/>
      <c r="I31" s="90"/>
      <c r="J31" s="90"/>
      <c r="K31" s="90"/>
      <c r="L31" s="90"/>
      <c r="M31" s="90"/>
      <c r="N31" s="90"/>
      <c r="O31" s="90"/>
      <c r="P31" s="90"/>
      <c r="Q31" s="90"/>
      <c r="R31" s="90"/>
      <c r="S31" s="90"/>
      <c r="T31" s="90"/>
      <c r="U31" s="90"/>
      <c r="V31" s="90"/>
      <c r="W31" s="90"/>
      <c r="X31" s="90"/>
      <c r="Y31" s="90"/>
      <c r="Z31" s="90"/>
      <c r="AA31" s="90"/>
      <c r="AB31" s="90"/>
      <c r="AC31" s="90"/>
      <c r="AD31" s="90"/>
      <c r="AE31" s="90"/>
      <c r="AF31" s="90"/>
      <c r="AG31" s="90"/>
      <c r="AH31" s="90"/>
      <c r="AI31" s="90"/>
      <c r="AJ31" s="90"/>
      <c r="AK31" s="90"/>
      <c r="AL31" s="90"/>
      <c r="AM31" s="90"/>
      <c r="AN31" s="90"/>
      <c r="AO31" s="90"/>
      <c r="AP31" s="90"/>
      <c r="AQ31" s="90"/>
      <c r="AR31" s="90"/>
      <c r="AS31" s="90"/>
      <c r="AT31" s="90"/>
      <c r="AU31" s="90"/>
      <c r="AV31" s="90"/>
      <c r="AW31" s="90"/>
      <c r="AX31" s="90"/>
      <c r="AY31" s="90"/>
      <c r="AZ31" s="90"/>
      <c r="BA31" s="90"/>
      <c r="BB31" s="90"/>
      <c r="BC31" s="90"/>
      <c r="BD31" s="90"/>
      <c r="BE31" s="90"/>
      <c r="BF31" s="90"/>
      <c r="BG31" s="90"/>
      <c r="BH31" s="90"/>
      <c r="BI31" s="90"/>
      <c r="BJ31" s="90"/>
      <c r="BK31" s="90"/>
      <c r="BL31" s="90"/>
      <c r="BM31" s="90"/>
      <c r="BN31" s="90"/>
      <c r="BO31" s="90"/>
      <c r="BP31" s="90"/>
      <c r="BQ31" s="90"/>
      <c r="BR31" s="90"/>
      <c r="BS31" s="90"/>
      <c r="BT31" s="90"/>
      <c r="BU31" s="90"/>
      <c r="BV31" s="90"/>
      <c r="BW31" s="90"/>
      <c r="BX31" s="90"/>
      <c r="BY31" s="90"/>
      <c r="BZ31" s="90"/>
      <c r="CA31" s="90"/>
      <c r="CB31" s="90"/>
      <c r="CC31" s="90"/>
      <c r="CD31" s="90"/>
      <c r="CE31" s="90"/>
      <c r="CF31" s="90"/>
      <c r="CG31" s="90"/>
      <c r="CH31" s="90"/>
      <c r="CI31" s="90"/>
      <c r="CJ31" s="90"/>
      <c r="CK31" s="90"/>
      <c r="CL31" s="90"/>
      <c r="CM31" s="90"/>
      <c r="CN31" s="90"/>
      <c r="CO31" s="90"/>
      <c r="CP31" s="90"/>
      <c r="CQ31" s="90"/>
      <c r="CR31" s="90"/>
      <c r="CS31" s="90"/>
      <c r="CT31" s="90"/>
      <c r="CU31" s="90"/>
      <c r="CV31" s="90"/>
      <c r="CW31" s="90"/>
      <c r="CX31" s="90"/>
      <c r="CY31" s="90"/>
      <c r="CZ31" s="90"/>
      <c r="DA31" s="90"/>
      <c r="DB31" s="90"/>
      <c r="DC31" s="90"/>
      <c r="DD31" s="90"/>
      <c r="DE31" s="90"/>
      <c r="DF31" s="90"/>
      <c r="DG31" s="90"/>
      <c r="DH31" s="90"/>
      <c r="DI31" s="90"/>
      <c r="DJ31" s="90"/>
      <c r="DK31" s="90"/>
      <c r="DL31" s="90"/>
      <c r="DM31" s="90"/>
      <c r="DN31" s="90"/>
      <c r="DO31" s="90"/>
      <c r="DP31" s="90"/>
      <c r="DQ31" s="90"/>
      <c r="DR31" s="90"/>
      <c r="DS31" s="90"/>
      <c r="DT31" s="90"/>
      <c r="DU31" s="90"/>
      <c r="DV31" s="90"/>
      <c r="DW31" s="90"/>
      <c r="DX31" s="90"/>
      <c r="DY31" s="90"/>
      <c r="DZ31" s="90"/>
      <c r="EA31" s="90"/>
      <c r="EB31" s="90"/>
      <c r="EC31" s="90"/>
      <c r="ED31" s="90"/>
      <c r="EE31" s="90"/>
      <c r="EF31" s="90"/>
      <c r="EG31" s="90"/>
      <c r="EH31" s="90"/>
      <c r="EI31" s="90"/>
      <c r="EJ31" s="90"/>
      <c r="EK31" s="90"/>
      <c r="EL31" s="90"/>
      <c r="EM31" s="90"/>
      <c r="EN31" s="90"/>
      <c r="EO31" s="90"/>
      <c r="EP31" s="90"/>
      <c r="EQ31" s="90"/>
      <c r="ER31" s="90"/>
      <c r="ES31" s="90"/>
      <c r="ET31" s="90"/>
      <c r="EU31" s="90"/>
      <c r="EV31" s="90"/>
      <c r="EW31" s="90"/>
      <c r="EX31" s="90"/>
      <c r="EY31" s="90"/>
      <c r="EZ31" s="90"/>
      <c r="FA31" s="90"/>
      <c r="FB31" s="90"/>
      <c r="FC31" s="90"/>
      <c r="FD31" s="90"/>
      <c r="FE31" s="90"/>
      <c r="FF31" s="90"/>
      <c r="FG31" s="90"/>
      <c r="FH31" s="90"/>
      <c r="FI31" s="90"/>
      <c r="FJ31" s="90"/>
      <c r="FK31" s="90"/>
      <c r="FL31" s="90"/>
      <c r="FM31" s="90"/>
      <c r="FN31" s="90"/>
      <c r="FO31" s="90"/>
      <c r="FP31" s="90"/>
      <c r="FQ31" s="90"/>
      <c r="FR31" s="90"/>
      <c r="FS31" s="90"/>
      <c r="FT31" s="90"/>
      <c r="FU31" s="90"/>
      <c r="FV31" s="90"/>
      <c r="FW31" s="90"/>
      <c r="FX31" s="90"/>
      <c r="FY31" s="90"/>
      <c r="FZ31" s="90"/>
      <c r="GA31" s="90"/>
      <c r="GB31" s="90"/>
      <c r="GC31" s="90"/>
      <c r="GD31" s="90"/>
      <c r="GE31" s="90"/>
      <c r="GF31" s="90"/>
      <c r="GG31" s="90"/>
      <c r="GH31" s="90"/>
      <c r="GI31" s="90"/>
      <c r="GJ31" s="90"/>
      <c r="GK31" s="90"/>
      <c r="GL31" s="90"/>
      <c r="GM31" s="90"/>
      <c r="GN31" s="90"/>
      <c r="GO31" s="90"/>
      <c r="GP31" s="90"/>
      <c r="GQ31" s="90"/>
      <c r="GR31" s="90"/>
      <c r="GS31" s="90"/>
      <c r="GT31" s="90"/>
      <c r="GU31" s="90"/>
      <c r="GV31" s="90"/>
      <c r="GW31" s="90"/>
      <c r="GX31" s="90"/>
      <c r="GY31" s="90"/>
      <c r="GZ31" s="90"/>
      <c r="HA31" s="90"/>
      <c r="HB31" s="90"/>
      <c r="HC31" s="90"/>
      <c r="HD31" s="90"/>
      <c r="HE31" s="90"/>
      <c r="HF31" s="90"/>
      <c r="HG31" s="90"/>
      <c r="HH31" s="90"/>
      <c r="HI31" s="90"/>
      <c r="HJ31" s="90"/>
      <c r="HK31" s="90"/>
      <c r="HL31" s="90"/>
      <c r="HM31" s="90"/>
      <c r="HN31" s="90"/>
      <c r="HO31" s="90"/>
      <c r="HP31" s="90"/>
      <c r="HQ31" s="90"/>
      <c r="HR31" s="90"/>
      <c r="HS31" s="90"/>
      <c r="HT31" s="90"/>
      <c r="HU31" s="90"/>
      <c r="HV31" s="90"/>
      <c r="HW31" s="90"/>
      <c r="HX31" s="90"/>
      <c r="HY31" s="90"/>
      <c r="HZ31" s="90"/>
      <c r="IA31" s="90"/>
      <c r="IB31" s="90"/>
      <c r="IC31" s="90"/>
      <c r="ID31" s="90"/>
      <c r="IE31" s="90"/>
      <c r="IF31" s="90"/>
      <c r="IG31" s="90"/>
      <c r="IH31" s="90"/>
      <c r="II31" s="90"/>
      <c r="IJ31" s="90"/>
      <c r="IK31" s="90"/>
      <c r="IL31" s="90"/>
      <c r="IM31" s="90"/>
      <c r="IN31" s="90"/>
      <c r="IO31" s="90"/>
      <c r="IP31" s="90"/>
      <c r="IQ31" s="90"/>
      <c r="IR31" s="90"/>
      <c r="IS31" s="90"/>
      <c r="IT31" s="90"/>
      <c r="IU31" s="90"/>
    </row>
    <row r="32" spans="1:255" ht="15" customHeight="1">
      <c r="A32" s="166">
        <v>24</v>
      </c>
      <c r="B32" s="167"/>
      <c r="C32" s="171"/>
      <c r="D32" s="84"/>
      <c r="E32" s="168"/>
      <c r="F32" s="169"/>
      <c r="G32" s="169"/>
      <c r="H32" s="172"/>
      <c r="I32" s="90"/>
      <c r="J32" s="90"/>
      <c r="K32" s="90"/>
      <c r="L32" s="90"/>
      <c r="M32" s="90"/>
      <c r="N32" s="90"/>
      <c r="O32" s="90"/>
      <c r="P32" s="90"/>
      <c r="Q32" s="90"/>
      <c r="R32" s="90"/>
      <c r="S32" s="90"/>
      <c r="T32" s="90"/>
      <c r="U32" s="90"/>
      <c r="V32" s="90"/>
      <c r="W32" s="90"/>
      <c r="X32" s="90"/>
      <c r="Y32" s="90"/>
      <c r="Z32" s="90"/>
      <c r="AA32" s="90"/>
      <c r="AB32" s="90"/>
      <c r="AC32" s="90"/>
      <c r="AD32" s="90"/>
      <c r="AE32" s="90"/>
      <c r="AF32" s="90"/>
      <c r="AG32" s="90"/>
      <c r="AH32" s="90"/>
      <c r="AI32" s="90"/>
      <c r="AJ32" s="90"/>
      <c r="AK32" s="90"/>
      <c r="AL32" s="90"/>
      <c r="AM32" s="90"/>
      <c r="AN32" s="90"/>
      <c r="AO32" s="90"/>
      <c r="AP32" s="90"/>
      <c r="AQ32" s="90"/>
      <c r="AR32" s="90"/>
      <c r="AS32" s="90"/>
      <c r="AT32" s="90"/>
      <c r="AU32" s="90"/>
      <c r="AV32" s="90"/>
      <c r="AW32" s="90"/>
      <c r="AX32" s="90"/>
      <c r="AY32" s="90"/>
      <c r="AZ32" s="90"/>
      <c r="BA32" s="90"/>
      <c r="BB32" s="90"/>
      <c r="BC32" s="90"/>
      <c r="BD32" s="90"/>
      <c r="BE32" s="90"/>
      <c r="BF32" s="90"/>
      <c r="BG32" s="90"/>
      <c r="BH32" s="90"/>
      <c r="BI32" s="90"/>
      <c r="BJ32" s="90"/>
      <c r="BK32" s="90"/>
      <c r="BL32" s="90"/>
      <c r="BM32" s="90"/>
      <c r="BN32" s="90"/>
      <c r="BO32" s="90"/>
      <c r="BP32" s="90"/>
      <c r="BQ32" s="90"/>
      <c r="BR32" s="90"/>
      <c r="BS32" s="90"/>
      <c r="BT32" s="90"/>
      <c r="BU32" s="90"/>
      <c r="BV32" s="90"/>
      <c r="BW32" s="90"/>
      <c r="BX32" s="90"/>
      <c r="BY32" s="90"/>
      <c r="BZ32" s="90"/>
      <c r="CA32" s="90"/>
      <c r="CB32" s="90"/>
      <c r="CC32" s="90"/>
      <c r="CD32" s="90"/>
      <c r="CE32" s="90"/>
      <c r="CF32" s="90"/>
      <c r="CG32" s="90"/>
      <c r="CH32" s="90"/>
      <c r="CI32" s="90"/>
      <c r="CJ32" s="90"/>
      <c r="CK32" s="90"/>
      <c r="CL32" s="90"/>
      <c r="CM32" s="90"/>
      <c r="CN32" s="90"/>
      <c r="CO32" s="90"/>
      <c r="CP32" s="90"/>
      <c r="CQ32" s="90"/>
      <c r="CR32" s="90"/>
      <c r="CS32" s="90"/>
      <c r="CT32" s="90"/>
      <c r="CU32" s="90"/>
      <c r="CV32" s="90"/>
      <c r="CW32" s="90"/>
      <c r="CX32" s="90"/>
      <c r="CY32" s="90"/>
      <c r="CZ32" s="90"/>
      <c r="DA32" s="90"/>
      <c r="DB32" s="90"/>
      <c r="DC32" s="90"/>
      <c r="DD32" s="90"/>
      <c r="DE32" s="90"/>
      <c r="DF32" s="90"/>
      <c r="DG32" s="90"/>
      <c r="DH32" s="90"/>
      <c r="DI32" s="90"/>
      <c r="DJ32" s="90"/>
      <c r="DK32" s="90"/>
      <c r="DL32" s="90"/>
      <c r="DM32" s="90"/>
      <c r="DN32" s="90"/>
      <c r="DO32" s="90"/>
      <c r="DP32" s="90"/>
      <c r="DQ32" s="90"/>
      <c r="DR32" s="90"/>
      <c r="DS32" s="90"/>
      <c r="DT32" s="90"/>
      <c r="DU32" s="90"/>
      <c r="DV32" s="90"/>
      <c r="DW32" s="90"/>
      <c r="DX32" s="90"/>
      <c r="DY32" s="90"/>
      <c r="DZ32" s="90"/>
      <c r="EA32" s="90"/>
      <c r="EB32" s="90"/>
      <c r="EC32" s="90"/>
      <c r="ED32" s="90"/>
      <c r="EE32" s="90"/>
      <c r="EF32" s="90"/>
      <c r="EG32" s="90"/>
      <c r="EH32" s="90"/>
      <c r="EI32" s="90"/>
      <c r="EJ32" s="90"/>
      <c r="EK32" s="90"/>
      <c r="EL32" s="90"/>
      <c r="EM32" s="90"/>
      <c r="EN32" s="90"/>
      <c r="EO32" s="90"/>
      <c r="EP32" s="90"/>
      <c r="EQ32" s="90"/>
      <c r="ER32" s="90"/>
      <c r="ES32" s="90"/>
      <c r="ET32" s="90"/>
      <c r="EU32" s="90"/>
      <c r="EV32" s="90"/>
      <c r="EW32" s="90"/>
      <c r="EX32" s="90"/>
      <c r="EY32" s="90"/>
      <c r="EZ32" s="90"/>
      <c r="FA32" s="90"/>
      <c r="FB32" s="90"/>
      <c r="FC32" s="90"/>
      <c r="FD32" s="90"/>
      <c r="FE32" s="90"/>
      <c r="FF32" s="90"/>
      <c r="FG32" s="90"/>
      <c r="FH32" s="90"/>
      <c r="FI32" s="90"/>
      <c r="FJ32" s="90"/>
      <c r="FK32" s="90"/>
      <c r="FL32" s="90"/>
      <c r="FM32" s="90"/>
      <c r="FN32" s="90"/>
      <c r="FO32" s="90"/>
      <c r="FP32" s="90"/>
      <c r="FQ32" s="90"/>
      <c r="FR32" s="90"/>
      <c r="FS32" s="90"/>
      <c r="FT32" s="90"/>
      <c r="FU32" s="90"/>
      <c r="FV32" s="90"/>
      <c r="FW32" s="90"/>
      <c r="FX32" s="90"/>
      <c r="FY32" s="90"/>
      <c r="FZ32" s="90"/>
      <c r="GA32" s="90"/>
      <c r="GB32" s="90"/>
      <c r="GC32" s="90"/>
      <c r="GD32" s="90"/>
      <c r="GE32" s="90"/>
      <c r="GF32" s="90"/>
      <c r="GG32" s="90"/>
      <c r="GH32" s="90"/>
      <c r="GI32" s="90"/>
      <c r="GJ32" s="90"/>
      <c r="GK32" s="90"/>
      <c r="GL32" s="90"/>
      <c r="GM32" s="90"/>
      <c r="GN32" s="90"/>
      <c r="GO32" s="90"/>
      <c r="GP32" s="90"/>
      <c r="GQ32" s="90"/>
      <c r="GR32" s="90"/>
      <c r="GS32" s="90"/>
      <c r="GT32" s="90"/>
      <c r="GU32" s="90"/>
      <c r="GV32" s="90"/>
      <c r="GW32" s="90"/>
      <c r="GX32" s="90"/>
      <c r="GY32" s="90"/>
      <c r="GZ32" s="90"/>
      <c r="HA32" s="90"/>
      <c r="HB32" s="90"/>
      <c r="HC32" s="90"/>
      <c r="HD32" s="90"/>
      <c r="HE32" s="90"/>
      <c r="HF32" s="90"/>
      <c r="HG32" s="90"/>
      <c r="HH32" s="90"/>
      <c r="HI32" s="90"/>
      <c r="HJ32" s="90"/>
      <c r="HK32" s="90"/>
      <c r="HL32" s="90"/>
      <c r="HM32" s="90"/>
      <c r="HN32" s="90"/>
      <c r="HO32" s="90"/>
      <c r="HP32" s="90"/>
      <c r="HQ32" s="90"/>
      <c r="HR32" s="90"/>
      <c r="HS32" s="90"/>
      <c r="HT32" s="90"/>
      <c r="HU32" s="90"/>
      <c r="HV32" s="90"/>
      <c r="HW32" s="90"/>
      <c r="HX32" s="90"/>
      <c r="HY32" s="90"/>
      <c r="HZ32" s="90"/>
      <c r="IA32" s="90"/>
      <c r="IB32" s="90"/>
      <c r="IC32" s="90"/>
      <c r="ID32" s="90"/>
      <c r="IE32" s="90"/>
      <c r="IF32" s="90"/>
      <c r="IG32" s="90"/>
      <c r="IH32" s="90"/>
      <c r="II32" s="90"/>
      <c r="IJ32" s="90"/>
      <c r="IK32" s="90"/>
      <c r="IL32" s="90"/>
      <c r="IM32" s="90"/>
      <c r="IN32" s="90"/>
      <c r="IO32" s="90"/>
      <c r="IP32" s="90"/>
      <c r="IQ32" s="90"/>
      <c r="IR32" s="90"/>
      <c r="IS32" s="90"/>
      <c r="IT32" s="90"/>
      <c r="IU32" s="90"/>
    </row>
    <row r="33" spans="1:255" ht="15" customHeight="1">
      <c r="A33" s="173">
        <v>25</v>
      </c>
      <c r="B33" s="174"/>
      <c r="C33" s="175"/>
      <c r="D33" s="176"/>
      <c r="E33" s="51"/>
      <c r="F33" s="177"/>
      <c r="G33" s="177"/>
      <c r="H33" s="178"/>
      <c r="I33" s="90"/>
      <c r="J33" s="90"/>
      <c r="K33" s="90"/>
      <c r="L33" s="90"/>
      <c r="M33" s="90"/>
      <c r="N33" s="90"/>
      <c r="O33" s="90"/>
      <c r="P33" s="90"/>
      <c r="Q33" s="90"/>
      <c r="R33" s="90"/>
      <c r="S33" s="90"/>
      <c r="T33" s="90"/>
      <c r="U33" s="90"/>
      <c r="V33" s="90"/>
      <c r="W33" s="90"/>
      <c r="X33" s="90"/>
      <c r="Y33" s="90"/>
      <c r="Z33" s="90"/>
      <c r="AA33" s="90"/>
      <c r="AB33" s="90"/>
      <c r="AC33" s="90"/>
      <c r="AD33" s="90"/>
      <c r="AE33" s="90"/>
      <c r="AF33" s="90"/>
      <c r="AG33" s="90"/>
      <c r="AH33" s="90"/>
      <c r="AI33" s="90"/>
      <c r="AJ33" s="90"/>
      <c r="AK33" s="90"/>
      <c r="AL33" s="90"/>
      <c r="AM33" s="90"/>
      <c r="AN33" s="90"/>
      <c r="AO33" s="90"/>
      <c r="AP33" s="90"/>
      <c r="AQ33" s="90"/>
      <c r="AR33" s="90"/>
      <c r="AS33" s="90"/>
      <c r="AT33" s="90"/>
      <c r="AU33" s="90"/>
      <c r="AV33" s="90"/>
      <c r="AW33" s="90"/>
      <c r="AX33" s="90"/>
      <c r="AY33" s="90"/>
      <c r="AZ33" s="90"/>
      <c r="BA33" s="90"/>
      <c r="BB33" s="90"/>
      <c r="BC33" s="90"/>
      <c r="BD33" s="90"/>
      <c r="BE33" s="90"/>
      <c r="BF33" s="90"/>
      <c r="BG33" s="90"/>
      <c r="BH33" s="90"/>
      <c r="BI33" s="90"/>
      <c r="BJ33" s="90"/>
      <c r="BK33" s="90"/>
      <c r="BL33" s="90"/>
      <c r="BM33" s="90"/>
      <c r="BN33" s="90"/>
      <c r="BO33" s="90"/>
      <c r="BP33" s="90"/>
      <c r="BQ33" s="90"/>
      <c r="BR33" s="90"/>
      <c r="BS33" s="90"/>
      <c r="BT33" s="90"/>
      <c r="BU33" s="90"/>
      <c r="BV33" s="90"/>
      <c r="BW33" s="90"/>
      <c r="BX33" s="90"/>
      <c r="BY33" s="90"/>
      <c r="BZ33" s="90"/>
      <c r="CA33" s="90"/>
      <c r="CB33" s="90"/>
      <c r="CC33" s="90"/>
      <c r="CD33" s="90"/>
      <c r="CE33" s="90"/>
      <c r="CF33" s="90"/>
      <c r="CG33" s="90"/>
      <c r="CH33" s="90"/>
      <c r="CI33" s="90"/>
      <c r="CJ33" s="90"/>
      <c r="CK33" s="90"/>
      <c r="CL33" s="90"/>
      <c r="CM33" s="90"/>
      <c r="CN33" s="90"/>
      <c r="CO33" s="90"/>
      <c r="CP33" s="90"/>
      <c r="CQ33" s="90"/>
      <c r="CR33" s="90"/>
      <c r="CS33" s="90"/>
      <c r="CT33" s="90"/>
      <c r="CU33" s="90"/>
      <c r="CV33" s="90"/>
      <c r="CW33" s="90"/>
      <c r="CX33" s="90"/>
      <c r="CY33" s="90"/>
      <c r="CZ33" s="90"/>
      <c r="DA33" s="90"/>
      <c r="DB33" s="90"/>
      <c r="DC33" s="90"/>
      <c r="DD33" s="90"/>
      <c r="DE33" s="90"/>
      <c r="DF33" s="90"/>
      <c r="DG33" s="90"/>
      <c r="DH33" s="90"/>
      <c r="DI33" s="90"/>
      <c r="DJ33" s="90"/>
      <c r="DK33" s="90"/>
      <c r="DL33" s="90"/>
      <c r="DM33" s="90"/>
      <c r="DN33" s="90"/>
      <c r="DO33" s="90"/>
      <c r="DP33" s="90"/>
      <c r="DQ33" s="90"/>
      <c r="DR33" s="90"/>
      <c r="DS33" s="90"/>
      <c r="DT33" s="90"/>
      <c r="DU33" s="90"/>
      <c r="DV33" s="90"/>
      <c r="DW33" s="90"/>
      <c r="DX33" s="90"/>
      <c r="DY33" s="90"/>
      <c r="DZ33" s="90"/>
      <c r="EA33" s="90"/>
      <c r="EB33" s="90"/>
      <c r="EC33" s="90"/>
      <c r="ED33" s="90"/>
      <c r="EE33" s="90"/>
      <c r="EF33" s="90"/>
      <c r="EG33" s="90"/>
      <c r="EH33" s="90"/>
      <c r="EI33" s="90"/>
      <c r="EJ33" s="90"/>
      <c r="EK33" s="90"/>
      <c r="EL33" s="90"/>
      <c r="EM33" s="90"/>
      <c r="EN33" s="90"/>
      <c r="EO33" s="90"/>
      <c r="EP33" s="90"/>
      <c r="EQ33" s="90"/>
      <c r="ER33" s="90"/>
      <c r="ES33" s="90"/>
      <c r="ET33" s="90"/>
      <c r="EU33" s="90"/>
      <c r="EV33" s="90"/>
      <c r="EW33" s="90"/>
      <c r="EX33" s="90"/>
      <c r="EY33" s="90"/>
      <c r="EZ33" s="90"/>
      <c r="FA33" s="90"/>
      <c r="FB33" s="90"/>
      <c r="FC33" s="90"/>
      <c r="FD33" s="90"/>
      <c r="FE33" s="90"/>
      <c r="FF33" s="90"/>
      <c r="FG33" s="90"/>
      <c r="FH33" s="90"/>
      <c r="FI33" s="90"/>
      <c r="FJ33" s="90"/>
      <c r="FK33" s="90"/>
      <c r="FL33" s="90"/>
      <c r="FM33" s="90"/>
      <c r="FN33" s="90"/>
      <c r="FO33" s="90"/>
      <c r="FP33" s="90"/>
      <c r="FQ33" s="90"/>
      <c r="FR33" s="90"/>
      <c r="FS33" s="90"/>
      <c r="FT33" s="90"/>
      <c r="FU33" s="90"/>
      <c r="FV33" s="90"/>
      <c r="FW33" s="90"/>
      <c r="FX33" s="90"/>
      <c r="FY33" s="90"/>
      <c r="FZ33" s="90"/>
      <c r="GA33" s="90"/>
      <c r="GB33" s="90"/>
      <c r="GC33" s="90"/>
      <c r="GD33" s="90"/>
      <c r="GE33" s="90"/>
      <c r="GF33" s="90"/>
      <c r="GG33" s="90"/>
      <c r="GH33" s="90"/>
      <c r="GI33" s="90"/>
      <c r="GJ33" s="90"/>
      <c r="GK33" s="90"/>
      <c r="GL33" s="90"/>
      <c r="GM33" s="90"/>
      <c r="GN33" s="90"/>
      <c r="GO33" s="90"/>
      <c r="GP33" s="90"/>
      <c r="GQ33" s="90"/>
      <c r="GR33" s="90"/>
      <c r="GS33" s="90"/>
      <c r="GT33" s="90"/>
      <c r="GU33" s="90"/>
      <c r="GV33" s="90"/>
      <c r="GW33" s="90"/>
      <c r="GX33" s="90"/>
      <c r="GY33" s="90"/>
      <c r="GZ33" s="90"/>
      <c r="HA33" s="90"/>
      <c r="HB33" s="90"/>
      <c r="HC33" s="90"/>
      <c r="HD33" s="90"/>
      <c r="HE33" s="90"/>
      <c r="HF33" s="90"/>
      <c r="HG33" s="90"/>
      <c r="HH33" s="90"/>
      <c r="HI33" s="90"/>
      <c r="HJ33" s="90"/>
      <c r="HK33" s="90"/>
      <c r="HL33" s="90"/>
      <c r="HM33" s="90"/>
      <c r="HN33" s="90"/>
      <c r="HO33" s="90"/>
      <c r="HP33" s="90"/>
      <c r="HQ33" s="90"/>
      <c r="HR33" s="90"/>
      <c r="HS33" s="90"/>
      <c r="HT33" s="90"/>
      <c r="HU33" s="90"/>
      <c r="HV33" s="90"/>
      <c r="HW33" s="90"/>
      <c r="HX33" s="90"/>
      <c r="HY33" s="90"/>
      <c r="HZ33" s="90"/>
      <c r="IA33" s="90"/>
      <c r="IB33" s="90"/>
      <c r="IC33" s="90"/>
      <c r="ID33" s="90"/>
      <c r="IE33" s="90"/>
      <c r="IF33" s="90"/>
      <c r="IG33" s="90"/>
      <c r="IH33" s="90"/>
      <c r="II33" s="90"/>
      <c r="IJ33" s="90"/>
      <c r="IK33" s="90"/>
      <c r="IL33" s="90"/>
      <c r="IM33" s="90"/>
      <c r="IN33" s="90"/>
      <c r="IO33" s="90"/>
      <c r="IP33" s="90"/>
      <c r="IQ33" s="90"/>
      <c r="IR33" s="90"/>
      <c r="IS33" s="90"/>
      <c r="IT33" s="90"/>
      <c r="IU33" s="90"/>
    </row>
    <row r="34" spans="1:255" s="50" customFormat="1" ht="30.75" customHeight="1">
      <c r="A34" s="196" t="s">
        <v>22</v>
      </c>
      <c r="B34" s="196"/>
      <c r="C34" s="196"/>
      <c r="D34" s="196"/>
      <c r="E34" s="196"/>
      <c r="F34" s="196"/>
      <c r="G34" s="196"/>
      <c r="H34" s="196"/>
    </row>
    <row r="35" spans="1:255" s="50" customFormat="1" ht="35.25" customHeight="1">
      <c r="A35" s="197" t="s">
        <v>23</v>
      </c>
      <c r="B35" s="197"/>
      <c r="C35" s="197"/>
      <c r="D35" s="197"/>
      <c r="E35" s="197"/>
      <c r="F35" s="197"/>
      <c r="G35" s="197"/>
      <c r="H35" s="197"/>
    </row>
    <row r="36" spans="1:255" s="50" customFormat="1" ht="41.25" customHeight="1">
      <c r="A36" s="197" t="s">
        <v>24</v>
      </c>
      <c r="B36" s="197"/>
      <c r="C36" s="197"/>
      <c r="D36" s="197"/>
      <c r="E36" s="197"/>
      <c r="F36" s="197"/>
      <c r="G36" s="197"/>
      <c r="H36" s="197"/>
    </row>
    <row r="37" spans="1:255" s="50" customFormat="1" ht="24" customHeight="1">
      <c r="A37" s="183" t="s">
        <v>25</v>
      </c>
      <c r="B37" s="183"/>
      <c r="C37" s="183"/>
      <c r="D37" s="183"/>
      <c r="E37" s="183"/>
      <c r="F37" s="183"/>
      <c r="G37" s="183"/>
      <c r="H37" s="183"/>
    </row>
    <row r="38" spans="1:255" s="50" customFormat="1">
      <c r="A38" s="134"/>
      <c r="B38" s="135"/>
      <c r="C38" s="134"/>
      <c r="D38" s="134"/>
      <c r="E38" s="134"/>
      <c r="F38" s="137"/>
      <c r="G38" s="137"/>
      <c r="H38" s="138"/>
    </row>
    <row r="39" spans="1:255" s="50" customFormat="1">
      <c r="A39" s="139" t="s">
        <v>26</v>
      </c>
      <c r="B39" s="140"/>
      <c r="C39" s="142"/>
      <c r="D39" s="141" t="s">
        <v>27</v>
      </c>
      <c r="E39" s="142"/>
      <c r="F39" s="143"/>
      <c r="G39" s="143"/>
      <c r="H39" s="144"/>
    </row>
    <row r="40" spans="1:255" s="50" customFormat="1">
      <c r="A40" s="139"/>
      <c r="B40" s="140"/>
      <c r="C40" s="142"/>
      <c r="D40" s="141"/>
      <c r="E40" s="142"/>
      <c r="F40" s="143"/>
      <c r="G40" s="143"/>
      <c r="H40" s="144"/>
    </row>
    <row r="41" spans="1:255" s="50" customFormat="1">
      <c r="A41" s="139" t="s">
        <v>28</v>
      </c>
      <c r="B41" s="139"/>
      <c r="C41" s="134"/>
      <c r="D41" s="139" t="s">
        <v>28</v>
      </c>
      <c r="E41" s="134"/>
      <c r="F41" s="143"/>
      <c r="G41" s="143"/>
      <c r="H41" s="144"/>
    </row>
    <row r="42" spans="1:255" s="50" customFormat="1" ht="14.4">
      <c r="B42" s="145"/>
      <c r="F42" s="143"/>
      <c r="G42" s="143"/>
      <c r="H42" s="144"/>
    </row>
    <row r="43" spans="1:255">
      <c r="B43" s="146"/>
    </row>
    <row r="44" spans="1:255">
      <c r="B44" s="146"/>
    </row>
    <row r="45" spans="1:255">
      <c r="B45" s="146"/>
    </row>
    <row r="46" spans="1:255">
      <c r="B46" s="146"/>
    </row>
    <row r="47" spans="1:255">
      <c r="B47" s="146"/>
    </row>
    <row r="48" spans="1:255">
      <c r="B48" s="146"/>
    </row>
    <row r="49" spans="2:2">
      <c r="B49" s="146"/>
    </row>
    <row r="50" spans="2:2">
      <c r="B50" s="146"/>
    </row>
    <row r="51" spans="2:2">
      <c r="B51" s="146"/>
    </row>
    <row r="52" spans="2:2">
      <c r="B52" s="146"/>
    </row>
    <row r="53" spans="2:2">
      <c r="B53" s="146"/>
    </row>
    <row r="54" spans="2:2">
      <c r="B54" s="146"/>
    </row>
    <row r="55" spans="2:2">
      <c r="B55" s="146"/>
    </row>
    <row r="56" spans="2:2">
      <c r="B56" s="146"/>
    </row>
    <row r="57" spans="2:2">
      <c r="B57" s="146"/>
    </row>
    <row r="58" spans="2:2">
      <c r="B58" s="146"/>
    </row>
    <row r="59" spans="2:2">
      <c r="B59" s="146"/>
    </row>
    <row r="60" spans="2:2">
      <c r="B60" s="146"/>
    </row>
    <row r="61" spans="2:2">
      <c r="B61" s="146"/>
    </row>
    <row r="62" spans="2:2">
      <c r="B62" s="146"/>
    </row>
    <row r="63" spans="2:2">
      <c r="B63" s="146"/>
    </row>
    <row r="64" spans="2:2">
      <c r="B64" s="146"/>
    </row>
  </sheetData>
  <mergeCells count="17">
    <mergeCell ref="A1:H1"/>
    <mergeCell ref="A2:H2"/>
    <mergeCell ref="A3:H3"/>
    <mergeCell ref="A4:H4"/>
    <mergeCell ref="A5:H5"/>
    <mergeCell ref="A6:H6"/>
    <mergeCell ref="F7:G7"/>
    <mergeCell ref="A34:H34"/>
    <mergeCell ref="A35:H35"/>
    <mergeCell ref="A36:H36"/>
    <mergeCell ref="A37:H37"/>
    <mergeCell ref="A7:A8"/>
    <mergeCell ref="B7:B8"/>
    <mergeCell ref="C7:C8"/>
    <mergeCell ref="D7:D8"/>
    <mergeCell ref="E7:E8"/>
    <mergeCell ref="H7:H8"/>
  </mergeCells>
  <phoneticPr fontId="35" type="noConversion"/>
  <pageMargins left="0.59055118110236204" right="0.23622047244094499" top="0.42" bottom="0.4" header="0.35433070866141703" footer="0.17"/>
  <pageSetup paperSize="9" scale="96" orientation="portrait" horizontalDpi="200" verticalDpi="300"/>
  <headerFooter>
    <oddFooter>&amp;C第 &amp;P 页，共 &amp;N 页</oddFooter>
  </headerFooter>
  <colBreaks count="1" manualBreakCount="1">
    <brk id="8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U64"/>
  <sheetViews>
    <sheetView workbookViewId="0">
      <selection activeCell="K6" sqref="K6"/>
    </sheetView>
  </sheetViews>
  <sheetFormatPr defaultColWidth="9" defaultRowHeight="15.6"/>
  <cols>
    <col min="1" max="1" width="6.44140625" style="8" customWidth="1"/>
    <col min="2" max="2" width="12.21875" style="9" customWidth="1"/>
    <col min="3" max="3" width="28.21875" style="8" customWidth="1"/>
    <col min="4" max="4" width="13.77734375" style="10" customWidth="1"/>
    <col min="5" max="5" width="5.6640625" style="11" customWidth="1"/>
    <col min="6" max="6" width="7.109375" style="32" customWidth="1"/>
    <col min="7" max="7" width="7.6640625" style="32" customWidth="1"/>
    <col min="8" max="8" width="16.33203125" style="12" customWidth="1"/>
    <col min="9" max="228" width="9" style="8"/>
    <col min="229" max="229" width="5" style="8" customWidth="1"/>
    <col min="230" max="230" width="15" style="8" customWidth="1"/>
    <col min="231" max="232" width="14.6640625" style="8" customWidth="1"/>
    <col min="233" max="233" width="6.21875" style="8" customWidth="1"/>
    <col min="234" max="236" width="10.109375" style="8" customWidth="1"/>
    <col min="237" max="237" width="10.44140625" style="8" customWidth="1"/>
    <col min="238" max="256" width="9" style="8"/>
    <col min="257" max="257" width="6.44140625" style="8" customWidth="1"/>
    <col min="258" max="258" width="12.21875" style="8" customWidth="1"/>
    <col min="259" max="259" width="28.21875" style="8" customWidth="1"/>
    <col min="260" max="260" width="13.77734375" style="8" customWidth="1"/>
    <col min="261" max="261" width="5.6640625" style="8" customWidth="1"/>
    <col min="262" max="262" width="7.109375" style="8" customWidth="1"/>
    <col min="263" max="263" width="7.6640625" style="8" customWidth="1"/>
    <col min="264" max="264" width="16.33203125" style="8" customWidth="1"/>
    <col min="265" max="484" width="9" style="8"/>
    <col min="485" max="485" width="5" style="8" customWidth="1"/>
    <col min="486" max="486" width="15" style="8" customWidth="1"/>
    <col min="487" max="488" width="14.6640625" style="8" customWidth="1"/>
    <col min="489" max="489" width="6.21875" style="8" customWidth="1"/>
    <col min="490" max="492" width="10.109375" style="8" customWidth="1"/>
    <col min="493" max="493" width="10.44140625" style="8" customWidth="1"/>
    <col min="494" max="512" width="9" style="8"/>
    <col min="513" max="513" width="6.44140625" style="8" customWidth="1"/>
    <col min="514" max="514" width="12.21875" style="8" customWidth="1"/>
    <col min="515" max="515" width="28.21875" style="8" customWidth="1"/>
    <col min="516" max="516" width="13.77734375" style="8" customWidth="1"/>
    <col min="517" max="517" width="5.6640625" style="8" customWidth="1"/>
    <col min="518" max="518" width="7.109375" style="8" customWidth="1"/>
    <col min="519" max="519" width="7.6640625" style="8" customWidth="1"/>
    <col min="520" max="520" width="16.33203125" style="8" customWidth="1"/>
    <col min="521" max="740" width="9" style="8"/>
    <col min="741" max="741" width="5" style="8" customWidth="1"/>
    <col min="742" max="742" width="15" style="8" customWidth="1"/>
    <col min="743" max="744" width="14.6640625" style="8" customWidth="1"/>
    <col min="745" max="745" width="6.21875" style="8" customWidth="1"/>
    <col min="746" max="748" width="10.109375" style="8" customWidth="1"/>
    <col min="749" max="749" width="10.44140625" style="8" customWidth="1"/>
    <col min="750" max="768" width="9" style="8"/>
    <col min="769" max="769" width="6.44140625" style="8" customWidth="1"/>
    <col min="770" max="770" width="12.21875" style="8" customWidth="1"/>
    <col min="771" max="771" width="28.21875" style="8" customWidth="1"/>
    <col min="772" max="772" width="13.77734375" style="8" customWidth="1"/>
    <col min="773" max="773" width="5.6640625" style="8" customWidth="1"/>
    <col min="774" max="774" width="7.109375" style="8" customWidth="1"/>
    <col min="775" max="775" width="7.6640625" style="8" customWidth="1"/>
    <col min="776" max="776" width="16.33203125" style="8" customWidth="1"/>
    <col min="777" max="996" width="9" style="8"/>
    <col min="997" max="997" width="5" style="8" customWidth="1"/>
    <col min="998" max="998" width="15" style="8" customWidth="1"/>
    <col min="999" max="1000" width="14.6640625" style="8" customWidth="1"/>
    <col min="1001" max="1001" width="6.21875" style="8" customWidth="1"/>
    <col min="1002" max="1004" width="10.109375" style="8" customWidth="1"/>
    <col min="1005" max="1005" width="10.44140625" style="8" customWidth="1"/>
    <col min="1006" max="1024" width="9" style="8"/>
    <col min="1025" max="1025" width="6.44140625" style="8" customWidth="1"/>
    <col min="1026" max="1026" width="12.21875" style="8" customWidth="1"/>
    <col min="1027" max="1027" width="28.21875" style="8" customWidth="1"/>
    <col min="1028" max="1028" width="13.77734375" style="8" customWidth="1"/>
    <col min="1029" max="1029" width="5.6640625" style="8" customWidth="1"/>
    <col min="1030" max="1030" width="7.109375" style="8" customWidth="1"/>
    <col min="1031" max="1031" width="7.6640625" style="8" customWidth="1"/>
    <col min="1032" max="1032" width="16.33203125" style="8" customWidth="1"/>
    <col min="1033" max="1252" width="9" style="8"/>
    <col min="1253" max="1253" width="5" style="8" customWidth="1"/>
    <col min="1254" max="1254" width="15" style="8" customWidth="1"/>
    <col min="1255" max="1256" width="14.6640625" style="8" customWidth="1"/>
    <col min="1257" max="1257" width="6.21875" style="8" customWidth="1"/>
    <col min="1258" max="1260" width="10.109375" style="8" customWidth="1"/>
    <col min="1261" max="1261" width="10.44140625" style="8" customWidth="1"/>
    <col min="1262" max="1280" width="9" style="8"/>
    <col min="1281" max="1281" width="6.44140625" style="8" customWidth="1"/>
    <col min="1282" max="1282" width="12.21875" style="8" customWidth="1"/>
    <col min="1283" max="1283" width="28.21875" style="8" customWidth="1"/>
    <col min="1284" max="1284" width="13.77734375" style="8" customWidth="1"/>
    <col min="1285" max="1285" width="5.6640625" style="8" customWidth="1"/>
    <col min="1286" max="1286" width="7.109375" style="8" customWidth="1"/>
    <col min="1287" max="1287" width="7.6640625" style="8" customWidth="1"/>
    <col min="1288" max="1288" width="16.33203125" style="8" customWidth="1"/>
    <col min="1289" max="1508" width="9" style="8"/>
    <col min="1509" max="1509" width="5" style="8" customWidth="1"/>
    <col min="1510" max="1510" width="15" style="8" customWidth="1"/>
    <col min="1511" max="1512" width="14.6640625" style="8" customWidth="1"/>
    <col min="1513" max="1513" width="6.21875" style="8" customWidth="1"/>
    <col min="1514" max="1516" width="10.109375" style="8" customWidth="1"/>
    <col min="1517" max="1517" width="10.44140625" style="8" customWidth="1"/>
    <col min="1518" max="1536" width="9" style="8"/>
    <col min="1537" max="1537" width="6.44140625" style="8" customWidth="1"/>
    <col min="1538" max="1538" width="12.21875" style="8" customWidth="1"/>
    <col min="1539" max="1539" width="28.21875" style="8" customWidth="1"/>
    <col min="1540" max="1540" width="13.77734375" style="8" customWidth="1"/>
    <col min="1541" max="1541" width="5.6640625" style="8" customWidth="1"/>
    <col min="1542" max="1542" width="7.109375" style="8" customWidth="1"/>
    <col min="1543" max="1543" width="7.6640625" style="8" customWidth="1"/>
    <col min="1544" max="1544" width="16.33203125" style="8" customWidth="1"/>
    <col min="1545" max="1764" width="9" style="8"/>
    <col min="1765" max="1765" width="5" style="8" customWidth="1"/>
    <col min="1766" max="1766" width="15" style="8" customWidth="1"/>
    <col min="1767" max="1768" width="14.6640625" style="8" customWidth="1"/>
    <col min="1769" max="1769" width="6.21875" style="8" customWidth="1"/>
    <col min="1770" max="1772" width="10.109375" style="8" customWidth="1"/>
    <col min="1773" max="1773" width="10.44140625" style="8" customWidth="1"/>
    <col min="1774" max="1792" width="9" style="8"/>
    <col min="1793" max="1793" width="6.44140625" style="8" customWidth="1"/>
    <col min="1794" max="1794" width="12.21875" style="8" customWidth="1"/>
    <col min="1795" max="1795" width="28.21875" style="8" customWidth="1"/>
    <col min="1796" max="1796" width="13.77734375" style="8" customWidth="1"/>
    <col min="1797" max="1797" width="5.6640625" style="8" customWidth="1"/>
    <col min="1798" max="1798" width="7.109375" style="8" customWidth="1"/>
    <col min="1799" max="1799" width="7.6640625" style="8" customWidth="1"/>
    <col min="1800" max="1800" width="16.33203125" style="8" customWidth="1"/>
    <col min="1801" max="2020" width="9" style="8"/>
    <col min="2021" max="2021" width="5" style="8" customWidth="1"/>
    <col min="2022" max="2022" width="15" style="8" customWidth="1"/>
    <col min="2023" max="2024" width="14.6640625" style="8" customWidth="1"/>
    <col min="2025" max="2025" width="6.21875" style="8" customWidth="1"/>
    <col min="2026" max="2028" width="10.109375" style="8" customWidth="1"/>
    <col min="2029" max="2029" width="10.44140625" style="8" customWidth="1"/>
    <col min="2030" max="2048" width="9" style="8"/>
    <col min="2049" max="2049" width="6.44140625" style="8" customWidth="1"/>
    <col min="2050" max="2050" width="12.21875" style="8" customWidth="1"/>
    <col min="2051" max="2051" width="28.21875" style="8" customWidth="1"/>
    <col min="2052" max="2052" width="13.77734375" style="8" customWidth="1"/>
    <col min="2053" max="2053" width="5.6640625" style="8" customWidth="1"/>
    <col min="2054" max="2054" width="7.109375" style="8" customWidth="1"/>
    <col min="2055" max="2055" width="7.6640625" style="8" customWidth="1"/>
    <col min="2056" max="2056" width="16.33203125" style="8" customWidth="1"/>
    <col min="2057" max="2276" width="9" style="8"/>
    <col min="2277" max="2277" width="5" style="8" customWidth="1"/>
    <col min="2278" max="2278" width="15" style="8" customWidth="1"/>
    <col min="2279" max="2280" width="14.6640625" style="8" customWidth="1"/>
    <col min="2281" max="2281" width="6.21875" style="8" customWidth="1"/>
    <col min="2282" max="2284" width="10.109375" style="8" customWidth="1"/>
    <col min="2285" max="2285" width="10.44140625" style="8" customWidth="1"/>
    <col min="2286" max="2304" width="9" style="8"/>
    <col min="2305" max="2305" width="6.44140625" style="8" customWidth="1"/>
    <col min="2306" max="2306" width="12.21875" style="8" customWidth="1"/>
    <col min="2307" max="2307" width="28.21875" style="8" customWidth="1"/>
    <col min="2308" max="2308" width="13.77734375" style="8" customWidth="1"/>
    <col min="2309" max="2309" width="5.6640625" style="8" customWidth="1"/>
    <col min="2310" max="2310" width="7.109375" style="8" customWidth="1"/>
    <col min="2311" max="2311" width="7.6640625" style="8" customWidth="1"/>
    <col min="2312" max="2312" width="16.33203125" style="8" customWidth="1"/>
    <col min="2313" max="2532" width="9" style="8"/>
    <col min="2533" max="2533" width="5" style="8" customWidth="1"/>
    <col min="2534" max="2534" width="15" style="8" customWidth="1"/>
    <col min="2535" max="2536" width="14.6640625" style="8" customWidth="1"/>
    <col min="2537" max="2537" width="6.21875" style="8" customWidth="1"/>
    <col min="2538" max="2540" width="10.109375" style="8" customWidth="1"/>
    <col min="2541" max="2541" width="10.44140625" style="8" customWidth="1"/>
    <col min="2542" max="2560" width="9" style="8"/>
    <col min="2561" max="2561" width="6.44140625" style="8" customWidth="1"/>
    <col min="2562" max="2562" width="12.21875" style="8" customWidth="1"/>
    <col min="2563" max="2563" width="28.21875" style="8" customWidth="1"/>
    <col min="2564" max="2564" width="13.77734375" style="8" customWidth="1"/>
    <col min="2565" max="2565" width="5.6640625" style="8" customWidth="1"/>
    <col min="2566" max="2566" width="7.109375" style="8" customWidth="1"/>
    <col min="2567" max="2567" width="7.6640625" style="8" customWidth="1"/>
    <col min="2568" max="2568" width="16.33203125" style="8" customWidth="1"/>
    <col min="2569" max="2788" width="9" style="8"/>
    <col min="2789" max="2789" width="5" style="8" customWidth="1"/>
    <col min="2790" max="2790" width="15" style="8" customWidth="1"/>
    <col min="2791" max="2792" width="14.6640625" style="8" customWidth="1"/>
    <col min="2793" max="2793" width="6.21875" style="8" customWidth="1"/>
    <col min="2794" max="2796" width="10.109375" style="8" customWidth="1"/>
    <col min="2797" max="2797" width="10.44140625" style="8" customWidth="1"/>
    <col min="2798" max="2816" width="9" style="8"/>
    <col min="2817" max="2817" width="6.44140625" style="8" customWidth="1"/>
    <col min="2818" max="2818" width="12.21875" style="8" customWidth="1"/>
    <col min="2819" max="2819" width="28.21875" style="8" customWidth="1"/>
    <col min="2820" max="2820" width="13.77734375" style="8" customWidth="1"/>
    <col min="2821" max="2821" width="5.6640625" style="8" customWidth="1"/>
    <col min="2822" max="2822" width="7.109375" style="8" customWidth="1"/>
    <col min="2823" max="2823" width="7.6640625" style="8" customWidth="1"/>
    <col min="2824" max="2824" width="16.33203125" style="8" customWidth="1"/>
    <col min="2825" max="3044" width="9" style="8"/>
    <col min="3045" max="3045" width="5" style="8" customWidth="1"/>
    <col min="3046" max="3046" width="15" style="8" customWidth="1"/>
    <col min="3047" max="3048" width="14.6640625" style="8" customWidth="1"/>
    <col min="3049" max="3049" width="6.21875" style="8" customWidth="1"/>
    <col min="3050" max="3052" width="10.109375" style="8" customWidth="1"/>
    <col min="3053" max="3053" width="10.44140625" style="8" customWidth="1"/>
    <col min="3054" max="3072" width="9" style="8"/>
    <col min="3073" max="3073" width="6.44140625" style="8" customWidth="1"/>
    <col min="3074" max="3074" width="12.21875" style="8" customWidth="1"/>
    <col min="3075" max="3075" width="28.21875" style="8" customWidth="1"/>
    <col min="3076" max="3076" width="13.77734375" style="8" customWidth="1"/>
    <col min="3077" max="3077" width="5.6640625" style="8" customWidth="1"/>
    <col min="3078" max="3078" width="7.109375" style="8" customWidth="1"/>
    <col min="3079" max="3079" width="7.6640625" style="8" customWidth="1"/>
    <col min="3080" max="3080" width="16.33203125" style="8" customWidth="1"/>
    <col min="3081" max="3300" width="9" style="8"/>
    <col min="3301" max="3301" width="5" style="8" customWidth="1"/>
    <col min="3302" max="3302" width="15" style="8" customWidth="1"/>
    <col min="3303" max="3304" width="14.6640625" style="8" customWidth="1"/>
    <col min="3305" max="3305" width="6.21875" style="8" customWidth="1"/>
    <col min="3306" max="3308" width="10.109375" style="8" customWidth="1"/>
    <col min="3309" max="3309" width="10.44140625" style="8" customWidth="1"/>
    <col min="3310" max="3328" width="9" style="8"/>
    <col min="3329" max="3329" width="6.44140625" style="8" customWidth="1"/>
    <col min="3330" max="3330" width="12.21875" style="8" customWidth="1"/>
    <col min="3331" max="3331" width="28.21875" style="8" customWidth="1"/>
    <col min="3332" max="3332" width="13.77734375" style="8" customWidth="1"/>
    <col min="3333" max="3333" width="5.6640625" style="8" customWidth="1"/>
    <col min="3334" max="3334" width="7.109375" style="8" customWidth="1"/>
    <col min="3335" max="3335" width="7.6640625" style="8" customWidth="1"/>
    <col min="3336" max="3336" width="16.33203125" style="8" customWidth="1"/>
    <col min="3337" max="3556" width="9" style="8"/>
    <col min="3557" max="3557" width="5" style="8" customWidth="1"/>
    <col min="3558" max="3558" width="15" style="8" customWidth="1"/>
    <col min="3559" max="3560" width="14.6640625" style="8" customWidth="1"/>
    <col min="3561" max="3561" width="6.21875" style="8" customWidth="1"/>
    <col min="3562" max="3564" width="10.109375" style="8" customWidth="1"/>
    <col min="3565" max="3565" width="10.44140625" style="8" customWidth="1"/>
    <col min="3566" max="3584" width="9" style="8"/>
    <col min="3585" max="3585" width="6.44140625" style="8" customWidth="1"/>
    <col min="3586" max="3586" width="12.21875" style="8" customWidth="1"/>
    <col min="3587" max="3587" width="28.21875" style="8" customWidth="1"/>
    <col min="3588" max="3588" width="13.77734375" style="8" customWidth="1"/>
    <col min="3589" max="3589" width="5.6640625" style="8" customWidth="1"/>
    <col min="3590" max="3590" width="7.109375" style="8" customWidth="1"/>
    <col min="3591" max="3591" width="7.6640625" style="8" customWidth="1"/>
    <col min="3592" max="3592" width="16.33203125" style="8" customWidth="1"/>
    <col min="3593" max="3812" width="9" style="8"/>
    <col min="3813" max="3813" width="5" style="8" customWidth="1"/>
    <col min="3814" max="3814" width="15" style="8" customWidth="1"/>
    <col min="3815" max="3816" width="14.6640625" style="8" customWidth="1"/>
    <col min="3817" max="3817" width="6.21875" style="8" customWidth="1"/>
    <col min="3818" max="3820" width="10.109375" style="8" customWidth="1"/>
    <col min="3821" max="3821" width="10.44140625" style="8" customWidth="1"/>
    <col min="3822" max="3840" width="9" style="8"/>
    <col min="3841" max="3841" width="6.44140625" style="8" customWidth="1"/>
    <col min="3842" max="3842" width="12.21875" style="8" customWidth="1"/>
    <col min="3843" max="3843" width="28.21875" style="8" customWidth="1"/>
    <col min="3844" max="3844" width="13.77734375" style="8" customWidth="1"/>
    <col min="3845" max="3845" width="5.6640625" style="8" customWidth="1"/>
    <col min="3846" max="3846" width="7.109375" style="8" customWidth="1"/>
    <col min="3847" max="3847" width="7.6640625" style="8" customWidth="1"/>
    <col min="3848" max="3848" width="16.33203125" style="8" customWidth="1"/>
    <col min="3849" max="4068" width="9" style="8"/>
    <col min="4069" max="4069" width="5" style="8" customWidth="1"/>
    <col min="4070" max="4070" width="15" style="8" customWidth="1"/>
    <col min="4071" max="4072" width="14.6640625" style="8" customWidth="1"/>
    <col min="4073" max="4073" width="6.21875" style="8" customWidth="1"/>
    <col min="4074" max="4076" width="10.109375" style="8" customWidth="1"/>
    <col min="4077" max="4077" width="10.44140625" style="8" customWidth="1"/>
    <col min="4078" max="4096" width="9" style="8"/>
    <col min="4097" max="4097" width="6.44140625" style="8" customWidth="1"/>
    <col min="4098" max="4098" width="12.21875" style="8" customWidth="1"/>
    <col min="4099" max="4099" width="28.21875" style="8" customWidth="1"/>
    <col min="4100" max="4100" width="13.77734375" style="8" customWidth="1"/>
    <col min="4101" max="4101" width="5.6640625" style="8" customWidth="1"/>
    <col min="4102" max="4102" width="7.109375" style="8" customWidth="1"/>
    <col min="4103" max="4103" width="7.6640625" style="8" customWidth="1"/>
    <col min="4104" max="4104" width="16.33203125" style="8" customWidth="1"/>
    <col min="4105" max="4324" width="9" style="8"/>
    <col min="4325" max="4325" width="5" style="8" customWidth="1"/>
    <col min="4326" max="4326" width="15" style="8" customWidth="1"/>
    <col min="4327" max="4328" width="14.6640625" style="8" customWidth="1"/>
    <col min="4329" max="4329" width="6.21875" style="8" customWidth="1"/>
    <col min="4330" max="4332" width="10.109375" style="8" customWidth="1"/>
    <col min="4333" max="4333" width="10.44140625" style="8" customWidth="1"/>
    <col min="4334" max="4352" width="9" style="8"/>
    <col min="4353" max="4353" width="6.44140625" style="8" customWidth="1"/>
    <col min="4354" max="4354" width="12.21875" style="8" customWidth="1"/>
    <col min="4355" max="4355" width="28.21875" style="8" customWidth="1"/>
    <col min="4356" max="4356" width="13.77734375" style="8" customWidth="1"/>
    <col min="4357" max="4357" width="5.6640625" style="8" customWidth="1"/>
    <col min="4358" max="4358" width="7.109375" style="8" customWidth="1"/>
    <col min="4359" max="4359" width="7.6640625" style="8" customWidth="1"/>
    <col min="4360" max="4360" width="16.33203125" style="8" customWidth="1"/>
    <col min="4361" max="4580" width="9" style="8"/>
    <col min="4581" max="4581" width="5" style="8" customWidth="1"/>
    <col min="4582" max="4582" width="15" style="8" customWidth="1"/>
    <col min="4583" max="4584" width="14.6640625" style="8" customWidth="1"/>
    <col min="4585" max="4585" width="6.21875" style="8" customWidth="1"/>
    <col min="4586" max="4588" width="10.109375" style="8" customWidth="1"/>
    <col min="4589" max="4589" width="10.44140625" style="8" customWidth="1"/>
    <col min="4590" max="4608" width="9" style="8"/>
    <col min="4609" max="4609" width="6.44140625" style="8" customWidth="1"/>
    <col min="4610" max="4610" width="12.21875" style="8" customWidth="1"/>
    <col min="4611" max="4611" width="28.21875" style="8" customWidth="1"/>
    <col min="4612" max="4612" width="13.77734375" style="8" customWidth="1"/>
    <col min="4613" max="4613" width="5.6640625" style="8" customWidth="1"/>
    <col min="4614" max="4614" width="7.109375" style="8" customWidth="1"/>
    <col min="4615" max="4615" width="7.6640625" style="8" customWidth="1"/>
    <col min="4616" max="4616" width="16.33203125" style="8" customWidth="1"/>
    <col min="4617" max="4836" width="9" style="8"/>
    <col min="4837" max="4837" width="5" style="8" customWidth="1"/>
    <col min="4838" max="4838" width="15" style="8" customWidth="1"/>
    <col min="4839" max="4840" width="14.6640625" style="8" customWidth="1"/>
    <col min="4841" max="4841" width="6.21875" style="8" customWidth="1"/>
    <col min="4842" max="4844" width="10.109375" style="8" customWidth="1"/>
    <col min="4845" max="4845" width="10.44140625" style="8" customWidth="1"/>
    <col min="4846" max="4864" width="9" style="8"/>
    <col min="4865" max="4865" width="6.44140625" style="8" customWidth="1"/>
    <col min="4866" max="4866" width="12.21875" style="8" customWidth="1"/>
    <col min="4867" max="4867" width="28.21875" style="8" customWidth="1"/>
    <col min="4868" max="4868" width="13.77734375" style="8" customWidth="1"/>
    <col min="4869" max="4869" width="5.6640625" style="8" customWidth="1"/>
    <col min="4870" max="4870" width="7.109375" style="8" customWidth="1"/>
    <col min="4871" max="4871" width="7.6640625" style="8" customWidth="1"/>
    <col min="4872" max="4872" width="16.33203125" style="8" customWidth="1"/>
    <col min="4873" max="5092" width="9" style="8"/>
    <col min="5093" max="5093" width="5" style="8" customWidth="1"/>
    <col min="5094" max="5094" width="15" style="8" customWidth="1"/>
    <col min="5095" max="5096" width="14.6640625" style="8" customWidth="1"/>
    <col min="5097" max="5097" width="6.21875" style="8" customWidth="1"/>
    <col min="5098" max="5100" width="10.109375" style="8" customWidth="1"/>
    <col min="5101" max="5101" width="10.44140625" style="8" customWidth="1"/>
    <col min="5102" max="5120" width="9" style="8"/>
    <col min="5121" max="5121" width="6.44140625" style="8" customWidth="1"/>
    <col min="5122" max="5122" width="12.21875" style="8" customWidth="1"/>
    <col min="5123" max="5123" width="28.21875" style="8" customWidth="1"/>
    <col min="5124" max="5124" width="13.77734375" style="8" customWidth="1"/>
    <col min="5125" max="5125" width="5.6640625" style="8" customWidth="1"/>
    <col min="5126" max="5126" width="7.109375" style="8" customWidth="1"/>
    <col min="5127" max="5127" width="7.6640625" style="8" customWidth="1"/>
    <col min="5128" max="5128" width="16.33203125" style="8" customWidth="1"/>
    <col min="5129" max="5348" width="9" style="8"/>
    <col min="5349" max="5349" width="5" style="8" customWidth="1"/>
    <col min="5350" max="5350" width="15" style="8" customWidth="1"/>
    <col min="5351" max="5352" width="14.6640625" style="8" customWidth="1"/>
    <col min="5353" max="5353" width="6.21875" style="8" customWidth="1"/>
    <col min="5354" max="5356" width="10.109375" style="8" customWidth="1"/>
    <col min="5357" max="5357" width="10.44140625" style="8" customWidth="1"/>
    <col min="5358" max="5376" width="9" style="8"/>
    <col min="5377" max="5377" width="6.44140625" style="8" customWidth="1"/>
    <col min="5378" max="5378" width="12.21875" style="8" customWidth="1"/>
    <col min="5379" max="5379" width="28.21875" style="8" customWidth="1"/>
    <col min="5380" max="5380" width="13.77734375" style="8" customWidth="1"/>
    <col min="5381" max="5381" width="5.6640625" style="8" customWidth="1"/>
    <col min="5382" max="5382" width="7.109375" style="8" customWidth="1"/>
    <col min="5383" max="5383" width="7.6640625" style="8" customWidth="1"/>
    <col min="5384" max="5384" width="16.33203125" style="8" customWidth="1"/>
    <col min="5385" max="5604" width="9" style="8"/>
    <col min="5605" max="5605" width="5" style="8" customWidth="1"/>
    <col min="5606" max="5606" width="15" style="8" customWidth="1"/>
    <col min="5607" max="5608" width="14.6640625" style="8" customWidth="1"/>
    <col min="5609" max="5609" width="6.21875" style="8" customWidth="1"/>
    <col min="5610" max="5612" width="10.109375" style="8" customWidth="1"/>
    <col min="5613" max="5613" width="10.44140625" style="8" customWidth="1"/>
    <col min="5614" max="5632" width="9" style="8"/>
    <col min="5633" max="5633" width="6.44140625" style="8" customWidth="1"/>
    <col min="5634" max="5634" width="12.21875" style="8" customWidth="1"/>
    <col min="5635" max="5635" width="28.21875" style="8" customWidth="1"/>
    <col min="5636" max="5636" width="13.77734375" style="8" customWidth="1"/>
    <col min="5637" max="5637" width="5.6640625" style="8" customWidth="1"/>
    <col min="5638" max="5638" width="7.109375" style="8" customWidth="1"/>
    <col min="5639" max="5639" width="7.6640625" style="8" customWidth="1"/>
    <col min="5640" max="5640" width="16.33203125" style="8" customWidth="1"/>
    <col min="5641" max="5860" width="9" style="8"/>
    <col min="5861" max="5861" width="5" style="8" customWidth="1"/>
    <col min="5862" max="5862" width="15" style="8" customWidth="1"/>
    <col min="5863" max="5864" width="14.6640625" style="8" customWidth="1"/>
    <col min="5865" max="5865" width="6.21875" style="8" customWidth="1"/>
    <col min="5866" max="5868" width="10.109375" style="8" customWidth="1"/>
    <col min="5869" max="5869" width="10.44140625" style="8" customWidth="1"/>
    <col min="5870" max="5888" width="9" style="8"/>
    <col min="5889" max="5889" width="6.44140625" style="8" customWidth="1"/>
    <col min="5890" max="5890" width="12.21875" style="8" customWidth="1"/>
    <col min="5891" max="5891" width="28.21875" style="8" customWidth="1"/>
    <col min="5892" max="5892" width="13.77734375" style="8" customWidth="1"/>
    <col min="5893" max="5893" width="5.6640625" style="8" customWidth="1"/>
    <col min="5894" max="5894" width="7.109375" style="8" customWidth="1"/>
    <col min="5895" max="5895" width="7.6640625" style="8" customWidth="1"/>
    <col min="5896" max="5896" width="16.33203125" style="8" customWidth="1"/>
    <col min="5897" max="6116" width="9" style="8"/>
    <col min="6117" max="6117" width="5" style="8" customWidth="1"/>
    <col min="6118" max="6118" width="15" style="8" customWidth="1"/>
    <col min="6119" max="6120" width="14.6640625" style="8" customWidth="1"/>
    <col min="6121" max="6121" width="6.21875" style="8" customWidth="1"/>
    <col min="6122" max="6124" width="10.109375" style="8" customWidth="1"/>
    <col min="6125" max="6125" width="10.44140625" style="8" customWidth="1"/>
    <col min="6126" max="6144" width="9" style="8"/>
    <col min="6145" max="6145" width="6.44140625" style="8" customWidth="1"/>
    <col min="6146" max="6146" width="12.21875" style="8" customWidth="1"/>
    <col min="6147" max="6147" width="28.21875" style="8" customWidth="1"/>
    <col min="6148" max="6148" width="13.77734375" style="8" customWidth="1"/>
    <col min="6149" max="6149" width="5.6640625" style="8" customWidth="1"/>
    <col min="6150" max="6150" width="7.109375" style="8" customWidth="1"/>
    <col min="6151" max="6151" width="7.6640625" style="8" customWidth="1"/>
    <col min="6152" max="6152" width="16.33203125" style="8" customWidth="1"/>
    <col min="6153" max="6372" width="9" style="8"/>
    <col min="6373" max="6373" width="5" style="8" customWidth="1"/>
    <col min="6374" max="6374" width="15" style="8" customWidth="1"/>
    <col min="6375" max="6376" width="14.6640625" style="8" customWidth="1"/>
    <col min="6377" max="6377" width="6.21875" style="8" customWidth="1"/>
    <col min="6378" max="6380" width="10.109375" style="8" customWidth="1"/>
    <col min="6381" max="6381" width="10.44140625" style="8" customWidth="1"/>
    <col min="6382" max="6400" width="9" style="8"/>
    <col min="6401" max="6401" width="6.44140625" style="8" customWidth="1"/>
    <col min="6402" max="6402" width="12.21875" style="8" customWidth="1"/>
    <col min="6403" max="6403" width="28.21875" style="8" customWidth="1"/>
    <col min="6404" max="6404" width="13.77734375" style="8" customWidth="1"/>
    <col min="6405" max="6405" width="5.6640625" style="8" customWidth="1"/>
    <col min="6406" max="6406" width="7.109375" style="8" customWidth="1"/>
    <col min="6407" max="6407" width="7.6640625" style="8" customWidth="1"/>
    <col min="6408" max="6408" width="16.33203125" style="8" customWidth="1"/>
    <col min="6409" max="6628" width="9" style="8"/>
    <col min="6629" max="6629" width="5" style="8" customWidth="1"/>
    <col min="6630" max="6630" width="15" style="8" customWidth="1"/>
    <col min="6631" max="6632" width="14.6640625" style="8" customWidth="1"/>
    <col min="6633" max="6633" width="6.21875" style="8" customWidth="1"/>
    <col min="6634" max="6636" width="10.109375" style="8" customWidth="1"/>
    <col min="6637" max="6637" width="10.44140625" style="8" customWidth="1"/>
    <col min="6638" max="6656" width="9" style="8"/>
    <col min="6657" max="6657" width="6.44140625" style="8" customWidth="1"/>
    <col min="6658" max="6658" width="12.21875" style="8" customWidth="1"/>
    <col min="6659" max="6659" width="28.21875" style="8" customWidth="1"/>
    <col min="6660" max="6660" width="13.77734375" style="8" customWidth="1"/>
    <col min="6661" max="6661" width="5.6640625" style="8" customWidth="1"/>
    <col min="6662" max="6662" width="7.109375" style="8" customWidth="1"/>
    <col min="6663" max="6663" width="7.6640625" style="8" customWidth="1"/>
    <col min="6664" max="6664" width="16.33203125" style="8" customWidth="1"/>
    <col min="6665" max="6884" width="9" style="8"/>
    <col min="6885" max="6885" width="5" style="8" customWidth="1"/>
    <col min="6886" max="6886" width="15" style="8" customWidth="1"/>
    <col min="6887" max="6888" width="14.6640625" style="8" customWidth="1"/>
    <col min="6889" max="6889" width="6.21875" style="8" customWidth="1"/>
    <col min="6890" max="6892" width="10.109375" style="8" customWidth="1"/>
    <col min="6893" max="6893" width="10.44140625" style="8" customWidth="1"/>
    <col min="6894" max="6912" width="9" style="8"/>
    <col min="6913" max="6913" width="6.44140625" style="8" customWidth="1"/>
    <col min="6914" max="6914" width="12.21875" style="8" customWidth="1"/>
    <col min="6915" max="6915" width="28.21875" style="8" customWidth="1"/>
    <col min="6916" max="6916" width="13.77734375" style="8" customWidth="1"/>
    <col min="6917" max="6917" width="5.6640625" style="8" customWidth="1"/>
    <col min="6918" max="6918" width="7.109375" style="8" customWidth="1"/>
    <col min="6919" max="6919" width="7.6640625" style="8" customWidth="1"/>
    <col min="6920" max="6920" width="16.33203125" style="8" customWidth="1"/>
    <col min="6921" max="7140" width="9" style="8"/>
    <col min="7141" max="7141" width="5" style="8" customWidth="1"/>
    <col min="7142" max="7142" width="15" style="8" customWidth="1"/>
    <col min="7143" max="7144" width="14.6640625" style="8" customWidth="1"/>
    <col min="7145" max="7145" width="6.21875" style="8" customWidth="1"/>
    <col min="7146" max="7148" width="10.109375" style="8" customWidth="1"/>
    <col min="7149" max="7149" width="10.44140625" style="8" customWidth="1"/>
    <col min="7150" max="7168" width="9" style="8"/>
    <col min="7169" max="7169" width="6.44140625" style="8" customWidth="1"/>
    <col min="7170" max="7170" width="12.21875" style="8" customWidth="1"/>
    <col min="7171" max="7171" width="28.21875" style="8" customWidth="1"/>
    <col min="7172" max="7172" width="13.77734375" style="8" customWidth="1"/>
    <col min="7173" max="7173" width="5.6640625" style="8" customWidth="1"/>
    <col min="7174" max="7174" width="7.109375" style="8" customWidth="1"/>
    <col min="7175" max="7175" width="7.6640625" style="8" customWidth="1"/>
    <col min="7176" max="7176" width="16.33203125" style="8" customWidth="1"/>
    <col min="7177" max="7396" width="9" style="8"/>
    <col min="7397" max="7397" width="5" style="8" customWidth="1"/>
    <col min="7398" max="7398" width="15" style="8" customWidth="1"/>
    <col min="7399" max="7400" width="14.6640625" style="8" customWidth="1"/>
    <col min="7401" max="7401" width="6.21875" style="8" customWidth="1"/>
    <col min="7402" max="7404" width="10.109375" style="8" customWidth="1"/>
    <col min="7405" max="7405" width="10.44140625" style="8" customWidth="1"/>
    <col min="7406" max="7424" width="9" style="8"/>
    <col min="7425" max="7425" width="6.44140625" style="8" customWidth="1"/>
    <col min="7426" max="7426" width="12.21875" style="8" customWidth="1"/>
    <col min="7427" max="7427" width="28.21875" style="8" customWidth="1"/>
    <col min="7428" max="7428" width="13.77734375" style="8" customWidth="1"/>
    <col min="7429" max="7429" width="5.6640625" style="8" customWidth="1"/>
    <col min="7430" max="7430" width="7.109375" style="8" customWidth="1"/>
    <col min="7431" max="7431" width="7.6640625" style="8" customWidth="1"/>
    <col min="7432" max="7432" width="16.33203125" style="8" customWidth="1"/>
    <col min="7433" max="7652" width="9" style="8"/>
    <col min="7653" max="7653" width="5" style="8" customWidth="1"/>
    <col min="7654" max="7654" width="15" style="8" customWidth="1"/>
    <col min="7655" max="7656" width="14.6640625" style="8" customWidth="1"/>
    <col min="7657" max="7657" width="6.21875" style="8" customWidth="1"/>
    <col min="7658" max="7660" width="10.109375" style="8" customWidth="1"/>
    <col min="7661" max="7661" width="10.44140625" style="8" customWidth="1"/>
    <col min="7662" max="7680" width="9" style="8"/>
    <col min="7681" max="7681" width="6.44140625" style="8" customWidth="1"/>
    <col min="7682" max="7682" width="12.21875" style="8" customWidth="1"/>
    <col min="7683" max="7683" width="28.21875" style="8" customWidth="1"/>
    <col min="7684" max="7684" width="13.77734375" style="8" customWidth="1"/>
    <col min="7685" max="7685" width="5.6640625" style="8" customWidth="1"/>
    <col min="7686" max="7686" width="7.109375" style="8" customWidth="1"/>
    <col min="7687" max="7687" width="7.6640625" style="8" customWidth="1"/>
    <col min="7688" max="7688" width="16.33203125" style="8" customWidth="1"/>
    <col min="7689" max="7908" width="9" style="8"/>
    <col min="7909" max="7909" width="5" style="8" customWidth="1"/>
    <col min="7910" max="7910" width="15" style="8" customWidth="1"/>
    <col min="7911" max="7912" width="14.6640625" style="8" customWidth="1"/>
    <col min="7913" max="7913" width="6.21875" style="8" customWidth="1"/>
    <col min="7914" max="7916" width="10.109375" style="8" customWidth="1"/>
    <col min="7917" max="7917" width="10.44140625" style="8" customWidth="1"/>
    <col min="7918" max="7936" width="9" style="8"/>
    <col min="7937" max="7937" width="6.44140625" style="8" customWidth="1"/>
    <col min="7938" max="7938" width="12.21875" style="8" customWidth="1"/>
    <col min="7939" max="7939" width="28.21875" style="8" customWidth="1"/>
    <col min="7940" max="7940" width="13.77734375" style="8" customWidth="1"/>
    <col min="7941" max="7941" width="5.6640625" style="8" customWidth="1"/>
    <col min="7942" max="7942" width="7.109375" style="8" customWidth="1"/>
    <col min="7943" max="7943" width="7.6640625" style="8" customWidth="1"/>
    <col min="7944" max="7944" width="16.33203125" style="8" customWidth="1"/>
    <col min="7945" max="8164" width="9" style="8"/>
    <col min="8165" max="8165" width="5" style="8" customWidth="1"/>
    <col min="8166" max="8166" width="15" style="8" customWidth="1"/>
    <col min="8167" max="8168" width="14.6640625" style="8" customWidth="1"/>
    <col min="8169" max="8169" width="6.21875" style="8" customWidth="1"/>
    <col min="8170" max="8172" width="10.109375" style="8" customWidth="1"/>
    <col min="8173" max="8173" width="10.44140625" style="8" customWidth="1"/>
    <col min="8174" max="8192" width="9" style="8"/>
    <col min="8193" max="8193" width="6.44140625" style="8" customWidth="1"/>
    <col min="8194" max="8194" width="12.21875" style="8" customWidth="1"/>
    <col min="8195" max="8195" width="28.21875" style="8" customWidth="1"/>
    <col min="8196" max="8196" width="13.77734375" style="8" customWidth="1"/>
    <col min="8197" max="8197" width="5.6640625" style="8" customWidth="1"/>
    <col min="8198" max="8198" width="7.109375" style="8" customWidth="1"/>
    <col min="8199" max="8199" width="7.6640625" style="8" customWidth="1"/>
    <col min="8200" max="8200" width="16.33203125" style="8" customWidth="1"/>
    <col min="8201" max="8420" width="9" style="8"/>
    <col min="8421" max="8421" width="5" style="8" customWidth="1"/>
    <col min="8422" max="8422" width="15" style="8" customWidth="1"/>
    <col min="8423" max="8424" width="14.6640625" style="8" customWidth="1"/>
    <col min="8425" max="8425" width="6.21875" style="8" customWidth="1"/>
    <col min="8426" max="8428" width="10.109375" style="8" customWidth="1"/>
    <col min="8429" max="8429" width="10.44140625" style="8" customWidth="1"/>
    <col min="8430" max="8448" width="9" style="8"/>
    <col min="8449" max="8449" width="6.44140625" style="8" customWidth="1"/>
    <col min="8450" max="8450" width="12.21875" style="8" customWidth="1"/>
    <col min="8451" max="8451" width="28.21875" style="8" customWidth="1"/>
    <col min="8452" max="8452" width="13.77734375" style="8" customWidth="1"/>
    <col min="8453" max="8453" width="5.6640625" style="8" customWidth="1"/>
    <col min="8454" max="8454" width="7.109375" style="8" customWidth="1"/>
    <col min="8455" max="8455" width="7.6640625" style="8" customWidth="1"/>
    <col min="8456" max="8456" width="16.33203125" style="8" customWidth="1"/>
    <col min="8457" max="8676" width="9" style="8"/>
    <col min="8677" max="8677" width="5" style="8" customWidth="1"/>
    <col min="8678" max="8678" width="15" style="8" customWidth="1"/>
    <col min="8679" max="8680" width="14.6640625" style="8" customWidth="1"/>
    <col min="8681" max="8681" width="6.21875" style="8" customWidth="1"/>
    <col min="8682" max="8684" width="10.109375" style="8" customWidth="1"/>
    <col min="8685" max="8685" width="10.44140625" style="8" customWidth="1"/>
    <col min="8686" max="8704" width="9" style="8"/>
    <col min="8705" max="8705" width="6.44140625" style="8" customWidth="1"/>
    <col min="8706" max="8706" width="12.21875" style="8" customWidth="1"/>
    <col min="8707" max="8707" width="28.21875" style="8" customWidth="1"/>
    <col min="8708" max="8708" width="13.77734375" style="8" customWidth="1"/>
    <col min="8709" max="8709" width="5.6640625" style="8" customWidth="1"/>
    <col min="8710" max="8710" width="7.109375" style="8" customWidth="1"/>
    <col min="8711" max="8711" width="7.6640625" style="8" customWidth="1"/>
    <col min="8712" max="8712" width="16.33203125" style="8" customWidth="1"/>
    <col min="8713" max="8932" width="9" style="8"/>
    <col min="8933" max="8933" width="5" style="8" customWidth="1"/>
    <col min="8934" max="8934" width="15" style="8" customWidth="1"/>
    <col min="8935" max="8936" width="14.6640625" style="8" customWidth="1"/>
    <col min="8937" max="8937" width="6.21875" style="8" customWidth="1"/>
    <col min="8938" max="8940" width="10.109375" style="8" customWidth="1"/>
    <col min="8941" max="8941" width="10.44140625" style="8" customWidth="1"/>
    <col min="8942" max="8960" width="9" style="8"/>
    <col min="8961" max="8961" width="6.44140625" style="8" customWidth="1"/>
    <col min="8962" max="8962" width="12.21875" style="8" customWidth="1"/>
    <col min="8963" max="8963" width="28.21875" style="8" customWidth="1"/>
    <col min="8964" max="8964" width="13.77734375" style="8" customWidth="1"/>
    <col min="8965" max="8965" width="5.6640625" style="8" customWidth="1"/>
    <col min="8966" max="8966" width="7.109375" style="8" customWidth="1"/>
    <col min="8967" max="8967" width="7.6640625" style="8" customWidth="1"/>
    <col min="8968" max="8968" width="16.33203125" style="8" customWidth="1"/>
    <col min="8969" max="9188" width="9" style="8"/>
    <col min="9189" max="9189" width="5" style="8" customWidth="1"/>
    <col min="9190" max="9190" width="15" style="8" customWidth="1"/>
    <col min="9191" max="9192" width="14.6640625" style="8" customWidth="1"/>
    <col min="9193" max="9193" width="6.21875" style="8" customWidth="1"/>
    <col min="9194" max="9196" width="10.109375" style="8" customWidth="1"/>
    <col min="9197" max="9197" width="10.44140625" style="8" customWidth="1"/>
    <col min="9198" max="9216" width="9" style="8"/>
    <col min="9217" max="9217" width="6.44140625" style="8" customWidth="1"/>
    <col min="9218" max="9218" width="12.21875" style="8" customWidth="1"/>
    <col min="9219" max="9219" width="28.21875" style="8" customWidth="1"/>
    <col min="9220" max="9220" width="13.77734375" style="8" customWidth="1"/>
    <col min="9221" max="9221" width="5.6640625" style="8" customWidth="1"/>
    <col min="9222" max="9222" width="7.109375" style="8" customWidth="1"/>
    <col min="9223" max="9223" width="7.6640625" style="8" customWidth="1"/>
    <col min="9224" max="9224" width="16.33203125" style="8" customWidth="1"/>
    <col min="9225" max="9444" width="9" style="8"/>
    <col min="9445" max="9445" width="5" style="8" customWidth="1"/>
    <col min="9446" max="9446" width="15" style="8" customWidth="1"/>
    <col min="9447" max="9448" width="14.6640625" style="8" customWidth="1"/>
    <col min="9449" max="9449" width="6.21875" style="8" customWidth="1"/>
    <col min="9450" max="9452" width="10.109375" style="8" customWidth="1"/>
    <col min="9453" max="9453" width="10.44140625" style="8" customWidth="1"/>
    <col min="9454" max="9472" width="9" style="8"/>
    <col min="9473" max="9473" width="6.44140625" style="8" customWidth="1"/>
    <col min="9474" max="9474" width="12.21875" style="8" customWidth="1"/>
    <col min="9475" max="9475" width="28.21875" style="8" customWidth="1"/>
    <col min="9476" max="9476" width="13.77734375" style="8" customWidth="1"/>
    <col min="9477" max="9477" width="5.6640625" style="8" customWidth="1"/>
    <col min="9478" max="9478" width="7.109375" style="8" customWidth="1"/>
    <col min="9479" max="9479" width="7.6640625" style="8" customWidth="1"/>
    <col min="9480" max="9480" width="16.33203125" style="8" customWidth="1"/>
    <col min="9481" max="9700" width="9" style="8"/>
    <col min="9701" max="9701" width="5" style="8" customWidth="1"/>
    <col min="9702" max="9702" width="15" style="8" customWidth="1"/>
    <col min="9703" max="9704" width="14.6640625" style="8" customWidth="1"/>
    <col min="9705" max="9705" width="6.21875" style="8" customWidth="1"/>
    <col min="9706" max="9708" width="10.109375" style="8" customWidth="1"/>
    <col min="9709" max="9709" width="10.44140625" style="8" customWidth="1"/>
    <col min="9710" max="9728" width="9" style="8"/>
    <col min="9729" max="9729" width="6.44140625" style="8" customWidth="1"/>
    <col min="9730" max="9730" width="12.21875" style="8" customWidth="1"/>
    <col min="9731" max="9731" width="28.21875" style="8" customWidth="1"/>
    <col min="9732" max="9732" width="13.77734375" style="8" customWidth="1"/>
    <col min="9733" max="9733" width="5.6640625" style="8" customWidth="1"/>
    <col min="9734" max="9734" width="7.109375" style="8" customWidth="1"/>
    <col min="9735" max="9735" width="7.6640625" style="8" customWidth="1"/>
    <col min="9736" max="9736" width="16.33203125" style="8" customWidth="1"/>
    <col min="9737" max="9956" width="9" style="8"/>
    <col min="9957" max="9957" width="5" style="8" customWidth="1"/>
    <col min="9958" max="9958" width="15" style="8" customWidth="1"/>
    <col min="9959" max="9960" width="14.6640625" style="8" customWidth="1"/>
    <col min="9961" max="9961" width="6.21875" style="8" customWidth="1"/>
    <col min="9962" max="9964" width="10.109375" style="8" customWidth="1"/>
    <col min="9965" max="9965" width="10.44140625" style="8" customWidth="1"/>
    <col min="9966" max="9984" width="9" style="8"/>
    <col min="9985" max="9985" width="6.44140625" style="8" customWidth="1"/>
    <col min="9986" max="9986" width="12.21875" style="8" customWidth="1"/>
    <col min="9987" max="9987" width="28.21875" style="8" customWidth="1"/>
    <col min="9988" max="9988" width="13.77734375" style="8" customWidth="1"/>
    <col min="9989" max="9989" width="5.6640625" style="8" customWidth="1"/>
    <col min="9990" max="9990" width="7.109375" style="8" customWidth="1"/>
    <col min="9991" max="9991" width="7.6640625" style="8" customWidth="1"/>
    <col min="9992" max="9992" width="16.33203125" style="8" customWidth="1"/>
    <col min="9993" max="10212" width="9" style="8"/>
    <col min="10213" max="10213" width="5" style="8" customWidth="1"/>
    <col min="10214" max="10214" width="15" style="8" customWidth="1"/>
    <col min="10215" max="10216" width="14.6640625" style="8" customWidth="1"/>
    <col min="10217" max="10217" width="6.21875" style="8" customWidth="1"/>
    <col min="10218" max="10220" width="10.109375" style="8" customWidth="1"/>
    <col min="10221" max="10221" width="10.44140625" style="8" customWidth="1"/>
    <col min="10222" max="10240" width="9" style="8"/>
    <col min="10241" max="10241" width="6.44140625" style="8" customWidth="1"/>
    <col min="10242" max="10242" width="12.21875" style="8" customWidth="1"/>
    <col min="10243" max="10243" width="28.21875" style="8" customWidth="1"/>
    <col min="10244" max="10244" width="13.77734375" style="8" customWidth="1"/>
    <col min="10245" max="10245" width="5.6640625" style="8" customWidth="1"/>
    <col min="10246" max="10246" width="7.109375" style="8" customWidth="1"/>
    <col min="10247" max="10247" width="7.6640625" style="8" customWidth="1"/>
    <col min="10248" max="10248" width="16.33203125" style="8" customWidth="1"/>
    <col min="10249" max="10468" width="9" style="8"/>
    <col min="10469" max="10469" width="5" style="8" customWidth="1"/>
    <col min="10470" max="10470" width="15" style="8" customWidth="1"/>
    <col min="10471" max="10472" width="14.6640625" style="8" customWidth="1"/>
    <col min="10473" max="10473" width="6.21875" style="8" customWidth="1"/>
    <col min="10474" max="10476" width="10.109375" style="8" customWidth="1"/>
    <col min="10477" max="10477" width="10.44140625" style="8" customWidth="1"/>
    <col min="10478" max="10496" width="9" style="8"/>
    <col min="10497" max="10497" width="6.44140625" style="8" customWidth="1"/>
    <col min="10498" max="10498" width="12.21875" style="8" customWidth="1"/>
    <col min="10499" max="10499" width="28.21875" style="8" customWidth="1"/>
    <col min="10500" max="10500" width="13.77734375" style="8" customWidth="1"/>
    <col min="10501" max="10501" width="5.6640625" style="8" customWidth="1"/>
    <col min="10502" max="10502" width="7.109375" style="8" customWidth="1"/>
    <col min="10503" max="10503" width="7.6640625" style="8" customWidth="1"/>
    <col min="10504" max="10504" width="16.33203125" style="8" customWidth="1"/>
    <col min="10505" max="10724" width="9" style="8"/>
    <col min="10725" max="10725" width="5" style="8" customWidth="1"/>
    <col min="10726" max="10726" width="15" style="8" customWidth="1"/>
    <col min="10727" max="10728" width="14.6640625" style="8" customWidth="1"/>
    <col min="10729" max="10729" width="6.21875" style="8" customWidth="1"/>
    <col min="10730" max="10732" width="10.109375" style="8" customWidth="1"/>
    <col min="10733" max="10733" width="10.44140625" style="8" customWidth="1"/>
    <col min="10734" max="10752" width="9" style="8"/>
    <col min="10753" max="10753" width="6.44140625" style="8" customWidth="1"/>
    <col min="10754" max="10754" width="12.21875" style="8" customWidth="1"/>
    <col min="10755" max="10755" width="28.21875" style="8" customWidth="1"/>
    <col min="10756" max="10756" width="13.77734375" style="8" customWidth="1"/>
    <col min="10757" max="10757" width="5.6640625" style="8" customWidth="1"/>
    <col min="10758" max="10758" width="7.109375" style="8" customWidth="1"/>
    <col min="10759" max="10759" width="7.6640625" style="8" customWidth="1"/>
    <col min="10760" max="10760" width="16.33203125" style="8" customWidth="1"/>
    <col min="10761" max="10980" width="9" style="8"/>
    <col min="10981" max="10981" width="5" style="8" customWidth="1"/>
    <col min="10982" max="10982" width="15" style="8" customWidth="1"/>
    <col min="10983" max="10984" width="14.6640625" style="8" customWidth="1"/>
    <col min="10985" max="10985" width="6.21875" style="8" customWidth="1"/>
    <col min="10986" max="10988" width="10.109375" style="8" customWidth="1"/>
    <col min="10989" max="10989" width="10.44140625" style="8" customWidth="1"/>
    <col min="10990" max="11008" width="9" style="8"/>
    <col min="11009" max="11009" width="6.44140625" style="8" customWidth="1"/>
    <col min="11010" max="11010" width="12.21875" style="8" customWidth="1"/>
    <col min="11011" max="11011" width="28.21875" style="8" customWidth="1"/>
    <col min="11012" max="11012" width="13.77734375" style="8" customWidth="1"/>
    <col min="11013" max="11013" width="5.6640625" style="8" customWidth="1"/>
    <col min="11014" max="11014" width="7.109375" style="8" customWidth="1"/>
    <col min="11015" max="11015" width="7.6640625" style="8" customWidth="1"/>
    <col min="11016" max="11016" width="16.33203125" style="8" customWidth="1"/>
    <col min="11017" max="11236" width="9" style="8"/>
    <col min="11237" max="11237" width="5" style="8" customWidth="1"/>
    <col min="11238" max="11238" width="15" style="8" customWidth="1"/>
    <col min="11239" max="11240" width="14.6640625" style="8" customWidth="1"/>
    <col min="11241" max="11241" width="6.21875" style="8" customWidth="1"/>
    <col min="11242" max="11244" width="10.109375" style="8" customWidth="1"/>
    <col min="11245" max="11245" width="10.44140625" style="8" customWidth="1"/>
    <col min="11246" max="11264" width="9" style="8"/>
    <col min="11265" max="11265" width="6.44140625" style="8" customWidth="1"/>
    <col min="11266" max="11266" width="12.21875" style="8" customWidth="1"/>
    <col min="11267" max="11267" width="28.21875" style="8" customWidth="1"/>
    <col min="11268" max="11268" width="13.77734375" style="8" customWidth="1"/>
    <col min="11269" max="11269" width="5.6640625" style="8" customWidth="1"/>
    <col min="11270" max="11270" width="7.109375" style="8" customWidth="1"/>
    <col min="11271" max="11271" width="7.6640625" style="8" customWidth="1"/>
    <col min="11272" max="11272" width="16.33203125" style="8" customWidth="1"/>
    <col min="11273" max="11492" width="9" style="8"/>
    <col min="11493" max="11493" width="5" style="8" customWidth="1"/>
    <col min="11494" max="11494" width="15" style="8" customWidth="1"/>
    <col min="11495" max="11496" width="14.6640625" style="8" customWidth="1"/>
    <col min="11497" max="11497" width="6.21875" style="8" customWidth="1"/>
    <col min="11498" max="11500" width="10.109375" style="8" customWidth="1"/>
    <col min="11501" max="11501" width="10.44140625" style="8" customWidth="1"/>
    <col min="11502" max="11520" width="9" style="8"/>
    <col min="11521" max="11521" width="6.44140625" style="8" customWidth="1"/>
    <col min="11522" max="11522" width="12.21875" style="8" customWidth="1"/>
    <col min="11523" max="11523" width="28.21875" style="8" customWidth="1"/>
    <col min="11524" max="11524" width="13.77734375" style="8" customWidth="1"/>
    <col min="11525" max="11525" width="5.6640625" style="8" customWidth="1"/>
    <col min="11526" max="11526" width="7.109375" style="8" customWidth="1"/>
    <col min="11527" max="11527" width="7.6640625" style="8" customWidth="1"/>
    <col min="11528" max="11528" width="16.33203125" style="8" customWidth="1"/>
    <col min="11529" max="11748" width="9" style="8"/>
    <col min="11749" max="11749" width="5" style="8" customWidth="1"/>
    <col min="11750" max="11750" width="15" style="8" customWidth="1"/>
    <col min="11751" max="11752" width="14.6640625" style="8" customWidth="1"/>
    <col min="11753" max="11753" width="6.21875" style="8" customWidth="1"/>
    <col min="11754" max="11756" width="10.109375" style="8" customWidth="1"/>
    <col min="11757" max="11757" width="10.44140625" style="8" customWidth="1"/>
    <col min="11758" max="11776" width="9" style="8"/>
    <col min="11777" max="11777" width="6.44140625" style="8" customWidth="1"/>
    <col min="11778" max="11778" width="12.21875" style="8" customWidth="1"/>
    <col min="11779" max="11779" width="28.21875" style="8" customWidth="1"/>
    <col min="11780" max="11780" width="13.77734375" style="8" customWidth="1"/>
    <col min="11781" max="11781" width="5.6640625" style="8" customWidth="1"/>
    <col min="11782" max="11782" width="7.109375" style="8" customWidth="1"/>
    <col min="11783" max="11783" width="7.6640625" style="8" customWidth="1"/>
    <col min="11784" max="11784" width="16.33203125" style="8" customWidth="1"/>
    <col min="11785" max="12004" width="9" style="8"/>
    <col min="12005" max="12005" width="5" style="8" customWidth="1"/>
    <col min="12006" max="12006" width="15" style="8" customWidth="1"/>
    <col min="12007" max="12008" width="14.6640625" style="8" customWidth="1"/>
    <col min="12009" max="12009" width="6.21875" style="8" customWidth="1"/>
    <col min="12010" max="12012" width="10.109375" style="8" customWidth="1"/>
    <col min="12013" max="12013" width="10.44140625" style="8" customWidth="1"/>
    <col min="12014" max="12032" width="9" style="8"/>
    <col min="12033" max="12033" width="6.44140625" style="8" customWidth="1"/>
    <col min="12034" max="12034" width="12.21875" style="8" customWidth="1"/>
    <col min="12035" max="12035" width="28.21875" style="8" customWidth="1"/>
    <col min="12036" max="12036" width="13.77734375" style="8" customWidth="1"/>
    <col min="12037" max="12037" width="5.6640625" style="8" customWidth="1"/>
    <col min="12038" max="12038" width="7.109375" style="8" customWidth="1"/>
    <col min="12039" max="12039" width="7.6640625" style="8" customWidth="1"/>
    <col min="12040" max="12040" width="16.33203125" style="8" customWidth="1"/>
    <col min="12041" max="12260" width="9" style="8"/>
    <col min="12261" max="12261" width="5" style="8" customWidth="1"/>
    <col min="12262" max="12262" width="15" style="8" customWidth="1"/>
    <col min="12263" max="12264" width="14.6640625" style="8" customWidth="1"/>
    <col min="12265" max="12265" width="6.21875" style="8" customWidth="1"/>
    <col min="12266" max="12268" width="10.109375" style="8" customWidth="1"/>
    <col min="12269" max="12269" width="10.44140625" style="8" customWidth="1"/>
    <col min="12270" max="12288" width="9" style="8"/>
    <col min="12289" max="12289" width="6.44140625" style="8" customWidth="1"/>
    <col min="12290" max="12290" width="12.21875" style="8" customWidth="1"/>
    <col min="12291" max="12291" width="28.21875" style="8" customWidth="1"/>
    <col min="12292" max="12292" width="13.77734375" style="8" customWidth="1"/>
    <col min="12293" max="12293" width="5.6640625" style="8" customWidth="1"/>
    <col min="12294" max="12294" width="7.109375" style="8" customWidth="1"/>
    <col min="12295" max="12295" width="7.6640625" style="8" customWidth="1"/>
    <col min="12296" max="12296" width="16.33203125" style="8" customWidth="1"/>
    <col min="12297" max="12516" width="9" style="8"/>
    <col min="12517" max="12517" width="5" style="8" customWidth="1"/>
    <col min="12518" max="12518" width="15" style="8" customWidth="1"/>
    <col min="12519" max="12520" width="14.6640625" style="8" customWidth="1"/>
    <col min="12521" max="12521" width="6.21875" style="8" customWidth="1"/>
    <col min="12522" max="12524" width="10.109375" style="8" customWidth="1"/>
    <col min="12525" max="12525" width="10.44140625" style="8" customWidth="1"/>
    <col min="12526" max="12544" width="9" style="8"/>
    <col min="12545" max="12545" width="6.44140625" style="8" customWidth="1"/>
    <col min="12546" max="12546" width="12.21875" style="8" customWidth="1"/>
    <col min="12547" max="12547" width="28.21875" style="8" customWidth="1"/>
    <col min="12548" max="12548" width="13.77734375" style="8" customWidth="1"/>
    <col min="12549" max="12549" width="5.6640625" style="8" customWidth="1"/>
    <col min="12550" max="12550" width="7.109375" style="8" customWidth="1"/>
    <col min="12551" max="12551" width="7.6640625" style="8" customWidth="1"/>
    <col min="12552" max="12552" width="16.33203125" style="8" customWidth="1"/>
    <col min="12553" max="12772" width="9" style="8"/>
    <col min="12773" max="12773" width="5" style="8" customWidth="1"/>
    <col min="12774" max="12774" width="15" style="8" customWidth="1"/>
    <col min="12775" max="12776" width="14.6640625" style="8" customWidth="1"/>
    <col min="12777" max="12777" width="6.21875" style="8" customWidth="1"/>
    <col min="12778" max="12780" width="10.109375" style="8" customWidth="1"/>
    <col min="12781" max="12781" width="10.44140625" style="8" customWidth="1"/>
    <col min="12782" max="12800" width="9" style="8"/>
    <col min="12801" max="12801" width="6.44140625" style="8" customWidth="1"/>
    <col min="12802" max="12802" width="12.21875" style="8" customWidth="1"/>
    <col min="12803" max="12803" width="28.21875" style="8" customWidth="1"/>
    <col min="12804" max="12804" width="13.77734375" style="8" customWidth="1"/>
    <col min="12805" max="12805" width="5.6640625" style="8" customWidth="1"/>
    <col min="12806" max="12806" width="7.109375" style="8" customWidth="1"/>
    <col min="12807" max="12807" width="7.6640625" style="8" customWidth="1"/>
    <col min="12808" max="12808" width="16.33203125" style="8" customWidth="1"/>
    <col min="12809" max="13028" width="9" style="8"/>
    <col min="13029" max="13029" width="5" style="8" customWidth="1"/>
    <col min="13030" max="13030" width="15" style="8" customWidth="1"/>
    <col min="13031" max="13032" width="14.6640625" style="8" customWidth="1"/>
    <col min="13033" max="13033" width="6.21875" style="8" customWidth="1"/>
    <col min="13034" max="13036" width="10.109375" style="8" customWidth="1"/>
    <col min="13037" max="13037" width="10.44140625" style="8" customWidth="1"/>
    <col min="13038" max="13056" width="9" style="8"/>
    <col min="13057" max="13057" width="6.44140625" style="8" customWidth="1"/>
    <col min="13058" max="13058" width="12.21875" style="8" customWidth="1"/>
    <col min="13059" max="13059" width="28.21875" style="8" customWidth="1"/>
    <col min="13060" max="13060" width="13.77734375" style="8" customWidth="1"/>
    <col min="13061" max="13061" width="5.6640625" style="8" customWidth="1"/>
    <col min="13062" max="13062" width="7.109375" style="8" customWidth="1"/>
    <col min="13063" max="13063" width="7.6640625" style="8" customWidth="1"/>
    <col min="13064" max="13064" width="16.33203125" style="8" customWidth="1"/>
    <col min="13065" max="13284" width="9" style="8"/>
    <col min="13285" max="13285" width="5" style="8" customWidth="1"/>
    <col min="13286" max="13286" width="15" style="8" customWidth="1"/>
    <col min="13287" max="13288" width="14.6640625" style="8" customWidth="1"/>
    <col min="13289" max="13289" width="6.21875" style="8" customWidth="1"/>
    <col min="13290" max="13292" width="10.109375" style="8" customWidth="1"/>
    <col min="13293" max="13293" width="10.44140625" style="8" customWidth="1"/>
    <col min="13294" max="13312" width="9" style="8"/>
    <col min="13313" max="13313" width="6.44140625" style="8" customWidth="1"/>
    <col min="13314" max="13314" width="12.21875" style="8" customWidth="1"/>
    <col min="13315" max="13315" width="28.21875" style="8" customWidth="1"/>
    <col min="13316" max="13316" width="13.77734375" style="8" customWidth="1"/>
    <col min="13317" max="13317" width="5.6640625" style="8" customWidth="1"/>
    <col min="13318" max="13318" width="7.109375" style="8" customWidth="1"/>
    <col min="13319" max="13319" width="7.6640625" style="8" customWidth="1"/>
    <col min="13320" max="13320" width="16.33203125" style="8" customWidth="1"/>
    <col min="13321" max="13540" width="9" style="8"/>
    <col min="13541" max="13541" width="5" style="8" customWidth="1"/>
    <col min="13542" max="13542" width="15" style="8" customWidth="1"/>
    <col min="13543" max="13544" width="14.6640625" style="8" customWidth="1"/>
    <col min="13545" max="13545" width="6.21875" style="8" customWidth="1"/>
    <col min="13546" max="13548" width="10.109375" style="8" customWidth="1"/>
    <col min="13549" max="13549" width="10.44140625" style="8" customWidth="1"/>
    <col min="13550" max="13568" width="9" style="8"/>
    <col min="13569" max="13569" width="6.44140625" style="8" customWidth="1"/>
    <col min="13570" max="13570" width="12.21875" style="8" customWidth="1"/>
    <col min="13571" max="13571" width="28.21875" style="8" customWidth="1"/>
    <col min="13572" max="13572" width="13.77734375" style="8" customWidth="1"/>
    <col min="13573" max="13573" width="5.6640625" style="8" customWidth="1"/>
    <col min="13574" max="13574" width="7.109375" style="8" customWidth="1"/>
    <col min="13575" max="13575" width="7.6640625" style="8" customWidth="1"/>
    <col min="13576" max="13576" width="16.33203125" style="8" customWidth="1"/>
    <col min="13577" max="13796" width="9" style="8"/>
    <col min="13797" max="13797" width="5" style="8" customWidth="1"/>
    <col min="13798" max="13798" width="15" style="8" customWidth="1"/>
    <col min="13799" max="13800" width="14.6640625" style="8" customWidth="1"/>
    <col min="13801" max="13801" width="6.21875" style="8" customWidth="1"/>
    <col min="13802" max="13804" width="10.109375" style="8" customWidth="1"/>
    <col min="13805" max="13805" width="10.44140625" style="8" customWidth="1"/>
    <col min="13806" max="13824" width="9" style="8"/>
    <col min="13825" max="13825" width="6.44140625" style="8" customWidth="1"/>
    <col min="13826" max="13826" width="12.21875" style="8" customWidth="1"/>
    <col min="13827" max="13827" width="28.21875" style="8" customWidth="1"/>
    <col min="13828" max="13828" width="13.77734375" style="8" customWidth="1"/>
    <col min="13829" max="13829" width="5.6640625" style="8" customWidth="1"/>
    <col min="13830" max="13830" width="7.109375" style="8" customWidth="1"/>
    <col min="13831" max="13831" width="7.6640625" style="8" customWidth="1"/>
    <col min="13832" max="13832" width="16.33203125" style="8" customWidth="1"/>
    <col min="13833" max="14052" width="9" style="8"/>
    <col min="14053" max="14053" width="5" style="8" customWidth="1"/>
    <col min="14054" max="14054" width="15" style="8" customWidth="1"/>
    <col min="14055" max="14056" width="14.6640625" style="8" customWidth="1"/>
    <col min="14057" max="14057" width="6.21875" style="8" customWidth="1"/>
    <col min="14058" max="14060" width="10.109375" style="8" customWidth="1"/>
    <col min="14061" max="14061" width="10.44140625" style="8" customWidth="1"/>
    <col min="14062" max="14080" width="9" style="8"/>
    <col min="14081" max="14081" width="6.44140625" style="8" customWidth="1"/>
    <col min="14082" max="14082" width="12.21875" style="8" customWidth="1"/>
    <col min="14083" max="14083" width="28.21875" style="8" customWidth="1"/>
    <col min="14084" max="14084" width="13.77734375" style="8" customWidth="1"/>
    <col min="14085" max="14085" width="5.6640625" style="8" customWidth="1"/>
    <col min="14086" max="14086" width="7.109375" style="8" customWidth="1"/>
    <col min="14087" max="14087" width="7.6640625" style="8" customWidth="1"/>
    <col min="14088" max="14088" width="16.33203125" style="8" customWidth="1"/>
    <col min="14089" max="14308" width="9" style="8"/>
    <col min="14309" max="14309" width="5" style="8" customWidth="1"/>
    <col min="14310" max="14310" width="15" style="8" customWidth="1"/>
    <col min="14311" max="14312" width="14.6640625" style="8" customWidth="1"/>
    <col min="14313" max="14313" width="6.21875" style="8" customWidth="1"/>
    <col min="14314" max="14316" width="10.109375" style="8" customWidth="1"/>
    <col min="14317" max="14317" width="10.44140625" style="8" customWidth="1"/>
    <col min="14318" max="14336" width="9" style="8"/>
    <col min="14337" max="14337" width="6.44140625" style="8" customWidth="1"/>
    <col min="14338" max="14338" width="12.21875" style="8" customWidth="1"/>
    <col min="14339" max="14339" width="28.21875" style="8" customWidth="1"/>
    <col min="14340" max="14340" width="13.77734375" style="8" customWidth="1"/>
    <col min="14341" max="14341" width="5.6640625" style="8" customWidth="1"/>
    <col min="14342" max="14342" width="7.109375" style="8" customWidth="1"/>
    <col min="14343" max="14343" width="7.6640625" style="8" customWidth="1"/>
    <col min="14344" max="14344" width="16.33203125" style="8" customWidth="1"/>
    <col min="14345" max="14564" width="9" style="8"/>
    <col min="14565" max="14565" width="5" style="8" customWidth="1"/>
    <col min="14566" max="14566" width="15" style="8" customWidth="1"/>
    <col min="14567" max="14568" width="14.6640625" style="8" customWidth="1"/>
    <col min="14569" max="14569" width="6.21875" style="8" customWidth="1"/>
    <col min="14570" max="14572" width="10.109375" style="8" customWidth="1"/>
    <col min="14573" max="14573" width="10.44140625" style="8" customWidth="1"/>
    <col min="14574" max="14592" width="9" style="8"/>
    <col min="14593" max="14593" width="6.44140625" style="8" customWidth="1"/>
    <col min="14594" max="14594" width="12.21875" style="8" customWidth="1"/>
    <col min="14595" max="14595" width="28.21875" style="8" customWidth="1"/>
    <col min="14596" max="14596" width="13.77734375" style="8" customWidth="1"/>
    <col min="14597" max="14597" width="5.6640625" style="8" customWidth="1"/>
    <col min="14598" max="14598" width="7.109375" style="8" customWidth="1"/>
    <col min="14599" max="14599" width="7.6640625" style="8" customWidth="1"/>
    <col min="14600" max="14600" width="16.33203125" style="8" customWidth="1"/>
    <col min="14601" max="14820" width="9" style="8"/>
    <col min="14821" max="14821" width="5" style="8" customWidth="1"/>
    <col min="14822" max="14822" width="15" style="8" customWidth="1"/>
    <col min="14823" max="14824" width="14.6640625" style="8" customWidth="1"/>
    <col min="14825" max="14825" width="6.21875" style="8" customWidth="1"/>
    <col min="14826" max="14828" width="10.109375" style="8" customWidth="1"/>
    <col min="14829" max="14829" width="10.44140625" style="8" customWidth="1"/>
    <col min="14830" max="14848" width="9" style="8"/>
    <col min="14849" max="14849" width="6.44140625" style="8" customWidth="1"/>
    <col min="14850" max="14850" width="12.21875" style="8" customWidth="1"/>
    <col min="14851" max="14851" width="28.21875" style="8" customWidth="1"/>
    <col min="14852" max="14852" width="13.77734375" style="8" customWidth="1"/>
    <col min="14853" max="14853" width="5.6640625" style="8" customWidth="1"/>
    <col min="14854" max="14854" width="7.109375" style="8" customWidth="1"/>
    <col min="14855" max="14855" width="7.6640625" style="8" customWidth="1"/>
    <col min="14856" max="14856" width="16.33203125" style="8" customWidth="1"/>
    <col min="14857" max="15076" width="9" style="8"/>
    <col min="15077" max="15077" width="5" style="8" customWidth="1"/>
    <col min="15078" max="15078" width="15" style="8" customWidth="1"/>
    <col min="15079" max="15080" width="14.6640625" style="8" customWidth="1"/>
    <col min="15081" max="15081" width="6.21875" style="8" customWidth="1"/>
    <col min="15082" max="15084" width="10.109375" style="8" customWidth="1"/>
    <col min="15085" max="15085" width="10.44140625" style="8" customWidth="1"/>
    <col min="15086" max="15104" width="9" style="8"/>
    <col min="15105" max="15105" width="6.44140625" style="8" customWidth="1"/>
    <col min="15106" max="15106" width="12.21875" style="8" customWidth="1"/>
    <col min="15107" max="15107" width="28.21875" style="8" customWidth="1"/>
    <col min="15108" max="15108" width="13.77734375" style="8" customWidth="1"/>
    <col min="15109" max="15109" width="5.6640625" style="8" customWidth="1"/>
    <col min="15110" max="15110" width="7.109375" style="8" customWidth="1"/>
    <col min="15111" max="15111" width="7.6640625" style="8" customWidth="1"/>
    <col min="15112" max="15112" width="16.33203125" style="8" customWidth="1"/>
    <col min="15113" max="15332" width="9" style="8"/>
    <col min="15333" max="15333" width="5" style="8" customWidth="1"/>
    <col min="15334" max="15334" width="15" style="8" customWidth="1"/>
    <col min="15335" max="15336" width="14.6640625" style="8" customWidth="1"/>
    <col min="15337" max="15337" width="6.21875" style="8" customWidth="1"/>
    <col min="15338" max="15340" width="10.109375" style="8" customWidth="1"/>
    <col min="15341" max="15341" width="10.44140625" style="8" customWidth="1"/>
    <col min="15342" max="15360" width="9" style="8"/>
    <col min="15361" max="15361" width="6.44140625" style="8" customWidth="1"/>
    <col min="15362" max="15362" width="12.21875" style="8" customWidth="1"/>
    <col min="15363" max="15363" width="28.21875" style="8" customWidth="1"/>
    <col min="15364" max="15364" width="13.77734375" style="8" customWidth="1"/>
    <col min="15365" max="15365" width="5.6640625" style="8" customWidth="1"/>
    <col min="15366" max="15366" width="7.109375" style="8" customWidth="1"/>
    <col min="15367" max="15367" width="7.6640625" style="8" customWidth="1"/>
    <col min="15368" max="15368" width="16.33203125" style="8" customWidth="1"/>
    <col min="15369" max="15588" width="9" style="8"/>
    <col min="15589" max="15589" width="5" style="8" customWidth="1"/>
    <col min="15590" max="15590" width="15" style="8" customWidth="1"/>
    <col min="15591" max="15592" width="14.6640625" style="8" customWidth="1"/>
    <col min="15593" max="15593" width="6.21875" style="8" customWidth="1"/>
    <col min="15594" max="15596" width="10.109375" style="8" customWidth="1"/>
    <col min="15597" max="15597" width="10.44140625" style="8" customWidth="1"/>
    <col min="15598" max="15616" width="9" style="8"/>
    <col min="15617" max="15617" width="6.44140625" style="8" customWidth="1"/>
    <col min="15618" max="15618" width="12.21875" style="8" customWidth="1"/>
    <col min="15619" max="15619" width="28.21875" style="8" customWidth="1"/>
    <col min="15620" max="15620" width="13.77734375" style="8" customWidth="1"/>
    <col min="15621" max="15621" width="5.6640625" style="8" customWidth="1"/>
    <col min="15622" max="15622" width="7.109375" style="8" customWidth="1"/>
    <col min="15623" max="15623" width="7.6640625" style="8" customWidth="1"/>
    <col min="15624" max="15624" width="16.33203125" style="8" customWidth="1"/>
    <col min="15625" max="15844" width="9" style="8"/>
    <col min="15845" max="15845" width="5" style="8" customWidth="1"/>
    <col min="15846" max="15846" width="15" style="8" customWidth="1"/>
    <col min="15847" max="15848" width="14.6640625" style="8" customWidth="1"/>
    <col min="15849" max="15849" width="6.21875" style="8" customWidth="1"/>
    <col min="15850" max="15852" width="10.109375" style="8" customWidth="1"/>
    <col min="15853" max="15853" width="10.44140625" style="8" customWidth="1"/>
    <col min="15854" max="15872" width="9" style="8"/>
    <col min="15873" max="15873" width="6.44140625" style="8" customWidth="1"/>
    <col min="15874" max="15874" width="12.21875" style="8" customWidth="1"/>
    <col min="15875" max="15875" width="28.21875" style="8" customWidth="1"/>
    <col min="15876" max="15876" width="13.77734375" style="8" customWidth="1"/>
    <col min="15877" max="15877" width="5.6640625" style="8" customWidth="1"/>
    <col min="15878" max="15878" width="7.109375" style="8" customWidth="1"/>
    <col min="15879" max="15879" width="7.6640625" style="8" customWidth="1"/>
    <col min="15880" max="15880" width="16.33203125" style="8" customWidth="1"/>
    <col min="15881" max="16100" width="9" style="8"/>
    <col min="16101" max="16101" width="5" style="8" customWidth="1"/>
    <col min="16102" max="16102" width="15" style="8" customWidth="1"/>
    <col min="16103" max="16104" width="14.6640625" style="8" customWidth="1"/>
    <col min="16105" max="16105" width="6.21875" style="8" customWidth="1"/>
    <col min="16106" max="16108" width="10.109375" style="8" customWidth="1"/>
    <col min="16109" max="16109" width="10.44140625" style="8" customWidth="1"/>
    <col min="16110" max="16128" width="9" style="8"/>
    <col min="16129" max="16129" width="6.44140625" style="8" customWidth="1"/>
    <col min="16130" max="16130" width="12.21875" style="8" customWidth="1"/>
    <col min="16131" max="16131" width="28.21875" style="8" customWidth="1"/>
    <col min="16132" max="16132" width="13.77734375" style="8" customWidth="1"/>
    <col min="16133" max="16133" width="5.6640625" style="8" customWidth="1"/>
    <col min="16134" max="16134" width="7.109375" style="8" customWidth="1"/>
    <col min="16135" max="16135" width="7.6640625" style="8" customWidth="1"/>
    <col min="16136" max="16136" width="16.33203125" style="8" customWidth="1"/>
    <col min="16137" max="16356" width="9" style="8"/>
    <col min="16357" max="16357" width="5" style="8" customWidth="1"/>
    <col min="16358" max="16358" width="15" style="8" customWidth="1"/>
    <col min="16359" max="16360" width="14.6640625" style="8" customWidth="1"/>
    <col min="16361" max="16361" width="6.21875" style="8" customWidth="1"/>
    <col min="16362" max="16364" width="10.109375" style="8" customWidth="1"/>
    <col min="16365" max="16365" width="10.44140625" style="8" customWidth="1"/>
    <col min="16366" max="16384" width="9" style="8"/>
  </cols>
  <sheetData>
    <row r="1" spans="1:255" ht="22.2">
      <c r="A1" s="198" t="s">
        <v>29</v>
      </c>
      <c r="B1" s="198"/>
      <c r="C1" s="198"/>
      <c r="D1" s="198"/>
      <c r="E1" s="198"/>
      <c r="F1" s="198"/>
      <c r="G1" s="198"/>
      <c r="H1" s="198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  <c r="Z1" s="90"/>
      <c r="AA1" s="90"/>
      <c r="AB1" s="90"/>
      <c r="AC1" s="90"/>
      <c r="AD1" s="90"/>
      <c r="AE1" s="90"/>
      <c r="AF1" s="90"/>
      <c r="AG1" s="90"/>
      <c r="AH1" s="90"/>
      <c r="AI1" s="90"/>
      <c r="AJ1" s="90"/>
      <c r="AK1" s="90"/>
      <c r="AL1" s="90"/>
      <c r="AM1" s="90"/>
      <c r="AN1" s="90"/>
      <c r="AO1" s="90"/>
      <c r="AP1" s="90"/>
      <c r="AQ1" s="90"/>
      <c r="AR1" s="90"/>
      <c r="AS1" s="90"/>
      <c r="AT1" s="90"/>
      <c r="AU1" s="90"/>
      <c r="AV1" s="90"/>
      <c r="AW1" s="90"/>
      <c r="AX1" s="90"/>
      <c r="AY1" s="90"/>
      <c r="AZ1" s="90"/>
      <c r="BA1" s="90"/>
      <c r="BB1" s="90"/>
      <c r="BC1" s="90"/>
      <c r="BD1" s="90"/>
      <c r="BE1" s="90"/>
      <c r="BF1" s="90"/>
      <c r="BG1" s="90"/>
      <c r="BH1" s="90"/>
      <c r="BI1" s="90"/>
      <c r="BJ1" s="90"/>
    </row>
    <row r="2" spans="1:255" ht="14.25" customHeight="1">
      <c r="A2" s="199" t="s">
        <v>69</v>
      </c>
      <c r="B2" s="199"/>
      <c r="C2" s="199"/>
      <c r="D2" s="199"/>
      <c r="E2" s="199"/>
      <c r="F2" s="199"/>
      <c r="G2" s="199"/>
      <c r="H2" s="199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  <c r="AB2" s="90"/>
      <c r="AC2" s="90"/>
      <c r="AD2" s="90"/>
      <c r="AE2" s="90"/>
      <c r="AF2" s="90"/>
      <c r="AG2" s="90"/>
      <c r="AH2" s="90"/>
      <c r="AI2" s="90"/>
      <c r="AJ2" s="90"/>
      <c r="AK2" s="90"/>
      <c r="AL2" s="90"/>
      <c r="AM2" s="90"/>
      <c r="AN2" s="90"/>
      <c r="AO2" s="90"/>
      <c r="AP2" s="90"/>
      <c r="AQ2" s="90"/>
      <c r="AR2" s="90"/>
      <c r="AS2" s="90"/>
      <c r="AT2" s="90"/>
      <c r="AU2" s="90"/>
      <c r="AV2" s="90"/>
      <c r="AW2" s="90"/>
      <c r="AX2" s="90"/>
      <c r="AY2" s="90"/>
      <c r="AZ2" s="90"/>
      <c r="BA2" s="90"/>
      <c r="BB2" s="90"/>
      <c r="BC2" s="90"/>
      <c r="BD2" s="90"/>
      <c r="BE2" s="90"/>
      <c r="BF2" s="90"/>
      <c r="BG2" s="90"/>
      <c r="BH2" s="90"/>
      <c r="BI2" s="90"/>
      <c r="BJ2" s="90"/>
    </row>
    <row r="3" spans="1:255">
      <c r="A3" s="200" t="s">
        <v>2</v>
      </c>
      <c r="B3" s="200"/>
      <c r="C3" s="200"/>
      <c r="D3" s="200"/>
      <c r="E3" s="200"/>
      <c r="F3" s="200"/>
      <c r="G3" s="200"/>
      <c r="H3" s="200"/>
      <c r="I3" s="90"/>
      <c r="J3" s="90"/>
      <c r="K3" s="90"/>
      <c r="L3" s="90"/>
      <c r="M3" s="90"/>
      <c r="N3" s="90"/>
      <c r="O3" s="90"/>
      <c r="P3" s="90"/>
      <c r="Q3" s="90"/>
      <c r="R3" s="90"/>
      <c r="S3" s="90"/>
      <c r="T3" s="90"/>
      <c r="U3" s="90"/>
      <c r="V3" s="90"/>
      <c r="W3" s="90"/>
      <c r="X3" s="90"/>
      <c r="Y3" s="90"/>
      <c r="Z3" s="90"/>
      <c r="AA3" s="90"/>
      <c r="AB3" s="90"/>
      <c r="AC3" s="90"/>
      <c r="AD3" s="90"/>
      <c r="AE3" s="90"/>
      <c r="AF3" s="90"/>
      <c r="AG3" s="90"/>
      <c r="AH3" s="90"/>
      <c r="AI3" s="90"/>
      <c r="AJ3" s="90"/>
      <c r="AK3" s="90"/>
      <c r="AL3" s="90"/>
      <c r="AM3" s="90"/>
      <c r="AN3" s="90"/>
      <c r="AO3" s="90"/>
      <c r="AP3" s="90"/>
      <c r="AQ3" s="90"/>
      <c r="AR3" s="90"/>
      <c r="AS3" s="90"/>
      <c r="AT3" s="90"/>
      <c r="AU3" s="90"/>
      <c r="AV3" s="90"/>
      <c r="AW3" s="90"/>
      <c r="AX3" s="90"/>
      <c r="AY3" s="90"/>
      <c r="AZ3" s="90"/>
      <c r="BA3" s="90"/>
      <c r="BB3" s="90"/>
      <c r="BC3" s="90"/>
      <c r="BD3" s="90"/>
      <c r="BE3" s="90"/>
      <c r="BF3" s="90"/>
      <c r="BG3" s="90"/>
      <c r="BH3" s="90"/>
      <c r="BI3" s="90"/>
      <c r="BJ3" s="90"/>
    </row>
    <row r="4" spans="1:255" ht="21" customHeight="1">
      <c r="A4" s="200" t="s">
        <v>3</v>
      </c>
      <c r="B4" s="200"/>
      <c r="C4" s="200"/>
      <c r="D4" s="200"/>
      <c r="E4" s="200"/>
      <c r="F4" s="200"/>
      <c r="G4" s="200"/>
      <c r="H4" s="200"/>
      <c r="I4" s="90"/>
      <c r="J4" s="90"/>
      <c r="K4" s="90"/>
      <c r="L4" s="90"/>
      <c r="M4" s="90"/>
      <c r="N4" s="90"/>
      <c r="O4" s="90"/>
      <c r="P4" s="90"/>
      <c r="Q4" s="90"/>
      <c r="R4" s="90"/>
      <c r="S4" s="90"/>
      <c r="T4" s="90"/>
      <c r="U4" s="90"/>
      <c r="V4" s="90"/>
      <c r="W4" s="90"/>
      <c r="X4" s="90"/>
      <c r="Y4" s="90"/>
      <c r="Z4" s="90"/>
      <c r="AA4" s="90"/>
      <c r="AB4" s="90"/>
      <c r="AC4" s="90"/>
      <c r="AD4" s="90"/>
      <c r="AE4" s="90"/>
      <c r="AF4" s="90"/>
      <c r="AG4" s="90"/>
      <c r="AH4" s="90"/>
      <c r="AI4" s="90"/>
      <c r="AJ4" s="90"/>
      <c r="AK4" s="90"/>
      <c r="AL4" s="90"/>
      <c r="AM4" s="90"/>
      <c r="AN4" s="90"/>
      <c r="AO4" s="90"/>
      <c r="AP4" s="90"/>
      <c r="AQ4" s="90"/>
      <c r="AR4" s="90"/>
      <c r="AS4" s="90"/>
      <c r="AT4" s="90"/>
      <c r="AU4" s="90"/>
      <c r="AV4" s="90"/>
      <c r="AW4" s="90"/>
      <c r="AX4" s="90"/>
      <c r="AY4" s="90"/>
      <c r="AZ4" s="90"/>
      <c r="BA4" s="90"/>
      <c r="BB4" s="90"/>
      <c r="BC4" s="90"/>
      <c r="BD4" s="90"/>
      <c r="BE4" s="90"/>
      <c r="BF4" s="90"/>
      <c r="BG4" s="90"/>
      <c r="BH4" s="90"/>
      <c r="BI4" s="90"/>
      <c r="BJ4" s="90"/>
    </row>
    <row r="5" spans="1:255" ht="31.5" customHeight="1">
      <c r="A5" s="201" t="s">
        <v>4</v>
      </c>
      <c r="B5" s="201"/>
      <c r="C5" s="201"/>
      <c r="D5" s="201"/>
      <c r="E5" s="201"/>
      <c r="F5" s="201"/>
      <c r="G5" s="201"/>
      <c r="H5" s="201"/>
      <c r="I5" s="90"/>
      <c r="J5" s="90"/>
      <c r="K5" s="90"/>
      <c r="L5" s="90"/>
      <c r="M5" s="90"/>
      <c r="N5" s="90"/>
      <c r="O5" s="90"/>
      <c r="P5" s="90"/>
      <c r="Q5" s="90"/>
      <c r="R5" s="90"/>
      <c r="S5" s="90"/>
      <c r="T5" s="90"/>
      <c r="U5" s="90"/>
      <c r="V5" s="90"/>
      <c r="W5" s="90"/>
      <c r="X5" s="90"/>
      <c r="Y5" s="90"/>
      <c r="Z5" s="90"/>
      <c r="AA5" s="90"/>
      <c r="AB5" s="90"/>
      <c r="AC5" s="90"/>
      <c r="AD5" s="90"/>
      <c r="AE5" s="90"/>
      <c r="AF5" s="90"/>
      <c r="AG5" s="90"/>
      <c r="AH5" s="90"/>
      <c r="AI5" s="90"/>
      <c r="AJ5" s="90"/>
      <c r="AK5" s="90"/>
      <c r="AL5" s="90"/>
      <c r="AM5" s="90"/>
      <c r="AN5" s="90"/>
      <c r="AO5" s="90"/>
      <c r="AP5" s="90"/>
      <c r="AQ5" s="90"/>
      <c r="AR5" s="90"/>
      <c r="AS5" s="90"/>
      <c r="AT5" s="90"/>
      <c r="AU5" s="90"/>
      <c r="AV5" s="90"/>
      <c r="AW5" s="90"/>
      <c r="AX5" s="90"/>
      <c r="AY5" s="90"/>
      <c r="AZ5" s="90"/>
      <c r="BA5" s="90"/>
      <c r="BB5" s="90"/>
      <c r="BC5" s="90"/>
      <c r="BD5" s="90"/>
      <c r="BE5" s="90"/>
      <c r="BF5" s="90"/>
      <c r="BG5" s="90"/>
      <c r="BH5" s="90"/>
      <c r="BI5" s="90"/>
      <c r="BJ5" s="90"/>
    </row>
    <row r="6" spans="1:255">
      <c r="A6" s="194" t="s">
        <v>5</v>
      </c>
      <c r="B6" s="194"/>
      <c r="C6" s="194"/>
      <c r="D6" s="194"/>
      <c r="E6" s="194"/>
      <c r="F6" s="194"/>
      <c r="G6" s="194"/>
      <c r="H6" s="194"/>
      <c r="I6" s="90"/>
      <c r="J6" s="90"/>
      <c r="K6" s="90"/>
      <c r="L6" s="90"/>
      <c r="M6" s="90"/>
      <c r="N6" s="90"/>
      <c r="O6" s="90"/>
      <c r="P6" s="90"/>
      <c r="Q6" s="90"/>
      <c r="R6" s="90"/>
      <c r="S6" s="90"/>
      <c r="T6" s="90"/>
      <c r="U6" s="90"/>
      <c r="V6" s="90"/>
      <c r="W6" s="90"/>
      <c r="X6" s="90"/>
      <c r="Y6" s="90"/>
      <c r="Z6" s="90"/>
      <c r="AA6" s="90"/>
      <c r="AB6" s="90"/>
      <c r="AC6" s="90"/>
      <c r="AD6" s="90"/>
      <c r="AE6" s="90"/>
      <c r="AF6" s="90"/>
      <c r="AG6" s="90"/>
      <c r="AH6" s="90"/>
      <c r="AI6" s="90"/>
      <c r="AJ6" s="90"/>
      <c r="AK6" s="90"/>
      <c r="AL6" s="90"/>
      <c r="AM6" s="90"/>
      <c r="AN6" s="90"/>
      <c r="AO6" s="90"/>
      <c r="AP6" s="90"/>
      <c r="AQ6" s="90"/>
      <c r="AR6" s="90"/>
      <c r="AS6" s="90"/>
      <c r="AT6" s="90"/>
      <c r="AU6" s="90"/>
      <c r="AV6" s="90"/>
      <c r="AW6" s="90"/>
      <c r="AX6" s="90"/>
      <c r="AY6" s="90"/>
      <c r="AZ6" s="90"/>
      <c r="BA6" s="90"/>
      <c r="BB6" s="90"/>
      <c r="BC6" s="90"/>
      <c r="BD6" s="90"/>
      <c r="BE6" s="90"/>
      <c r="BF6" s="90"/>
      <c r="BG6" s="90"/>
      <c r="BH6" s="90"/>
      <c r="BI6" s="90"/>
      <c r="BJ6" s="90"/>
    </row>
    <row r="7" spans="1:255" ht="15">
      <c r="A7" s="184" t="s">
        <v>6</v>
      </c>
      <c r="B7" s="186" t="s">
        <v>7</v>
      </c>
      <c r="C7" s="188" t="s">
        <v>8</v>
      </c>
      <c r="D7" s="188" t="s">
        <v>9</v>
      </c>
      <c r="E7" s="190" t="s">
        <v>10</v>
      </c>
      <c r="F7" s="195" t="s">
        <v>11</v>
      </c>
      <c r="G7" s="195"/>
      <c r="H7" s="192" t="s">
        <v>12</v>
      </c>
      <c r="I7" s="90"/>
      <c r="J7" s="90"/>
      <c r="K7" s="90"/>
      <c r="L7" s="90"/>
      <c r="M7" s="90"/>
      <c r="N7" s="90"/>
      <c r="O7" s="90"/>
      <c r="P7" s="90"/>
      <c r="Q7" s="90"/>
      <c r="R7" s="90"/>
      <c r="S7" s="90"/>
      <c r="T7" s="90"/>
      <c r="U7" s="90"/>
      <c r="V7" s="90"/>
      <c r="W7" s="90"/>
      <c r="X7" s="90"/>
      <c r="Y7" s="90"/>
      <c r="Z7" s="90"/>
      <c r="AA7" s="90"/>
      <c r="AB7" s="90"/>
      <c r="AC7" s="90"/>
      <c r="AD7" s="90"/>
      <c r="AE7" s="90"/>
      <c r="AF7" s="90"/>
      <c r="AG7" s="90"/>
      <c r="AH7" s="90"/>
      <c r="AI7" s="90"/>
      <c r="AJ7" s="90"/>
      <c r="AK7" s="90"/>
      <c r="AL7" s="90"/>
      <c r="AM7" s="90"/>
      <c r="AN7" s="90"/>
      <c r="AO7" s="90"/>
      <c r="AP7" s="90"/>
      <c r="AQ7" s="90"/>
      <c r="AR7" s="90"/>
      <c r="AS7" s="90"/>
      <c r="AT7" s="90"/>
      <c r="AU7" s="90"/>
      <c r="AV7" s="90"/>
      <c r="AW7" s="90"/>
      <c r="AX7" s="90"/>
      <c r="AY7" s="90"/>
      <c r="AZ7" s="90"/>
      <c r="BA7" s="90"/>
      <c r="BB7" s="90"/>
      <c r="BC7" s="90"/>
      <c r="BD7" s="90"/>
      <c r="BE7" s="90"/>
      <c r="BF7" s="90"/>
      <c r="BG7" s="90"/>
      <c r="BH7" s="90"/>
      <c r="BI7" s="90"/>
      <c r="BJ7" s="90"/>
    </row>
    <row r="8" spans="1:255" ht="15">
      <c r="A8" s="185"/>
      <c r="B8" s="187"/>
      <c r="C8" s="189"/>
      <c r="D8" s="189"/>
      <c r="E8" s="191"/>
      <c r="F8" s="52" t="s">
        <v>13</v>
      </c>
      <c r="G8" s="52" t="s">
        <v>14</v>
      </c>
      <c r="H8" s="193"/>
      <c r="I8" s="90"/>
      <c r="J8" s="90"/>
      <c r="K8" s="90"/>
      <c r="L8" s="90"/>
      <c r="M8" s="90"/>
      <c r="N8" s="90"/>
      <c r="O8" s="90"/>
      <c r="P8" s="90"/>
      <c r="Q8" s="90"/>
      <c r="R8" s="90"/>
      <c r="S8" s="90"/>
      <c r="T8" s="90"/>
      <c r="U8" s="90"/>
      <c r="V8" s="90"/>
      <c r="W8" s="90"/>
      <c r="X8" s="90"/>
      <c r="Y8" s="90"/>
      <c r="Z8" s="90"/>
      <c r="AA8" s="90"/>
      <c r="AB8" s="90"/>
      <c r="AC8" s="90"/>
      <c r="AD8" s="90"/>
      <c r="AE8" s="90"/>
      <c r="AF8" s="90"/>
      <c r="AG8" s="90"/>
      <c r="AH8" s="90"/>
      <c r="AI8" s="90"/>
      <c r="AJ8" s="90"/>
      <c r="AK8" s="90"/>
      <c r="AL8" s="90"/>
      <c r="AM8" s="90"/>
      <c r="AN8" s="90"/>
      <c r="AO8" s="90"/>
      <c r="AP8" s="90"/>
      <c r="AQ8" s="90"/>
      <c r="AR8" s="90"/>
      <c r="AS8" s="90"/>
      <c r="AT8" s="90"/>
      <c r="AU8" s="90"/>
      <c r="AV8" s="90"/>
      <c r="AW8" s="90"/>
      <c r="AX8" s="90"/>
      <c r="AY8" s="90"/>
      <c r="AZ8" s="90"/>
      <c r="BA8" s="90"/>
      <c r="BB8" s="90"/>
      <c r="BC8" s="90"/>
      <c r="BD8" s="90"/>
      <c r="BE8" s="90"/>
      <c r="BF8" s="90"/>
      <c r="BG8" s="90"/>
      <c r="BH8" s="90"/>
      <c r="BI8" s="90"/>
      <c r="BJ8" s="90"/>
    </row>
    <row r="9" spans="1:255" ht="15" customHeight="1">
      <c r="A9" s="159">
        <v>1</v>
      </c>
      <c r="B9" s="160"/>
      <c r="C9" s="161" t="s">
        <v>70</v>
      </c>
      <c r="D9" s="162" t="s">
        <v>71</v>
      </c>
      <c r="E9" s="163" t="s">
        <v>33</v>
      </c>
      <c r="F9" s="164"/>
      <c r="G9" s="164">
        <v>1.2184999999999999</v>
      </c>
      <c r="H9" s="165"/>
      <c r="I9" s="90"/>
      <c r="J9" s="90"/>
      <c r="K9" s="90"/>
      <c r="L9" s="90"/>
      <c r="M9" s="90"/>
      <c r="N9" s="90"/>
      <c r="O9" s="90"/>
      <c r="P9" s="90"/>
      <c r="Q9" s="90"/>
      <c r="R9" s="90"/>
      <c r="S9" s="90"/>
      <c r="T9" s="90"/>
      <c r="U9" s="90"/>
      <c r="V9" s="90"/>
      <c r="W9" s="90"/>
      <c r="X9" s="90"/>
      <c r="Y9" s="90"/>
      <c r="Z9" s="90"/>
      <c r="AA9" s="90"/>
      <c r="AB9" s="90"/>
      <c r="AC9" s="90"/>
      <c r="AD9" s="90"/>
      <c r="AE9" s="90"/>
      <c r="AF9" s="90"/>
      <c r="AG9" s="90"/>
      <c r="AH9" s="90"/>
      <c r="AI9" s="90"/>
      <c r="AJ9" s="90"/>
      <c r="AK9" s="90"/>
      <c r="AL9" s="90"/>
      <c r="AM9" s="90"/>
      <c r="AN9" s="90"/>
      <c r="AO9" s="90"/>
      <c r="AP9" s="90"/>
      <c r="AQ9" s="90"/>
      <c r="AR9" s="90"/>
      <c r="AS9" s="90"/>
      <c r="AT9" s="90"/>
      <c r="AU9" s="90"/>
      <c r="AV9" s="90"/>
      <c r="AW9" s="90"/>
      <c r="AX9" s="90"/>
      <c r="AY9" s="90"/>
      <c r="AZ9" s="90"/>
      <c r="BA9" s="90"/>
      <c r="BB9" s="90"/>
      <c r="BC9" s="90"/>
      <c r="BD9" s="90"/>
      <c r="BE9" s="90"/>
      <c r="BF9" s="90"/>
      <c r="BG9" s="90"/>
      <c r="BH9" s="90"/>
      <c r="BI9" s="90"/>
      <c r="BJ9" s="90"/>
      <c r="BK9" s="90"/>
      <c r="BL9" s="90"/>
      <c r="BM9" s="90"/>
      <c r="BN9" s="90"/>
      <c r="BO9" s="90"/>
      <c r="BP9" s="90"/>
      <c r="BQ9" s="90"/>
      <c r="BR9" s="90"/>
      <c r="BS9" s="90"/>
      <c r="BT9" s="90"/>
      <c r="BU9" s="90"/>
      <c r="BV9" s="90"/>
      <c r="BW9" s="90"/>
      <c r="BX9" s="90"/>
      <c r="BY9" s="90"/>
      <c r="BZ9" s="90"/>
      <c r="CA9" s="90"/>
      <c r="CB9" s="90"/>
      <c r="CC9" s="90"/>
      <c r="CD9" s="90"/>
      <c r="CE9" s="90"/>
      <c r="CF9" s="90"/>
      <c r="CG9" s="90"/>
      <c r="CH9" s="90"/>
      <c r="CI9" s="90"/>
      <c r="CJ9" s="90"/>
      <c r="CK9" s="90"/>
      <c r="CL9" s="90"/>
      <c r="CM9" s="90"/>
      <c r="CN9" s="90"/>
      <c r="CO9" s="90"/>
      <c r="CP9" s="90"/>
      <c r="CQ9" s="90"/>
      <c r="CR9" s="90"/>
      <c r="CS9" s="90"/>
      <c r="CT9" s="90"/>
      <c r="CU9" s="90"/>
      <c r="CV9" s="90"/>
      <c r="CW9" s="90"/>
      <c r="CX9" s="90"/>
      <c r="CY9" s="90"/>
      <c r="CZ9" s="90"/>
      <c r="DA9" s="90"/>
      <c r="DB9" s="90"/>
      <c r="DC9" s="90"/>
      <c r="DD9" s="90"/>
      <c r="DE9" s="90"/>
      <c r="DF9" s="90"/>
      <c r="DG9" s="90"/>
      <c r="DH9" s="90"/>
      <c r="DI9" s="90"/>
      <c r="DJ9" s="90"/>
      <c r="DK9" s="90"/>
      <c r="DL9" s="90"/>
      <c r="DM9" s="90"/>
      <c r="DN9" s="90"/>
      <c r="DO9" s="90"/>
      <c r="DP9" s="90"/>
      <c r="DQ9" s="90"/>
      <c r="DR9" s="90"/>
      <c r="DS9" s="90"/>
      <c r="DT9" s="90"/>
      <c r="DU9" s="90"/>
      <c r="DV9" s="90"/>
      <c r="DW9" s="90"/>
      <c r="DX9" s="90"/>
      <c r="DY9" s="90"/>
      <c r="DZ9" s="90"/>
      <c r="EA9" s="90"/>
      <c r="EB9" s="90"/>
      <c r="EC9" s="90"/>
      <c r="ED9" s="90"/>
      <c r="EE9" s="90"/>
      <c r="EF9" s="90"/>
      <c r="EG9" s="90"/>
      <c r="EH9" s="90"/>
      <c r="EI9" s="90"/>
      <c r="EJ9" s="90"/>
      <c r="EK9" s="90"/>
      <c r="EL9" s="90"/>
      <c r="EM9" s="90"/>
      <c r="EN9" s="90"/>
      <c r="EO9" s="90"/>
      <c r="EP9" s="90"/>
      <c r="EQ9" s="90"/>
      <c r="ER9" s="90"/>
      <c r="ES9" s="90"/>
      <c r="ET9" s="90"/>
      <c r="EU9" s="90"/>
      <c r="EV9" s="90"/>
      <c r="EW9" s="90"/>
      <c r="EX9" s="90"/>
      <c r="EY9" s="90"/>
      <c r="EZ9" s="90"/>
      <c r="FA9" s="90"/>
      <c r="FB9" s="90"/>
      <c r="FC9" s="90"/>
      <c r="FD9" s="90"/>
      <c r="FE9" s="90"/>
      <c r="FF9" s="90"/>
      <c r="FG9" s="90"/>
      <c r="FH9" s="90"/>
      <c r="FI9" s="90"/>
      <c r="FJ9" s="90"/>
      <c r="FK9" s="90"/>
      <c r="FL9" s="90"/>
      <c r="FM9" s="90"/>
      <c r="FN9" s="90"/>
      <c r="FO9" s="90"/>
      <c r="FP9" s="90"/>
      <c r="FQ9" s="90"/>
      <c r="FR9" s="90"/>
      <c r="FS9" s="90"/>
      <c r="FT9" s="90"/>
      <c r="FU9" s="90"/>
      <c r="FV9" s="90"/>
      <c r="FW9" s="90"/>
      <c r="FX9" s="90"/>
      <c r="FY9" s="90"/>
      <c r="FZ9" s="90"/>
      <c r="GA9" s="90"/>
      <c r="GB9" s="90"/>
      <c r="GC9" s="90"/>
      <c r="GD9" s="90"/>
      <c r="GE9" s="90"/>
      <c r="GF9" s="90"/>
      <c r="GG9" s="90"/>
      <c r="GH9" s="90"/>
      <c r="GI9" s="90"/>
      <c r="GJ9" s="90"/>
      <c r="GK9" s="90"/>
      <c r="GL9" s="90"/>
      <c r="GM9" s="90"/>
      <c r="GN9" s="90"/>
      <c r="GO9" s="90"/>
      <c r="GP9" s="90"/>
      <c r="GQ9" s="90"/>
      <c r="GR9" s="90"/>
      <c r="GS9" s="90"/>
      <c r="GT9" s="90"/>
      <c r="GU9" s="90"/>
      <c r="GV9" s="90"/>
      <c r="GW9" s="90"/>
      <c r="GX9" s="90"/>
      <c r="GY9" s="90"/>
      <c r="GZ9" s="90"/>
      <c r="HA9" s="90"/>
      <c r="HB9" s="90"/>
      <c r="HC9" s="90"/>
      <c r="HD9" s="90"/>
      <c r="HE9" s="90"/>
      <c r="HF9" s="90"/>
      <c r="HG9" s="90"/>
      <c r="HH9" s="90"/>
      <c r="HI9" s="90"/>
      <c r="HJ9" s="90"/>
      <c r="HK9" s="90"/>
      <c r="HL9" s="90"/>
      <c r="HM9" s="90"/>
      <c r="HN9" s="90"/>
      <c r="HO9" s="90"/>
      <c r="HP9" s="90"/>
      <c r="HQ9" s="90"/>
      <c r="HR9" s="90"/>
      <c r="HS9" s="90"/>
      <c r="HT9" s="90"/>
      <c r="HU9" s="90"/>
      <c r="HV9" s="90"/>
      <c r="HW9" s="90"/>
      <c r="HX9" s="90"/>
      <c r="HY9" s="90"/>
      <c r="HZ9" s="90"/>
      <c r="IA9" s="90"/>
      <c r="IB9" s="90"/>
      <c r="IC9" s="90"/>
      <c r="ID9" s="90"/>
      <c r="IE9" s="90"/>
      <c r="IF9" s="90"/>
      <c r="IG9" s="90"/>
      <c r="IH9" s="90"/>
      <c r="II9" s="90"/>
      <c r="IJ9" s="90"/>
      <c r="IK9" s="90"/>
      <c r="IL9" s="90"/>
      <c r="IM9" s="90"/>
      <c r="IN9" s="90"/>
      <c r="IO9" s="90"/>
      <c r="IP9" s="90"/>
      <c r="IQ9" s="90"/>
      <c r="IR9" s="90"/>
      <c r="IS9" s="90"/>
      <c r="IT9" s="90"/>
      <c r="IU9" s="90"/>
    </row>
    <row r="10" spans="1:255" ht="15" customHeight="1">
      <c r="A10" s="166">
        <v>2</v>
      </c>
      <c r="B10" s="167"/>
      <c r="C10" s="161" t="s">
        <v>72</v>
      </c>
      <c r="D10" s="162" t="s">
        <v>73</v>
      </c>
      <c r="E10" s="168" t="s">
        <v>33</v>
      </c>
      <c r="F10" s="169"/>
      <c r="G10" s="169">
        <v>1.2184999999999999</v>
      </c>
      <c r="H10" s="170"/>
      <c r="I10" s="90"/>
      <c r="J10" s="90"/>
      <c r="K10" s="90"/>
      <c r="L10" s="90"/>
      <c r="M10" s="90"/>
      <c r="N10" s="90"/>
      <c r="O10" s="90"/>
      <c r="P10" s="90"/>
      <c r="Q10" s="90"/>
      <c r="R10" s="90"/>
      <c r="S10" s="90"/>
      <c r="T10" s="90"/>
      <c r="U10" s="90"/>
      <c r="V10" s="90"/>
      <c r="W10" s="90"/>
      <c r="X10" s="90"/>
      <c r="Y10" s="90"/>
      <c r="Z10" s="90"/>
      <c r="AA10" s="90"/>
      <c r="AB10" s="90"/>
      <c r="AC10" s="90"/>
      <c r="AD10" s="90"/>
      <c r="AE10" s="90"/>
      <c r="AF10" s="90"/>
      <c r="AG10" s="90"/>
      <c r="AH10" s="90"/>
      <c r="AI10" s="90"/>
      <c r="AJ10" s="90"/>
      <c r="AK10" s="90"/>
      <c r="AL10" s="90"/>
      <c r="AM10" s="90"/>
      <c r="AN10" s="90"/>
      <c r="AO10" s="90"/>
      <c r="AP10" s="90"/>
      <c r="AQ10" s="90"/>
      <c r="AR10" s="90"/>
      <c r="AS10" s="90"/>
      <c r="AT10" s="90"/>
      <c r="AU10" s="90"/>
      <c r="AV10" s="90"/>
      <c r="AW10" s="90"/>
      <c r="AX10" s="90"/>
      <c r="AY10" s="90"/>
      <c r="AZ10" s="90"/>
      <c r="BA10" s="90"/>
      <c r="BB10" s="90"/>
      <c r="BC10" s="90"/>
      <c r="BD10" s="90"/>
      <c r="BE10" s="90"/>
      <c r="BF10" s="90"/>
      <c r="BG10" s="90"/>
      <c r="BH10" s="90"/>
      <c r="BI10" s="90"/>
      <c r="BJ10" s="90"/>
      <c r="BK10" s="90"/>
      <c r="BL10" s="90"/>
      <c r="BM10" s="90"/>
      <c r="BN10" s="90"/>
      <c r="BO10" s="90"/>
      <c r="BP10" s="90"/>
      <c r="BQ10" s="90"/>
      <c r="BR10" s="90"/>
      <c r="BS10" s="90"/>
      <c r="BT10" s="90"/>
      <c r="BU10" s="90"/>
      <c r="BV10" s="90"/>
      <c r="BW10" s="90"/>
      <c r="BX10" s="90"/>
      <c r="BY10" s="90"/>
      <c r="BZ10" s="90"/>
      <c r="CA10" s="90"/>
      <c r="CB10" s="90"/>
      <c r="CC10" s="90"/>
      <c r="CD10" s="90"/>
      <c r="CE10" s="90"/>
      <c r="CF10" s="90"/>
      <c r="CG10" s="90"/>
      <c r="CH10" s="90"/>
      <c r="CI10" s="90"/>
      <c r="CJ10" s="90"/>
      <c r="CK10" s="90"/>
      <c r="CL10" s="90"/>
      <c r="CM10" s="90"/>
      <c r="CN10" s="90"/>
      <c r="CO10" s="90"/>
      <c r="CP10" s="90"/>
      <c r="CQ10" s="90"/>
      <c r="CR10" s="90"/>
      <c r="CS10" s="90"/>
      <c r="CT10" s="90"/>
      <c r="CU10" s="90"/>
      <c r="CV10" s="90"/>
      <c r="CW10" s="90"/>
      <c r="CX10" s="90"/>
      <c r="CY10" s="90"/>
      <c r="CZ10" s="90"/>
      <c r="DA10" s="90"/>
      <c r="DB10" s="90"/>
      <c r="DC10" s="90"/>
      <c r="DD10" s="90"/>
      <c r="DE10" s="90"/>
      <c r="DF10" s="90"/>
      <c r="DG10" s="90"/>
      <c r="DH10" s="90"/>
      <c r="DI10" s="90"/>
      <c r="DJ10" s="90"/>
      <c r="DK10" s="90"/>
      <c r="DL10" s="90"/>
      <c r="DM10" s="90"/>
      <c r="DN10" s="90"/>
      <c r="DO10" s="90"/>
      <c r="DP10" s="90"/>
      <c r="DQ10" s="90"/>
      <c r="DR10" s="90"/>
      <c r="DS10" s="90"/>
      <c r="DT10" s="90"/>
      <c r="DU10" s="90"/>
      <c r="DV10" s="90"/>
      <c r="DW10" s="90"/>
      <c r="DX10" s="90"/>
      <c r="DY10" s="90"/>
      <c r="DZ10" s="90"/>
      <c r="EA10" s="90"/>
      <c r="EB10" s="90"/>
      <c r="EC10" s="90"/>
      <c r="ED10" s="90"/>
      <c r="EE10" s="90"/>
      <c r="EF10" s="90"/>
      <c r="EG10" s="90"/>
      <c r="EH10" s="90"/>
      <c r="EI10" s="90"/>
      <c r="EJ10" s="90"/>
      <c r="EK10" s="90"/>
      <c r="EL10" s="90"/>
      <c r="EM10" s="90"/>
      <c r="EN10" s="90"/>
      <c r="EO10" s="90"/>
      <c r="EP10" s="90"/>
      <c r="EQ10" s="90"/>
      <c r="ER10" s="90"/>
      <c r="ES10" s="90"/>
      <c r="ET10" s="90"/>
      <c r="EU10" s="90"/>
      <c r="EV10" s="90"/>
      <c r="EW10" s="90"/>
      <c r="EX10" s="90"/>
      <c r="EY10" s="90"/>
      <c r="EZ10" s="90"/>
      <c r="FA10" s="90"/>
      <c r="FB10" s="90"/>
      <c r="FC10" s="90"/>
      <c r="FD10" s="90"/>
      <c r="FE10" s="90"/>
      <c r="FF10" s="90"/>
      <c r="FG10" s="90"/>
      <c r="FH10" s="90"/>
      <c r="FI10" s="90"/>
      <c r="FJ10" s="90"/>
      <c r="FK10" s="90"/>
      <c r="FL10" s="90"/>
      <c r="FM10" s="90"/>
      <c r="FN10" s="90"/>
      <c r="FO10" s="90"/>
      <c r="FP10" s="90"/>
      <c r="FQ10" s="90"/>
      <c r="FR10" s="90"/>
      <c r="FS10" s="90"/>
      <c r="FT10" s="90"/>
      <c r="FU10" s="90"/>
      <c r="FV10" s="90"/>
      <c r="FW10" s="90"/>
      <c r="FX10" s="90"/>
      <c r="FY10" s="90"/>
      <c r="FZ10" s="90"/>
      <c r="GA10" s="90"/>
      <c r="GB10" s="90"/>
      <c r="GC10" s="90"/>
      <c r="GD10" s="90"/>
      <c r="GE10" s="90"/>
      <c r="GF10" s="90"/>
      <c r="GG10" s="90"/>
      <c r="GH10" s="90"/>
      <c r="GI10" s="90"/>
      <c r="GJ10" s="90"/>
      <c r="GK10" s="90"/>
      <c r="GL10" s="90"/>
      <c r="GM10" s="90"/>
      <c r="GN10" s="90"/>
      <c r="GO10" s="90"/>
      <c r="GP10" s="90"/>
      <c r="GQ10" s="90"/>
      <c r="GR10" s="90"/>
      <c r="GS10" s="90"/>
      <c r="GT10" s="90"/>
      <c r="GU10" s="90"/>
      <c r="GV10" s="90"/>
      <c r="GW10" s="90"/>
      <c r="GX10" s="90"/>
      <c r="GY10" s="90"/>
      <c r="GZ10" s="90"/>
      <c r="HA10" s="90"/>
      <c r="HB10" s="90"/>
      <c r="HC10" s="90"/>
      <c r="HD10" s="90"/>
      <c r="HE10" s="90"/>
      <c r="HF10" s="90"/>
      <c r="HG10" s="90"/>
      <c r="HH10" s="90"/>
      <c r="HI10" s="90"/>
      <c r="HJ10" s="90"/>
      <c r="HK10" s="90"/>
      <c r="HL10" s="90"/>
      <c r="HM10" s="90"/>
      <c r="HN10" s="90"/>
      <c r="HO10" s="90"/>
      <c r="HP10" s="90"/>
      <c r="HQ10" s="90"/>
      <c r="HR10" s="90"/>
      <c r="HS10" s="90"/>
      <c r="HT10" s="90"/>
      <c r="HU10" s="90"/>
      <c r="HV10" s="90"/>
      <c r="HW10" s="90"/>
      <c r="HX10" s="90"/>
      <c r="HY10" s="90"/>
      <c r="HZ10" s="90"/>
      <c r="IA10" s="90"/>
      <c r="IB10" s="90"/>
      <c r="IC10" s="90"/>
      <c r="ID10" s="90"/>
      <c r="IE10" s="90"/>
      <c r="IF10" s="90"/>
      <c r="IG10" s="90"/>
      <c r="IH10" s="90"/>
      <c r="II10" s="90"/>
      <c r="IJ10" s="90"/>
      <c r="IK10" s="90"/>
      <c r="IL10" s="90"/>
      <c r="IM10" s="90"/>
      <c r="IN10" s="90"/>
      <c r="IO10" s="90"/>
      <c r="IP10" s="90"/>
      <c r="IQ10" s="90"/>
      <c r="IR10" s="90"/>
      <c r="IS10" s="90"/>
      <c r="IT10" s="90"/>
      <c r="IU10" s="90"/>
    </row>
    <row r="11" spans="1:255" ht="15" customHeight="1">
      <c r="A11" s="166">
        <v>3</v>
      </c>
      <c r="B11" s="167"/>
      <c r="C11" s="167" t="s">
        <v>74</v>
      </c>
      <c r="D11" s="162" t="s">
        <v>75</v>
      </c>
      <c r="E11" s="168" t="s">
        <v>33</v>
      </c>
      <c r="F11" s="169"/>
      <c r="G11" s="169">
        <v>3.5114999999999998</v>
      </c>
      <c r="H11" s="170"/>
      <c r="I11" s="90"/>
      <c r="J11" s="90"/>
      <c r="K11" s="90"/>
      <c r="L11" s="90"/>
      <c r="M11" s="90"/>
      <c r="N11" s="90"/>
      <c r="O11" s="90"/>
      <c r="P11" s="90"/>
      <c r="Q11" s="90"/>
      <c r="R11" s="90"/>
      <c r="S11" s="90"/>
      <c r="T11" s="90"/>
      <c r="U11" s="90"/>
      <c r="V11" s="90"/>
      <c r="W11" s="90"/>
      <c r="X11" s="90"/>
      <c r="Y11" s="90"/>
      <c r="Z11" s="90"/>
      <c r="AA11" s="90"/>
      <c r="AB11" s="90"/>
      <c r="AC11" s="90"/>
      <c r="AD11" s="90"/>
      <c r="AE11" s="90"/>
      <c r="AF11" s="90"/>
      <c r="AG11" s="90"/>
      <c r="AH11" s="90"/>
      <c r="AI11" s="90"/>
      <c r="AJ11" s="90"/>
      <c r="AK11" s="90"/>
      <c r="AL11" s="90"/>
      <c r="AM11" s="90"/>
      <c r="AN11" s="90"/>
      <c r="AO11" s="90"/>
      <c r="AP11" s="90"/>
      <c r="AQ11" s="90"/>
      <c r="AR11" s="90"/>
      <c r="AS11" s="90"/>
      <c r="AT11" s="90"/>
      <c r="AU11" s="90"/>
      <c r="AV11" s="90"/>
      <c r="AW11" s="90"/>
      <c r="AX11" s="90"/>
      <c r="AY11" s="90"/>
      <c r="AZ11" s="90"/>
      <c r="BA11" s="90"/>
      <c r="BB11" s="90"/>
      <c r="BC11" s="90"/>
      <c r="BD11" s="90"/>
      <c r="BE11" s="90"/>
      <c r="BF11" s="90"/>
      <c r="BG11" s="90"/>
      <c r="BH11" s="90"/>
      <c r="BI11" s="90"/>
      <c r="BJ11" s="90"/>
      <c r="BK11" s="90"/>
      <c r="BL11" s="90"/>
      <c r="BM11" s="90"/>
      <c r="BN11" s="90"/>
      <c r="BO11" s="90"/>
      <c r="BP11" s="90"/>
      <c r="BQ11" s="90"/>
      <c r="BR11" s="90"/>
      <c r="BS11" s="90"/>
      <c r="BT11" s="90"/>
      <c r="BU11" s="90"/>
      <c r="BV11" s="90"/>
      <c r="BW11" s="90"/>
      <c r="BX11" s="90"/>
      <c r="BY11" s="90"/>
      <c r="BZ11" s="90"/>
      <c r="CA11" s="90"/>
      <c r="CB11" s="90"/>
      <c r="CC11" s="90"/>
      <c r="CD11" s="90"/>
      <c r="CE11" s="90"/>
      <c r="CF11" s="90"/>
      <c r="CG11" s="90"/>
      <c r="CH11" s="90"/>
      <c r="CI11" s="90"/>
      <c r="CJ11" s="90"/>
      <c r="CK11" s="90"/>
      <c r="CL11" s="90"/>
      <c r="CM11" s="90"/>
      <c r="CN11" s="90"/>
      <c r="CO11" s="90"/>
      <c r="CP11" s="90"/>
      <c r="CQ11" s="90"/>
      <c r="CR11" s="90"/>
      <c r="CS11" s="90"/>
      <c r="CT11" s="90"/>
      <c r="CU11" s="90"/>
      <c r="CV11" s="90"/>
      <c r="CW11" s="90"/>
      <c r="CX11" s="90"/>
      <c r="CY11" s="90"/>
      <c r="CZ11" s="90"/>
      <c r="DA11" s="90"/>
      <c r="DB11" s="90"/>
      <c r="DC11" s="90"/>
      <c r="DD11" s="90"/>
      <c r="DE11" s="90"/>
      <c r="DF11" s="90"/>
      <c r="DG11" s="90"/>
      <c r="DH11" s="90"/>
      <c r="DI11" s="90"/>
      <c r="DJ11" s="90"/>
      <c r="DK11" s="90"/>
      <c r="DL11" s="90"/>
      <c r="DM11" s="90"/>
      <c r="DN11" s="90"/>
      <c r="DO11" s="90"/>
      <c r="DP11" s="90"/>
      <c r="DQ11" s="90"/>
      <c r="DR11" s="90"/>
      <c r="DS11" s="90"/>
      <c r="DT11" s="90"/>
      <c r="DU11" s="90"/>
      <c r="DV11" s="90"/>
      <c r="DW11" s="90"/>
      <c r="DX11" s="90"/>
      <c r="DY11" s="90"/>
      <c r="DZ11" s="90"/>
      <c r="EA11" s="90"/>
      <c r="EB11" s="90"/>
      <c r="EC11" s="90"/>
      <c r="ED11" s="90"/>
      <c r="EE11" s="90"/>
      <c r="EF11" s="90"/>
      <c r="EG11" s="90"/>
      <c r="EH11" s="90"/>
      <c r="EI11" s="90"/>
      <c r="EJ11" s="90"/>
      <c r="EK11" s="90"/>
      <c r="EL11" s="90"/>
      <c r="EM11" s="90"/>
      <c r="EN11" s="90"/>
      <c r="EO11" s="90"/>
      <c r="EP11" s="90"/>
      <c r="EQ11" s="90"/>
      <c r="ER11" s="90"/>
      <c r="ES11" s="90"/>
      <c r="ET11" s="90"/>
      <c r="EU11" s="90"/>
      <c r="EV11" s="90"/>
      <c r="EW11" s="90"/>
      <c r="EX11" s="90"/>
      <c r="EY11" s="90"/>
      <c r="EZ11" s="90"/>
      <c r="FA11" s="90"/>
      <c r="FB11" s="90"/>
      <c r="FC11" s="90"/>
      <c r="FD11" s="90"/>
      <c r="FE11" s="90"/>
      <c r="FF11" s="90"/>
      <c r="FG11" s="90"/>
      <c r="FH11" s="90"/>
      <c r="FI11" s="90"/>
      <c r="FJ11" s="90"/>
      <c r="FK11" s="90"/>
      <c r="FL11" s="90"/>
      <c r="FM11" s="90"/>
      <c r="FN11" s="90"/>
      <c r="FO11" s="90"/>
      <c r="FP11" s="90"/>
      <c r="FQ11" s="90"/>
      <c r="FR11" s="90"/>
      <c r="FS11" s="90"/>
      <c r="FT11" s="90"/>
      <c r="FU11" s="90"/>
      <c r="FV11" s="90"/>
      <c r="FW11" s="90"/>
      <c r="FX11" s="90"/>
      <c r="FY11" s="90"/>
      <c r="FZ11" s="90"/>
      <c r="GA11" s="90"/>
      <c r="GB11" s="90"/>
      <c r="GC11" s="90"/>
      <c r="GD11" s="90"/>
      <c r="GE11" s="90"/>
      <c r="GF11" s="90"/>
      <c r="GG11" s="90"/>
      <c r="GH11" s="90"/>
      <c r="GI11" s="90"/>
      <c r="GJ11" s="90"/>
      <c r="GK11" s="90"/>
      <c r="GL11" s="90"/>
      <c r="GM11" s="90"/>
      <c r="GN11" s="90"/>
      <c r="GO11" s="90"/>
      <c r="GP11" s="90"/>
      <c r="GQ11" s="90"/>
      <c r="GR11" s="90"/>
      <c r="GS11" s="90"/>
      <c r="GT11" s="90"/>
      <c r="GU11" s="90"/>
      <c r="GV11" s="90"/>
      <c r="GW11" s="90"/>
      <c r="GX11" s="90"/>
      <c r="GY11" s="90"/>
      <c r="GZ11" s="90"/>
      <c r="HA11" s="90"/>
      <c r="HB11" s="90"/>
      <c r="HC11" s="90"/>
      <c r="HD11" s="90"/>
      <c r="HE11" s="90"/>
      <c r="HF11" s="90"/>
      <c r="HG11" s="90"/>
      <c r="HH11" s="90"/>
      <c r="HI11" s="90"/>
      <c r="HJ11" s="90"/>
      <c r="HK11" s="90"/>
      <c r="HL11" s="90"/>
      <c r="HM11" s="90"/>
      <c r="HN11" s="90"/>
      <c r="HO11" s="90"/>
      <c r="HP11" s="90"/>
      <c r="HQ11" s="90"/>
      <c r="HR11" s="90"/>
      <c r="HS11" s="90"/>
      <c r="HT11" s="90"/>
      <c r="HU11" s="90"/>
      <c r="HV11" s="90"/>
      <c r="HW11" s="90"/>
      <c r="HX11" s="90"/>
      <c r="HY11" s="90"/>
      <c r="HZ11" s="90"/>
      <c r="IA11" s="90"/>
      <c r="IB11" s="90"/>
      <c r="IC11" s="90"/>
      <c r="ID11" s="90"/>
      <c r="IE11" s="90"/>
      <c r="IF11" s="90"/>
      <c r="IG11" s="90"/>
      <c r="IH11" s="90"/>
      <c r="II11" s="90"/>
      <c r="IJ11" s="90"/>
      <c r="IK11" s="90"/>
      <c r="IL11" s="90"/>
      <c r="IM11" s="90"/>
      <c r="IN11" s="90"/>
      <c r="IO11" s="90"/>
      <c r="IP11" s="90"/>
      <c r="IQ11" s="90"/>
      <c r="IR11" s="90"/>
      <c r="IS11" s="90"/>
      <c r="IT11" s="90"/>
      <c r="IU11" s="90"/>
    </row>
    <row r="12" spans="1:255" ht="15" customHeight="1">
      <c r="A12" s="166">
        <v>4</v>
      </c>
      <c r="B12" s="167"/>
      <c r="C12" s="167" t="s">
        <v>76</v>
      </c>
      <c r="D12" s="162" t="s">
        <v>77</v>
      </c>
      <c r="E12" s="168" t="s">
        <v>33</v>
      </c>
      <c r="F12" s="169"/>
      <c r="G12" s="169">
        <v>3.5114999999999998</v>
      </c>
      <c r="H12" s="170"/>
      <c r="I12" s="90"/>
      <c r="J12" s="90"/>
      <c r="K12" s="90"/>
      <c r="L12" s="90"/>
      <c r="M12" s="90"/>
      <c r="N12" s="90"/>
      <c r="O12" s="90"/>
      <c r="P12" s="90"/>
      <c r="Q12" s="90"/>
      <c r="R12" s="90"/>
      <c r="S12" s="90"/>
      <c r="T12" s="90"/>
      <c r="U12" s="90"/>
      <c r="V12" s="90"/>
      <c r="W12" s="90"/>
      <c r="X12" s="90"/>
      <c r="Y12" s="90"/>
      <c r="Z12" s="90"/>
      <c r="AA12" s="90"/>
      <c r="AB12" s="90"/>
      <c r="AC12" s="90"/>
      <c r="AD12" s="90"/>
      <c r="AE12" s="90"/>
      <c r="AF12" s="90"/>
      <c r="AG12" s="90"/>
      <c r="AH12" s="90"/>
      <c r="AI12" s="90"/>
      <c r="AJ12" s="90"/>
      <c r="AK12" s="90"/>
      <c r="AL12" s="90"/>
      <c r="AM12" s="90"/>
      <c r="AN12" s="90"/>
      <c r="AO12" s="90"/>
      <c r="AP12" s="90"/>
      <c r="AQ12" s="90"/>
      <c r="AR12" s="90"/>
      <c r="AS12" s="90"/>
      <c r="AT12" s="90"/>
      <c r="AU12" s="90"/>
      <c r="AV12" s="90"/>
      <c r="AW12" s="90"/>
      <c r="AX12" s="90"/>
      <c r="AY12" s="90"/>
      <c r="AZ12" s="90"/>
      <c r="BA12" s="90"/>
      <c r="BB12" s="90"/>
      <c r="BC12" s="90"/>
      <c r="BD12" s="90"/>
      <c r="BE12" s="90"/>
      <c r="BF12" s="90"/>
      <c r="BG12" s="90"/>
      <c r="BH12" s="90"/>
      <c r="BI12" s="90"/>
      <c r="BJ12" s="90"/>
      <c r="BK12" s="90"/>
      <c r="BL12" s="90"/>
      <c r="BM12" s="90"/>
      <c r="BN12" s="90"/>
      <c r="BO12" s="90"/>
      <c r="BP12" s="90"/>
      <c r="BQ12" s="90"/>
      <c r="BR12" s="90"/>
      <c r="BS12" s="90"/>
      <c r="BT12" s="90"/>
      <c r="BU12" s="90"/>
      <c r="BV12" s="90"/>
      <c r="BW12" s="90"/>
      <c r="BX12" s="90"/>
      <c r="BY12" s="90"/>
      <c r="BZ12" s="90"/>
      <c r="CA12" s="90"/>
      <c r="CB12" s="90"/>
      <c r="CC12" s="90"/>
      <c r="CD12" s="90"/>
      <c r="CE12" s="90"/>
      <c r="CF12" s="90"/>
      <c r="CG12" s="90"/>
      <c r="CH12" s="90"/>
      <c r="CI12" s="90"/>
      <c r="CJ12" s="90"/>
      <c r="CK12" s="90"/>
      <c r="CL12" s="90"/>
      <c r="CM12" s="90"/>
      <c r="CN12" s="90"/>
      <c r="CO12" s="90"/>
      <c r="CP12" s="90"/>
      <c r="CQ12" s="90"/>
      <c r="CR12" s="90"/>
      <c r="CS12" s="90"/>
      <c r="CT12" s="90"/>
      <c r="CU12" s="90"/>
      <c r="CV12" s="90"/>
      <c r="CW12" s="90"/>
      <c r="CX12" s="90"/>
      <c r="CY12" s="90"/>
      <c r="CZ12" s="90"/>
      <c r="DA12" s="90"/>
      <c r="DB12" s="90"/>
      <c r="DC12" s="90"/>
      <c r="DD12" s="90"/>
      <c r="DE12" s="90"/>
      <c r="DF12" s="90"/>
      <c r="DG12" s="90"/>
      <c r="DH12" s="90"/>
      <c r="DI12" s="90"/>
      <c r="DJ12" s="90"/>
      <c r="DK12" s="90"/>
      <c r="DL12" s="90"/>
      <c r="DM12" s="90"/>
      <c r="DN12" s="90"/>
      <c r="DO12" s="90"/>
      <c r="DP12" s="90"/>
      <c r="DQ12" s="90"/>
      <c r="DR12" s="90"/>
      <c r="DS12" s="90"/>
      <c r="DT12" s="90"/>
      <c r="DU12" s="90"/>
      <c r="DV12" s="90"/>
      <c r="DW12" s="90"/>
      <c r="DX12" s="90"/>
      <c r="DY12" s="90"/>
      <c r="DZ12" s="90"/>
      <c r="EA12" s="90"/>
      <c r="EB12" s="90"/>
      <c r="EC12" s="90"/>
      <c r="ED12" s="90"/>
      <c r="EE12" s="90"/>
      <c r="EF12" s="90"/>
      <c r="EG12" s="90"/>
      <c r="EH12" s="90"/>
      <c r="EI12" s="90"/>
      <c r="EJ12" s="90"/>
      <c r="EK12" s="90"/>
      <c r="EL12" s="90"/>
      <c r="EM12" s="90"/>
      <c r="EN12" s="90"/>
      <c r="EO12" s="90"/>
      <c r="EP12" s="90"/>
      <c r="EQ12" s="90"/>
      <c r="ER12" s="90"/>
      <c r="ES12" s="90"/>
      <c r="ET12" s="90"/>
      <c r="EU12" s="90"/>
      <c r="EV12" s="90"/>
      <c r="EW12" s="90"/>
      <c r="EX12" s="90"/>
      <c r="EY12" s="90"/>
      <c r="EZ12" s="90"/>
      <c r="FA12" s="90"/>
      <c r="FB12" s="90"/>
      <c r="FC12" s="90"/>
      <c r="FD12" s="90"/>
      <c r="FE12" s="90"/>
      <c r="FF12" s="90"/>
      <c r="FG12" s="90"/>
      <c r="FH12" s="90"/>
      <c r="FI12" s="90"/>
      <c r="FJ12" s="90"/>
      <c r="FK12" s="90"/>
      <c r="FL12" s="90"/>
      <c r="FM12" s="90"/>
      <c r="FN12" s="90"/>
      <c r="FO12" s="90"/>
      <c r="FP12" s="90"/>
      <c r="FQ12" s="90"/>
      <c r="FR12" s="90"/>
      <c r="FS12" s="90"/>
      <c r="FT12" s="90"/>
      <c r="FU12" s="90"/>
      <c r="FV12" s="90"/>
      <c r="FW12" s="90"/>
      <c r="FX12" s="90"/>
      <c r="FY12" s="90"/>
      <c r="FZ12" s="90"/>
      <c r="GA12" s="90"/>
      <c r="GB12" s="90"/>
      <c r="GC12" s="90"/>
      <c r="GD12" s="90"/>
      <c r="GE12" s="90"/>
      <c r="GF12" s="90"/>
      <c r="GG12" s="90"/>
      <c r="GH12" s="90"/>
      <c r="GI12" s="90"/>
      <c r="GJ12" s="90"/>
      <c r="GK12" s="90"/>
      <c r="GL12" s="90"/>
      <c r="GM12" s="90"/>
      <c r="GN12" s="90"/>
      <c r="GO12" s="90"/>
      <c r="GP12" s="90"/>
      <c r="GQ12" s="90"/>
      <c r="GR12" s="90"/>
      <c r="GS12" s="90"/>
      <c r="GT12" s="90"/>
      <c r="GU12" s="90"/>
      <c r="GV12" s="90"/>
      <c r="GW12" s="90"/>
      <c r="GX12" s="90"/>
      <c r="GY12" s="90"/>
      <c r="GZ12" s="90"/>
      <c r="HA12" s="90"/>
      <c r="HB12" s="90"/>
      <c r="HC12" s="90"/>
      <c r="HD12" s="90"/>
      <c r="HE12" s="90"/>
      <c r="HF12" s="90"/>
      <c r="HG12" s="90"/>
      <c r="HH12" s="90"/>
      <c r="HI12" s="90"/>
      <c r="HJ12" s="90"/>
      <c r="HK12" s="90"/>
      <c r="HL12" s="90"/>
      <c r="HM12" s="90"/>
      <c r="HN12" s="90"/>
      <c r="HO12" s="90"/>
      <c r="HP12" s="90"/>
      <c r="HQ12" s="90"/>
      <c r="HR12" s="90"/>
      <c r="HS12" s="90"/>
      <c r="HT12" s="90"/>
      <c r="HU12" s="90"/>
      <c r="HV12" s="90"/>
      <c r="HW12" s="90"/>
      <c r="HX12" s="90"/>
      <c r="HY12" s="90"/>
      <c r="HZ12" s="90"/>
      <c r="IA12" s="90"/>
      <c r="IB12" s="90"/>
      <c r="IC12" s="90"/>
      <c r="ID12" s="90"/>
      <c r="IE12" s="90"/>
      <c r="IF12" s="90"/>
      <c r="IG12" s="90"/>
      <c r="IH12" s="90"/>
      <c r="II12" s="90"/>
      <c r="IJ12" s="90"/>
      <c r="IK12" s="90"/>
      <c r="IL12" s="90"/>
      <c r="IM12" s="90"/>
      <c r="IN12" s="90"/>
      <c r="IO12" s="90"/>
      <c r="IP12" s="90"/>
      <c r="IQ12" s="90"/>
      <c r="IR12" s="90"/>
      <c r="IS12" s="90"/>
      <c r="IT12" s="90"/>
      <c r="IU12" s="90"/>
    </row>
    <row r="13" spans="1:255" ht="15" customHeight="1">
      <c r="A13" s="166">
        <v>5</v>
      </c>
      <c r="B13" s="167"/>
      <c r="C13" s="171" t="s">
        <v>78</v>
      </c>
      <c r="D13" s="84" t="s">
        <v>79</v>
      </c>
      <c r="E13" s="168" t="s">
        <v>33</v>
      </c>
      <c r="F13" s="169"/>
      <c r="G13" s="169">
        <v>1.8277000000000001</v>
      </c>
      <c r="H13" s="170"/>
      <c r="I13" s="90"/>
      <c r="J13" s="90"/>
      <c r="K13" s="90"/>
      <c r="L13" s="90"/>
      <c r="M13" s="90"/>
      <c r="N13" s="90"/>
      <c r="O13" s="90"/>
      <c r="P13" s="90"/>
      <c r="Q13" s="90"/>
      <c r="R13" s="90"/>
      <c r="S13" s="90"/>
      <c r="T13" s="90"/>
      <c r="U13" s="90"/>
      <c r="V13" s="90"/>
      <c r="W13" s="90"/>
      <c r="X13" s="90"/>
      <c r="Y13" s="90"/>
      <c r="Z13" s="90"/>
      <c r="AA13" s="90"/>
      <c r="AB13" s="90"/>
      <c r="AC13" s="90"/>
      <c r="AD13" s="90"/>
      <c r="AE13" s="90"/>
      <c r="AF13" s="90"/>
      <c r="AG13" s="90"/>
      <c r="AH13" s="90"/>
      <c r="AI13" s="90"/>
      <c r="AJ13" s="90"/>
      <c r="AK13" s="90"/>
      <c r="AL13" s="90"/>
      <c r="AM13" s="90"/>
      <c r="AN13" s="90"/>
      <c r="AO13" s="90"/>
      <c r="AP13" s="90"/>
      <c r="AQ13" s="90"/>
      <c r="AR13" s="90"/>
      <c r="AS13" s="90"/>
      <c r="AT13" s="90"/>
      <c r="AU13" s="90"/>
      <c r="AV13" s="90"/>
      <c r="AW13" s="90"/>
      <c r="AX13" s="90"/>
      <c r="AY13" s="90"/>
      <c r="AZ13" s="90"/>
      <c r="BA13" s="90"/>
      <c r="BB13" s="90"/>
      <c r="BC13" s="90"/>
      <c r="BD13" s="90"/>
      <c r="BE13" s="90"/>
      <c r="BF13" s="90"/>
      <c r="BG13" s="90"/>
      <c r="BH13" s="90"/>
      <c r="BI13" s="90"/>
      <c r="BJ13" s="90"/>
      <c r="BK13" s="90"/>
      <c r="BL13" s="90"/>
      <c r="BM13" s="90"/>
      <c r="BN13" s="90"/>
      <c r="BO13" s="90"/>
      <c r="BP13" s="90"/>
      <c r="BQ13" s="90"/>
      <c r="BR13" s="90"/>
      <c r="BS13" s="90"/>
      <c r="BT13" s="90"/>
      <c r="BU13" s="90"/>
      <c r="BV13" s="90"/>
      <c r="BW13" s="90"/>
      <c r="BX13" s="90"/>
      <c r="BY13" s="90"/>
      <c r="BZ13" s="90"/>
      <c r="CA13" s="90"/>
      <c r="CB13" s="90"/>
      <c r="CC13" s="90"/>
      <c r="CD13" s="90"/>
      <c r="CE13" s="90"/>
      <c r="CF13" s="90"/>
      <c r="CG13" s="90"/>
      <c r="CH13" s="90"/>
      <c r="CI13" s="90"/>
      <c r="CJ13" s="90"/>
      <c r="CK13" s="90"/>
      <c r="CL13" s="90"/>
      <c r="CM13" s="90"/>
      <c r="CN13" s="90"/>
      <c r="CO13" s="90"/>
      <c r="CP13" s="90"/>
      <c r="CQ13" s="90"/>
      <c r="CR13" s="90"/>
      <c r="CS13" s="90"/>
      <c r="CT13" s="90"/>
      <c r="CU13" s="90"/>
      <c r="CV13" s="90"/>
      <c r="CW13" s="90"/>
      <c r="CX13" s="90"/>
      <c r="CY13" s="90"/>
      <c r="CZ13" s="90"/>
      <c r="DA13" s="90"/>
      <c r="DB13" s="90"/>
      <c r="DC13" s="90"/>
      <c r="DD13" s="90"/>
      <c r="DE13" s="90"/>
      <c r="DF13" s="90"/>
      <c r="DG13" s="90"/>
      <c r="DH13" s="90"/>
      <c r="DI13" s="90"/>
      <c r="DJ13" s="90"/>
      <c r="DK13" s="90"/>
      <c r="DL13" s="90"/>
      <c r="DM13" s="90"/>
      <c r="DN13" s="90"/>
      <c r="DO13" s="90"/>
      <c r="DP13" s="90"/>
      <c r="DQ13" s="90"/>
      <c r="DR13" s="90"/>
      <c r="DS13" s="90"/>
      <c r="DT13" s="90"/>
      <c r="DU13" s="90"/>
      <c r="DV13" s="90"/>
      <c r="DW13" s="90"/>
      <c r="DX13" s="90"/>
      <c r="DY13" s="90"/>
      <c r="DZ13" s="90"/>
      <c r="EA13" s="90"/>
      <c r="EB13" s="90"/>
      <c r="EC13" s="90"/>
      <c r="ED13" s="90"/>
      <c r="EE13" s="90"/>
      <c r="EF13" s="90"/>
      <c r="EG13" s="90"/>
      <c r="EH13" s="90"/>
      <c r="EI13" s="90"/>
      <c r="EJ13" s="90"/>
      <c r="EK13" s="90"/>
      <c r="EL13" s="90"/>
      <c r="EM13" s="90"/>
      <c r="EN13" s="90"/>
      <c r="EO13" s="90"/>
      <c r="EP13" s="90"/>
      <c r="EQ13" s="90"/>
      <c r="ER13" s="90"/>
      <c r="ES13" s="90"/>
      <c r="ET13" s="90"/>
      <c r="EU13" s="90"/>
      <c r="EV13" s="90"/>
      <c r="EW13" s="90"/>
      <c r="EX13" s="90"/>
      <c r="EY13" s="90"/>
      <c r="EZ13" s="90"/>
      <c r="FA13" s="90"/>
      <c r="FB13" s="90"/>
      <c r="FC13" s="90"/>
      <c r="FD13" s="90"/>
      <c r="FE13" s="90"/>
      <c r="FF13" s="90"/>
      <c r="FG13" s="90"/>
      <c r="FH13" s="90"/>
      <c r="FI13" s="90"/>
      <c r="FJ13" s="90"/>
      <c r="FK13" s="90"/>
      <c r="FL13" s="90"/>
      <c r="FM13" s="90"/>
      <c r="FN13" s="90"/>
      <c r="FO13" s="90"/>
      <c r="FP13" s="90"/>
      <c r="FQ13" s="90"/>
      <c r="FR13" s="90"/>
      <c r="FS13" s="90"/>
      <c r="FT13" s="90"/>
      <c r="FU13" s="90"/>
      <c r="FV13" s="90"/>
      <c r="FW13" s="90"/>
      <c r="FX13" s="90"/>
      <c r="FY13" s="90"/>
      <c r="FZ13" s="90"/>
      <c r="GA13" s="90"/>
      <c r="GB13" s="90"/>
      <c r="GC13" s="90"/>
      <c r="GD13" s="90"/>
      <c r="GE13" s="90"/>
      <c r="GF13" s="90"/>
      <c r="GG13" s="90"/>
      <c r="GH13" s="90"/>
      <c r="GI13" s="90"/>
      <c r="GJ13" s="90"/>
      <c r="GK13" s="90"/>
      <c r="GL13" s="90"/>
      <c r="GM13" s="90"/>
      <c r="GN13" s="90"/>
      <c r="GO13" s="90"/>
      <c r="GP13" s="90"/>
      <c r="GQ13" s="90"/>
      <c r="GR13" s="90"/>
      <c r="GS13" s="90"/>
      <c r="GT13" s="90"/>
      <c r="GU13" s="90"/>
      <c r="GV13" s="90"/>
      <c r="GW13" s="90"/>
      <c r="GX13" s="90"/>
      <c r="GY13" s="90"/>
      <c r="GZ13" s="90"/>
      <c r="HA13" s="90"/>
      <c r="HB13" s="90"/>
      <c r="HC13" s="90"/>
      <c r="HD13" s="90"/>
      <c r="HE13" s="90"/>
      <c r="HF13" s="90"/>
      <c r="HG13" s="90"/>
      <c r="HH13" s="90"/>
      <c r="HI13" s="90"/>
      <c r="HJ13" s="90"/>
      <c r="HK13" s="90"/>
      <c r="HL13" s="90"/>
      <c r="HM13" s="90"/>
      <c r="HN13" s="90"/>
      <c r="HO13" s="90"/>
      <c r="HP13" s="90"/>
      <c r="HQ13" s="90"/>
      <c r="HR13" s="90"/>
      <c r="HS13" s="90"/>
      <c r="HT13" s="90"/>
      <c r="HU13" s="90"/>
      <c r="HV13" s="90"/>
      <c r="HW13" s="90"/>
      <c r="HX13" s="90"/>
      <c r="HY13" s="90"/>
      <c r="HZ13" s="90"/>
      <c r="IA13" s="90"/>
      <c r="IB13" s="90"/>
      <c r="IC13" s="90"/>
      <c r="ID13" s="90"/>
      <c r="IE13" s="90"/>
      <c r="IF13" s="90"/>
      <c r="IG13" s="90"/>
      <c r="IH13" s="90"/>
      <c r="II13" s="90"/>
      <c r="IJ13" s="90"/>
      <c r="IK13" s="90"/>
      <c r="IL13" s="90"/>
      <c r="IM13" s="90"/>
      <c r="IN13" s="90"/>
      <c r="IO13" s="90"/>
      <c r="IP13" s="90"/>
      <c r="IQ13" s="90"/>
      <c r="IR13" s="90"/>
      <c r="IS13" s="90"/>
      <c r="IT13" s="90"/>
      <c r="IU13" s="90"/>
    </row>
    <row r="14" spans="1:255" ht="15" customHeight="1">
      <c r="A14" s="166">
        <v>6</v>
      </c>
      <c r="B14" s="167"/>
      <c r="C14" s="171" t="s">
        <v>80</v>
      </c>
      <c r="D14" s="84" t="s">
        <v>81</v>
      </c>
      <c r="E14" s="168" t="s">
        <v>33</v>
      </c>
      <c r="F14" s="169"/>
      <c r="G14" s="169">
        <v>6.3470442477876103</v>
      </c>
      <c r="H14" s="172"/>
      <c r="I14" s="90"/>
      <c r="J14" s="90"/>
      <c r="K14" s="90"/>
      <c r="L14" s="90"/>
      <c r="M14" s="90"/>
      <c r="N14" s="90"/>
      <c r="O14" s="90"/>
      <c r="P14" s="90"/>
      <c r="Q14" s="90"/>
      <c r="R14" s="90"/>
      <c r="S14" s="90"/>
      <c r="T14" s="90"/>
      <c r="U14" s="90"/>
      <c r="V14" s="90"/>
      <c r="W14" s="90"/>
      <c r="X14" s="90"/>
      <c r="Y14" s="90"/>
      <c r="Z14" s="90"/>
      <c r="AA14" s="90"/>
      <c r="AB14" s="90"/>
      <c r="AC14" s="90"/>
      <c r="AD14" s="90"/>
      <c r="AE14" s="90"/>
      <c r="AF14" s="90"/>
      <c r="AG14" s="90"/>
      <c r="AH14" s="90"/>
      <c r="AI14" s="90"/>
      <c r="AJ14" s="90"/>
      <c r="AK14" s="90"/>
      <c r="AL14" s="90"/>
      <c r="AM14" s="90"/>
      <c r="AN14" s="90"/>
      <c r="AO14" s="90"/>
      <c r="AP14" s="90"/>
      <c r="AQ14" s="90"/>
      <c r="AR14" s="90"/>
      <c r="AS14" s="90"/>
      <c r="AT14" s="90"/>
      <c r="AU14" s="90"/>
      <c r="AV14" s="90"/>
      <c r="AW14" s="90"/>
      <c r="AX14" s="90"/>
      <c r="AY14" s="90"/>
      <c r="AZ14" s="90"/>
      <c r="BA14" s="90"/>
      <c r="BB14" s="90"/>
      <c r="BC14" s="90"/>
      <c r="BD14" s="90"/>
      <c r="BE14" s="90"/>
      <c r="BF14" s="90"/>
      <c r="BG14" s="90"/>
      <c r="BH14" s="90"/>
      <c r="BI14" s="90"/>
      <c r="BJ14" s="90"/>
      <c r="BK14" s="90"/>
      <c r="BL14" s="90"/>
      <c r="BM14" s="90"/>
      <c r="BN14" s="90"/>
      <c r="BO14" s="90"/>
      <c r="BP14" s="90"/>
      <c r="BQ14" s="90"/>
      <c r="BR14" s="90"/>
      <c r="BS14" s="90"/>
      <c r="BT14" s="90"/>
      <c r="BU14" s="90"/>
      <c r="BV14" s="90"/>
      <c r="BW14" s="90"/>
      <c r="BX14" s="90"/>
      <c r="BY14" s="90"/>
      <c r="BZ14" s="90"/>
      <c r="CA14" s="90"/>
      <c r="CB14" s="90"/>
      <c r="CC14" s="90"/>
      <c r="CD14" s="90"/>
      <c r="CE14" s="90"/>
      <c r="CF14" s="90"/>
      <c r="CG14" s="90"/>
      <c r="CH14" s="90"/>
      <c r="CI14" s="90"/>
      <c r="CJ14" s="90"/>
      <c r="CK14" s="90"/>
      <c r="CL14" s="90"/>
      <c r="CM14" s="90"/>
      <c r="CN14" s="90"/>
      <c r="CO14" s="90"/>
      <c r="CP14" s="90"/>
      <c r="CQ14" s="90"/>
      <c r="CR14" s="90"/>
      <c r="CS14" s="90"/>
      <c r="CT14" s="90"/>
      <c r="CU14" s="90"/>
      <c r="CV14" s="90"/>
      <c r="CW14" s="90"/>
      <c r="CX14" s="90"/>
      <c r="CY14" s="90"/>
      <c r="CZ14" s="90"/>
      <c r="DA14" s="90"/>
      <c r="DB14" s="90"/>
      <c r="DC14" s="90"/>
      <c r="DD14" s="90"/>
      <c r="DE14" s="90"/>
      <c r="DF14" s="90"/>
      <c r="DG14" s="90"/>
      <c r="DH14" s="90"/>
      <c r="DI14" s="90"/>
      <c r="DJ14" s="90"/>
      <c r="DK14" s="90"/>
      <c r="DL14" s="90"/>
      <c r="DM14" s="90"/>
      <c r="DN14" s="90"/>
      <c r="DO14" s="90"/>
      <c r="DP14" s="90"/>
      <c r="DQ14" s="90"/>
      <c r="DR14" s="90"/>
      <c r="DS14" s="90"/>
      <c r="DT14" s="90"/>
      <c r="DU14" s="90"/>
      <c r="DV14" s="90"/>
      <c r="DW14" s="90"/>
      <c r="DX14" s="90"/>
      <c r="DY14" s="90"/>
      <c r="DZ14" s="90"/>
      <c r="EA14" s="90"/>
      <c r="EB14" s="90"/>
      <c r="EC14" s="90"/>
      <c r="ED14" s="90"/>
      <c r="EE14" s="90"/>
      <c r="EF14" s="90"/>
      <c r="EG14" s="90"/>
      <c r="EH14" s="90"/>
      <c r="EI14" s="90"/>
      <c r="EJ14" s="90"/>
      <c r="EK14" s="90"/>
      <c r="EL14" s="90"/>
      <c r="EM14" s="90"/>
      <c r="EN14" s="90"/>
      <c r="EO14" s="90"/>
      <c r="EP14" s="90"/>
      <c r="EQ14" s="90"/>
      <c r="ER14" s="90"/>
      <c r="ES14" s="90"/>
      <c r="ET14" s="90"/>
      <c r="EU14" s="90"/>
      <c r="EV14" s="90"/>
      <c r="EW14" s="90"/>
      <c r="EX14" s="90"/>
      <c r="EY14" s="90"/>
      <c r="EZ14" s="90"/>
      <c r="FA14" s="90"/>
      <c r="FB14" s="90"/>
      <c r="FC14" s="90"/>
      <c r="FD14" s="90"/>
      <c r="FE14" s="90"/>
      <c r="FF14" s="90"/>
      <c r="FG14" s="90"/>
      <c r="FH14" s="90"/>
      <c r="FI14" s="90"/>
      <c r="FJ14" s="90"/>
      <c r="FK14" s="90"/>
      <c r="FL14" s="90"/>
      <c r="FM14" s="90"/>
      <c r="FN14" s="90"/>
      <c r="FO14" s="90"/>
      <c r="FP14" s="90"/>
      <c r="FQ14" s="90"/>
      <c r="FR14" s="90"/>
      <c r="FS14" s="90"/>
      <c r="FT14" s="90"/>
      <c r="FU14" s="90"/>
      <c r="FV14" s="90"/>
      <c r="FW14" s="90"/>
      <c r="FX14" s="90"/>
      <c r="FY14" s="90"/>
      <c r="FZ14" s="90"/>
      <c r="GA14" s="90"/>
      <c r="GB14" s="90"/>
      <c r="GC14" s="90"/>
      <c r="GD14" s="90"/>
      <c r="GE14" s="90"/>
      <c r="GF14" s="90"/>
      <c r="GG14" s="90"/>
      <c r="GH14" s="90"/>
      <c r="GI14" s="90"/>
      <c r="GJ14" s="90"/>
      <c r="GK14" s="90"/>
      <c r="GL14" s="90"/>
      <c r="GM14" s="90"/>
      <c r="GN14" s="90"/>
      <c r="GO14" s="90"/>
      <c r="GP14" s="90"/>
      <c r="GQ14" s="90"/>
      <c r="GR14" s="90"/>
      <c r="GS14" s="90"/>
      <c r="GT14" s="90"/>
      <c r="GU14" s="90"/>
      <c r="GV14" s="90"/>
      <c r="GW14" s="90"/>
      <c r="GX14" s="90"/>
      <c r="GY14" s="90"/>
      <c r="GZ14" s="90"/>
      <c r="HA14" s="90"/>
      <c r="HB14" s="90"/>
      <c r="HC14" s="90"/>
      <c r="HD14" s="90"/>
      <c r="HE14" s="90"/>
      <c r="HF14" s="90"/>
      <c r="HG14" s="90"/>
      <c r="HH14" s="90"/>
      <c r="HI14" s="90"/>
      <c r="HJ14" s="90"/>
      <c r="HK14" s="90"/>
      <c r="HL14" s="90"/>
      <c r="HM14" s="90"/>
      <c r="HN14" s="90"/>
      <c r="HO14" s="90"/>
      <c r="HP14" s="90"/>
      <c r="HQ14" s="90"/>
      <c r="HR14" s="90"/>
      <c r="HS14" s="90"/>
      <c r="HT14" s="90"/>
      <c r="HU14" s="90"/>
      <c r="HV14" s="90"/>
      <c r="HW14" s="90"/>
      <c r="HX14" s="90"/>
      <c r="HY14" s="90"/>
      <c r="HZ14" s="90"/>
      <c r="IA14" s="90"/>
      <c r="IB14" s="90"/>
      <c r="IC14" s="90"/>
      <c r="ID14" s="90"/>
      <c r="IE14" s="90"/>
      <c r="IF14" s="90"/>
      <c r="IG14" s="90"/>
      <c r="IH14" s="90"/>
      <c r="II14" s="90"/>
      <c r="IJ14" s="90"/>
      <c r="IK14" s="90"/>
      <c r="IL14" s="90"/>
      <c r="IM14" s="90"/>
      <c r="IN14" s="90"/>
      <c r="IO14" s="90"/>
      <c r="IP14" s="90"/>
      <c r="IQ14" s="90"/>
      <c r="IR14" s="90"/>
      <c r="IS14" s="90"/>
      <c r="IT14" s="90"/>
      <c r="IU14" s="90"/>
    </row>
    <row r="15" spans="1:255" ht="15" customHeight="1">
      <c r="A15" s="166">
        <v>7</v>
      </c>
      <c r="B15" s="167"/>
      <c r="C15" s="171" t="s">
        <v>82</v>
      </c>
      <c r="D15" s="84" t="s">
        <v>83</v>
      </c>
      <c r="E15" s="168" t="s">
        <v>33</v>
      </c>
      <c r="F15" s="169"/>
      <c r="G15" s="169">
        <v>6.3470442477876103</v>
      </c>
      <c r="H15" s="172"/>
      <c r="I15" s="90"/>
      <c r="J15" s="90"/>
      <c r="K15" s="90"/>
      <c r="L15" s="90"/>
      <c r="M15" s="90"/>
      <c r="N15" s="90"/>
      <c r="O15" s="90"/>
      <c r="P15" s="90"/>
      <c r="Q15" s="90"/>
      <c r="R15" s="90"/>
      <c r="S15" s="90"/>
      <c r="T15" s="90"/>
      <c r="U15" s="90"/>
      <c r="V15" s="90"/>
      <c r="W15" s="90"/>
      <c r="X15" s="90"/>
      <c r="Y15" s="90"/>
      <c r="Z15" s="90"/>
      <c r="AA15" s="90"/>
      <c r="AB15" s="90"/>
      <c r="AC15" s="90"/>
      <c r="AD15" s="90"/>
      <c r="AE15" s="90"/>
      <c r="AF15" s="90"/>
      <c r="AG15" s="90"/>
      <c r="AH15" s="90"/>
      <c r="AI15" s="90"/>
      <c r="AJ15" s="90"/>
      <c r="AK15" s="90"/>
      <c r="AL15" s="90"/>
      <c r="AM15" s="90"/>
      <c r="AN15" s="90"/>
      <c r="AO15" s="90"/>
      <c r="AP15" s="90"/>
      <c r="AQ15" s="90"/>
      <c r="AR15" s="90"/>
      <c r="AS15" s="90"/>
      <c r="AT15" s="90"/>
      <c r="AU15" s="90"/>
      <c r="AV15" s="90"/>
      <c r="AW15" s="90"/>
      <c r="AX15" s="90"/>
      <c r="AY15" s="90"/>
      <c r="AZ15" s="90"/>
      <c r="BA15" s="90"/>
      <c r="BB15" s="90"/>
      <c r="BC15" s="90"/>
      <c r="BD15" s="90"/>
      <c r="BE15" s="90"/>
      <c r="BF15" s="90"/>
      <c r="BG15" s="90"/>
      <c r="BH15" s="90"/>
      <c r="BI15" s="90"/>
      <c r="BJ15" s="90"/>
      <c r="BK15" s="90"/>
      <c r="BL15" s="90"/>
      <c r="BM15" s="90"/>
      <c r="BN15" s="90"/>
      <c r="BO15" s="90"/>
      <c r="BP15" s="90"/>
      <c r="BQ15" s="90"/>
      <c r="BR15" s="90"/>
      <c r="BS15" s="90"/>
      <c r="BT15" s="90"/>
      <c r="BU15" s="90"/>
      <c r="BV15" s="90"/>
      <c r="BW15" s="90"/>
      <c r="BX15" s="90"/>
      <c r="BY15" s="90"/>
      <c r="BZ15" s="90"/>
      <c r="CA15" s="90"/>
      <c r="CB15" s="90"/>
      <c r="CC15" s="90"/>
      <c r="CD15" s="90"/>
      <c r="CE15" s="90"/>
      <c r="CF15" s="90"/>
      <c r="CG15" s="90"/>
      <c r="CH15" s="90"/>
      <c r="CI15" s="90"/>
      <c r="CJ15" s="90"/>
      <c r="CK15" s="90"/>
      <c r="CL15" s="90"/>
      <c r="CM15" s="90"/>
      <c r="CN15" s="90"/>
      <c r="CO15" s="90"/>
      <c r="CP15" s="90"/>
      <c r="CQ15" s="90"/>
      <c r="CR15" s="90"/>
      <c r="CS15" s="90"/>
      <c r="CT15" s="90"/>
      <c r="CU15" s="90"/>
      <c r="CV15" s="90"/>
      <c r="CW15" s="90"/>
      <c r="CX15" s="90"/>
      <c r="CY15" s="90"/>
      <c r="CZ15" s="90"/>
      <c r="DA15" s="90"/>
      <c r="DB15" s="90"/>
      <c r="DC15" s="90"/>
      <c r="DD15" s="90"/>
      <c r="DE15" s="90"/>
      <c r="DF15" s="90"/>
      <c r="DG15" s="90"/>
      <c r="DH15" s="90"/>
      <c r="DI15" s="90"/>
      <c r="DJ15" s="90"/>
      <c r="DK15" s="90"/>
      <c r="DL15" s="90"/>
      <c r="DM15" s="90"/>
      <c r="DN15" s="90"/>
      <c r="DO15" s="90"/>
      <c r="DP15" s="90"/>
      <c r="DQ15" s="90"/>
      <c r="DR15" s="90"/>
      <c r="DS15" s="90"/>
      <c r="DT15" s="90"/>
      <c r="DU15" s="90"/>
      <c r="DV15" s="90"/>
      <c r="DW15" s="90"/>
      <c r="DX15" s="90"/>
      <c r="DY15" s="90"/>
      <c r="DZ15" s="90"/>
      <c r="EA15" s="90"/>
      <c r="EB15" s="90"/>
      <c r="EC15" s="90"/>
      <c r="ED15" s="90"/>
      <c r="EE15" s="90"/>
      <c r="EF15" s="90"/>
      <c r="EG15" s="90"/>
      <c r="EH15" s="90"/>
      <c r="EI15" s="90"/>
      <c r="EJ15" s="90"/>
      <c r="EK15" s="90"/>
      <c r="EL15" s="90"/>
      <c r="EM15" s="90"/>
      <c r="EN15" s="90"/>
      <c r="EO15" s="90"/>
      <c r="EP15" s="90"/>
      <c r="EQ15" s="90"/>
      <c r="ER15" s="90"/>
      <c r="ES15" s="90"/>
      <c r="ET15" s="90"/>
      <c r="EU15" s="90"/>
      <c r="EV15" s="90"/>
      <c r="EW15" s="90"/>
      <c r="EX15" s="90"/>
      <c r="EY15" s="90"/>
      <c r="EZ15" s="90"/>
      <c r="FA15" s="90"/>
      <c r="FB15" s="90"/>
      <c r="FC15" s="90"/>
      <c r="FD15" s="90"/>
      <c r="FE15" s="90"/>
      <c r="FF15" s="90"/>
      <c r="FG15" s="90"/>
      <c r="FH15" s="90"/>
      <c r="FI15" s="90"/>
      <c r="FJ15" s="90"/>
      <c r="FK15" s="90"/>
      <c r="FL15" s="90"/>
      <c r="FM15" s="90"/>
      <c r="FN15" s="90"/>
      <c r="FO15" s="90"/>
      <c r="FP15" s="90"/>
      <c r="FQ15" s="90"/>
      <c r="FR15" s="90"/>
      <c r="FS15" s="90"/>
      <c r="FT15" s="90"/>
      <c r="FU15" s="90"/>
      <c r="FV15" s="90"/>
      <c r="FW15" s="90"/>
      <c r="FX15" s="90"/>
      <c r="FY15" s="90"/>
      <c r="FZ15" s="90"/>
      <c r="GA15" s="90"/>
      <c r="GB15" s="90"/>
      <c r="GC15" s="90"/>
      <c r="GD15" s="90"/>
      <c r="GE15" s="90"/>
      <c r="GF15" s="90"/>
      <c r="GG15" s="90"/>
      <c r="GH15" s="90"/>
      <c r="GI15" s="90"/>
      <c r="GJ15" s="90"/>
      <c r="GK15" s="90"/>
      <c r="GL15" s="90"/>
      <c r="GM15" s="90"/>
      <c r="GN15" s="90"/>
      <c r="GO15" s="90"/>
      <c r="GP15" s="90"/>
      <c r="GQ15" s="90"/>
      <c r="GR15" s="90"/>
      <c r="GS15" s="90"/>
      <c r="GT15" s="90"/>
      <c r="GU15" s="90"/>
      <c r="GV15" s="90"/>
      <c r="GW15" s="90"/>
      <c r="GX15" s="90"/>
      <c r="GY15" s="90"/>
      <c r="GZ15" s="90"/>
      <c r="HA15" s="90"/>
      <c r="HB15" s="90"/>
      <c r="HC15" s="90"/>
      <c r="HD15" s="90"/>
      <c r="HE15" s="90"/>
      <c r="HF15" s="90"/>
      <c r="HG15" s="90"/>
      <c r="HH15" s="90"/>
      <c r="HI15" s="90"/>
      <c r="HJ15" s="90"/>
      <c r="HK15" s="90"/>
      <c r="HL15" s="90"/>
      <c r="HM15" s="90"/>
      <c r="HN15" s="90"/>
      <c r="HO15" s="90"/>
      <c r="HP15" s="90"/>
      <c r="HQ15" s="90"/>
      <c r="HR15" s="90"/>
      <c r="HS15" s="90"/>
      <c r="HT15" s="90"/>
      <c r="HU15" s="90"/>
      <c r="HV15" s="90"/>
      <c r="HW15" s="90"/>
      <c r="HX15" s="90"/>
      <c r="HY15" s="90"/>
      <c r="HZ15" s="90"/>
      <c r="IA15" s="90"/>
      <c r="IB15" s="90"/>
      <c r="IC15" s="90"/>
      <c r="ID15" s="90"/>
      <c r="IE15" s="90"/>
      <c r="IF15" s="90"/>
      <c r="IG15" s="90"/>
      <c r="IH15" s="90"/>
      <c r="II15" s="90"/>
      <c r="IJ15" s="90"/>
      <c r="IK15" s="90"/>
      <c r="IL15" s="90"/>
      <c r="IM15" s="90"/>
      <c r="IN15" s="90"/>
      <c r="IO15" s="90"/>
      <c r="IP15" s="90"/>
      <c r="IQ15" s="90"/>
      <c r="IR15" s="90"/>
      <c r="IS15" s="90"/>
      <c r="IT15" s="90"/>
      <c r="IU15" s="90"/>
    </row>
    <row r="16" spans="1:255" ht="15" customHeight="1">
      <c r="A16" s="166">
        <v>8</v>
      </c>
      <c r="B16" s="167"/>
      <c r="C16" s="171"/>
      <c r="D16" s="84"/>
      <c r="E16" s="168"/>
      <c r="F16" s="169"/>
      <c r="G16" s="169"/>
      <c r="H16" s="172"/>
      <c r="I16" s="90"/>
      <c r="J16" s="90"/>
      <c r="K16" s="90"/>
      <c r="L16" s="90"/>
      <c r="M16" s="90"/>
      <c r="N16" s="90"/>
      <c r="O16" s="90"/>
      <c r="P16" s="90"/>
      <c r="Q16" s="90"/>
      <c r="R16" s="90"/>
      <c r="S16" s="90"/>
      <c r="T16" s="90"/>
      <c r="U16" s="90"/>
      <c r="V16" s="90"/>
      <c r="W16" s="90"/>
      <c r="X16" s="90"/>
      <c r="Y16" s="90"/>
      <c r="Z16" s="90"/>
      <c r="AA16" s="90"/>
      <c r="AB16" s="90"/>
      <c r="AC16" s="90"/>
      <c r="AD16" s="90"/>
      <c r="AE16" s="90"/>
      <c r="AF16" s="90"/>
      <c r="AG16" s="90"/>
      <c r="AH16" s="90"/>
      <c r="AI16" s="90"/>
      <c r="AJ16" s="90"/>
      <c r="AK16" s="90"/>
      <c r="AL16" s="90"/>
      <c r="AM16" s="90"/>
      <c r="AN16" s="90"/>
      <c r="AO16" s="90"/>
      <c r="AP16" s="90"/>
      <c r="AQ16" s="90"/>
      <c r="AR16" s="90"/>
      <c r="AS16" s="90"/>
      <c r="AT16" s="90"/>
      <c r="AU16" s="90"/>
      <c r="AV16" s="90"/>
      <c r="AW16" s="90"/>
      <c r="AX16" s="90"/>
      <c r="AY16" s="90"/>
      <c r="AZ16" s="90"/>
      <c r="BA16" s="90"/>
      <c r="BB16" s="90"/>
      <c r="BC16" s="90"/>
      <c r="BD16" s="90"/>
      <c r="BE16" s="90"/>
      <c r="BF16" s="90"/>
      <c r="BG16" s="90"/>
      <c r="BH16" s="90"/>
      <c r="BI16" s="90"/>
      <c r="BJ16" s="90"/>
      <c r="BK16" s="90"/>
      <c r="BL16" s="90"/>
      <c r="BM16" s="90"/>
      <c r="BN16" s="90"/>
      <c r="BO16" s="90"/>
      <c r="BP16" s="90"/>
      <c r="BQ16" s="90"/>
      <c r="BR16" s="90"/>
      <c r="BS16" s="90"/>
      <c r="BT16" s="90"/>
      <c r="BU16" s="90"/>
      <c r="BV16" s="90"/>
      <c r="BW16" s="90"/>
      <c r="BX16" s="90"/>
      <c r="BY16" s="90"/>
      <c r="BZ16" s="90"/>
      <c r="CA16" s="90"/>
      <c r="CB16" s="90"/>
      <c r="CC16" s="90"/>
      <c r="CD16" s="90"/>
      <c r="CE16" s="90"/>
      <c r="CF16" s="90"/>
      <c r="CG16" s="90"/>
      <c r="CH16" s="90"/>
      <c r="CI16" s="90"/>
      <c r="CJ16" s="90"/>
      <c r="CK16" s="90"/>
      <c r="CL16" s="90"/>
      <c r="CM16" s="90"/>
      <c r="CN16" s="90"/>
      <c r="CO16" s="90"/>
      <c r="CP16" s="90"/>
      <c r="CQ16" s="90"/>
      <c r="CR16" s="90"/>
      <c r="CS16" s="90"/>
      <c r="CT16" s="90"/>
      <c r="CU16" s="90"/>
      <c r="CV16" s="90"/>
      <c r="CW16" s="90"/>
      <c r="CX16" s="90"/>
      <c r="CY16" s="90"/>
      <c r="CZ16" s="90"/>
      <c r="DA16" s="90"/>
      <c r="DB16" s="90"/>
      <c r="DC16" s="90"/>
      <c r="DD16" s="90"/>
      <c r="DE16" s="90"/>
      <c r="DF16" s="90"/>
      <c r="DG16" s="90"/>
      <c r="DH16" s="90"/>
      <c r="DI16" s="90"/>
      <c r="DJ16" s="90"/>
      <c r="DK16" s="90"/>
      <c r="DL16" s="90"/>
      <c r="DM16" s="90"/>
      <c r="DN16" s="90"/>
      <c r="DO16" s="90"/>
      <c r="DP16" s="90"/>
      <c r="DQ16" s="90"/>
      <c r="DR16" s="90"/>
      <c r="DS16" s="90"/>
      <c r="DT16" s="90"/>
      <c r="DU16" s="90"/>
      <c r="DV16" s="90"/>
      <c r="DW16" s="90"/>
      <c r="DX16" s="90"/>
      <c r="DY16" s="90"/>
      <c r="DZ16" s="90"/>
      <c r="EA16" s="90"/>
      <c r="EB16" s="90"/>
      <c r="EC16" s="90"/>
      <c r="ED16" s="90"/>
      <c r="EE16" s="90"/>
      <c r="EF16" s="90"/>
      <c r="EG16" s="90"/>
      <c r="EH16" s="90"/>
      <c r="EI16" s="90"/>
      <c r="EJ16" s="90"/>
      <c r="EK16" s="90"/>
      <c r="EL16" s="90"/>
      <c r="EM16" s="90"/>
      <c r="EN16" s="90"/>
      <c r="EO16" s="90"/>
      <c r="EP16" s="90"/>
      <c r="EQ16" s="90"/>
      <c r="ER16" s="90"/>
      <c r="ES16" s="90"/>
      <c r="ET16" s="90"/>
      <c r="EU16" s="90"/>
      <c r="EV16" s="90"/>
      <c r="EW16" s="90"/>
      <c r="EX16" s="90"/>
      <c r="EY16" s="90"/>
      <c r="EZ16" s="90"/>
      <c r="FA16" s="90"/>
      <c r="FB16" s="90"/>
      <c r="FC16" s="90"/>
      <c r="FD16" s="90"/>
      <c r="FE16" s="90"/>
      <c r="FF16" s="90"/>
      <c r="FG16" s="90"/>
      <c r="FH16" s="90"/>
      <c r="FI16" s="90"/>
      <c r="FJ16" s="90"/>
      <c r="FK16" s="90"/>
      <c r="FL16" s="90"/>
      <c r="FM16" s="90"/>
      <c r="FN16" s="90"/>
      <c r="FO16" s="90"/>
      <c r="FP16" s="90"/>
      <c r="FQ16" s="90"/>
      <c r="FR16" s="90"/>
      <c r="FS16" s="90"/>
      <c r="FT16" s="90"/>
      <c r="FU16" s="90"/>
      <c r="FV16" s="90"/>
      <c r="FW16" s="90"/>
      <c r="FX16" s="90"/>
      <c r="FY16" s="90"/>
      <c r="FZ16" s="90"/>
      <c r="GA16" s="90"/>
      <c r="GB16" s="90"/>
      <c r="GC16" s="90"/>
      <c r="GD16" s="90"/>
      <c r="GE16" s="90"/>
      <c r="GF16" s="90"/>
      <c r="GG16" s="90"/>
      <c r="GH16" s="90"/>
      <c r="GI16" s="90"/>
      <c r="GJ16" s="90"/>
      <c r="GK16" s="90"/>
      <c r="GL16" s="90"/>
      <c r="GM16" s="90"/>
      <c r="GN16" s="90"/>
      <c r="GO16" s="90"/>
      <c r="GP16" s="90"/>
      <c r="GQ16" s="90"/>
      <c r="GR16" s="90"/>
      <c r="GS16" s="90"/>
      <c r="GT16" s="90"/>
      <c r="GU16" s="90"/>
      <c r="GV16" s="90"/>
      <c r="GW16" s="90"/>
      <c r="GX16" s="90"/>
      <c r="GY16" s="90"/>
      <c r="GZ16" s="90"/>
      <c r="HA16" s="90"/>
      <c r="HB16" s="90"/>
      <c r="HC16" s="90"/>
      <c r="HD16" s="90"/>
      <c r="HE16" s="90"/>
      <c r="HF16" s="90"/>
      <c r="HG16" s="90"/>
      <c r="HH16" s="90"/>
      <c r="HI16" s="90"/>
      <c r="HJ16" s="90"/>
      <c r="HK16" s="90"/>
      <c r="HL16" s="90"/>
      <c r="HM16" s="90"/>
      <c r="HN16" s="90"/>
      <c r="HO16" s="90"/>
      <c r="HP16" s="90"/>
      <c r="HQ16" s="90"/>
      <c r="HR16" s="90"/>
      <c r="HS16" s="90"/>
      <c r="HT16" s="90"/>
      <c r="HU16" s="90"/>
      <c r="HV16" s="90"/>
      <c r="HW16" s="90"/>
      <c r="HX16" s="90"/>
      <c r="HY16" s="90"/>
      <c r="HZ16" s="90"/>
      <c r="IA16" s="90"/>
      <c r="IB16" s="90"/>
      <c r="IC16" s="90"/>
      <c r="ID16" s="90"/>
      <c r="IE16" s="90"/>
      <c r="IF16" s="90"/>
      <c r="IG16" s="90"/>
      <c r="IH16" s="90"/>
      <c r="II16" s="90"/>
      <c r="IJ16" s="90"/>
      <c r="IK16" s="90"/>
      <c r="IL16" s="90"/>
      <c r="IM16" s="90"/>
      <c r="IN16" s="90"/>
      <c r="IO16" s="90"/>
      <c r="IP16" s="90"/>
      <c r="IQ16" s="90"/>
      <c r="IR16" s="90"/>
      <c r="IS16" s="90"/>
      <c r="IT16" s="90"/>
      <c r="IU16" s="90"/>
    </row>
    <row r="17" spans="1:255" ht="15" customHeight="1">
      <c r="A17" s="166">
        <v>9</v>
      </c>
      <c r="B17" s="167"/>
      <c r="C17" s="171"/>
      <c r="D17" s="84"/>
      <c r="E17" s="168"/>
      <c r="F17" s="169"/>
      <c r="G17" s="169"/>
      <c r="H17" s="172"/>
      <c r="I17" s="90"/>
      <c r="J17" s="90"/>
      <c r="K17" s="90"/>
      <c r="L17" s="90"/>
      <c r="M17" s="90"/>
      <c r="N17" s="90"/>
      <c r="O17" s="90"/>
      <c r="P17" s="90"/>
      <c r="Q17" s="90"/>
      <c r="R17" s="90"/>
      <c r="S17" s="90"/>
      <c r="T17" s="90"/>
      <c r="U17" s="90"/>
      <c r="V17" s="90"/>
      <c r="W17" s="90"/>
      <c r="X17" s="90"/>
      <c r="Y17" s="90"/>
      <c r="Z17" s="90"/>
      <c r="AA17" s="90"/>
      <c r="AB17" s="90"/>
      <c r="AC17" s="90"/>
      <c r="AD17" s="90"/>
      <c r="AE17" s="90"/>
      <c r="AF17" s="90"/>
      <c r="AG17" s="90"/>
      <c r="AH17" s="90"/>
      <c r="AI17" s="90"/>
      <c r="AJ17" s="90"/>
      <c r="AK17" s="90"/>
      <c r="AL17" s="90"/>
      <c r="AM17" s="90"/>
      <c r="AN17" s="90"/>
      <c r="AO17" s="90"/>
      <c r="AP17" s="90"/>
      <c r="AQ17" s="90"/>
      <c r="AR17" s="90"/>
      <c r="AS17" s="90"/>
      <c r="AT17" s="90"/>
      <c r="AU17" s="90"/>
      <c r="AV17" s="90"/>
      <c r="AW17" s="90"/>
      <c r="AX17" s="90"/>
      <c r="AY17" s="90"/>
      <c r="AZ17" s="90"/>
      <c r="BA17" s="90"/>
      <c r="BB17" s="90"/>
      <c r="BC17" s="90"/>
      <c r="BD17" s="90"/>
      <c r="BE17" s="90"/>
      <c r="BF17" s="90"/>
      <c r="BG17" s="90"/>
      <c r="BH17" s="90"/>
      <c r="BI17" s="90"/>
      <c r="BJ17" s="90"/>
      <c r="BK17" s="90"/>
      <c r="BL17" s="90"/>
      <c r="BM17" s="90"/>
      <c r="BN17" s="90"/>
      <c r="BO17" s="90"/>
      <c r="BP17" s="90"/>
      <c r="BQ17" s="90"/>
      <c r="BR17" s="90"/>
      <c r="BS17" s="90"/>
      <c r="BT17" s="90"/>
      <c r="BU17" s="90"/>
      <c r="BV17" s="90"/>
      <c r="BW17" s="90"/>
      <c r="BX17" s="90"/>
      <c r="BY17" s="90"/>
      <c r="BZ17" s="90"/>
      <c r="CA17" s="90"/>
      <c r="CB17" s="90"/>
      <c r="CC17" s="90"/>
      <c r="CD17" s="90"/>
      <c r="CE17" s="90"/>
      <c r="CF17" s="90"/>
      <c r="CG17" s="90"/>
      <c r="CH17" s="90"/>
      <c r="CI17" s="90"/>
      <c r="CJ17" s="90"/>
      <c r="CK17" s="90"/>
      <c r="CL17" s="90"/>
      <c r="CM17" s="90"/>
      <c r="CN17" s="90"/>
      <c r="CO17" s="90"/>
      <c r="CP17" s="90"/>
      <c r="CQ17" s="90"/>
      <c r="CR17" s="90"/>
      <c r="CS17" s="90"/>
      <c r="CT17" s="90"/>
      <c r="CU17" s="90"/>
      <c r="CV17" s="90"/>
      <c r="CW17" s="90"/>
      <c r="CX17" s="90"/>
      <c r="CY17" s="90"/>
      <c r="CZ17" s="90"/>
      <c r="DA17" s="90"/>
      <c r="DB17" s="90"/>
      <c r="DC17" s="90"/>
      <c r="DD17" s="90"/>
      <c r="DE17" s="90"/>
      <c r="DF17" s="90"/>
      <c r="DG17" s="90"/>
      <c r="DH17" s="90"/>
      <c r="DI17" s="90"/>
      <c r="DJ17" s="90"/>
      <c r="DK17" s="90"/>
      <c r="DL17" s="90"/>
      <c r="DM17" s="90"/>
      <c r="DN17" s="90"/>
      <c r="DO17" s="90"/>
      <c r="DP17" s="90"/>
      <c r="DQ17" s="90"/>
      <c r="DR17" s="90"/>
      <c r="DS17" s="90"/>
      <c r="DT17" s="90"/>
      <c r="DU17" s="90"/>
      <c r="DV17" s="90"/>
      <c r="DW17" s="90"/>
      <c r="DX17" s="90"/>
      <c r="DY17" s="90"/>
      <c r="DZ17" s="90"/>
      <c r="EA17" s="90"/>
      <c r="EB17" s="90"/>
      <c r="EC17" s="90"/>
      <c r="ED17" s="90"/>
      <c r="EE17" s="90"/>
      <c r="EF17" s="90"/>
      <c r="EG17" s="90"/>
      <c r="EH17" s="90"/>
      <c r="EI17" s="90"/>
      <c r="EJ17" s="90"/>
      <c r="EK17" s="90"/>
      <c r="EL17" s="90"/>
      <c r="EM17" s="90"/>
      <c r="EN17" s="90"/>
      <c r="EO17" s="90"/>
      <c r="EP17" s="90"/>
      <c r="EQ17" s="90"/>
      <c r="ER17" s="90"/>
      <c r="ES17" s="90"/>
      <c r="ET17" s="90"/>
      <c r="EU17" s="90"/>
      <c r="EV17" s="90"/>
      <c r="EW17" s="90"/>
      <c r="EX17" s="90"/>
      <c r="EY17" s="90"/>
      <c r="EZ17" s="90"/>
      <c r="FA17" s="90"/>
      <c r="FB17" s="90"/>
      <c r="FC17" s="90"/>
      <c r="FD17" s="90"/>
      <c r="FE17" s="90"/>
      <c r="FF17" s="90"/>
      <c r="FG17" s="90"/>
      <c r="FH17" s="90"/>
      <c r="FI17" s="90"/>
      <c r="FJ17" s="90"/>
      <c r="FK17" s="90"/>
      <c r="FL17" s="90"/>
      <c r="FM17" s="90"/>
      <c r="FN17" s="90"/>
      <c r="FO17" s="90"/>
      <c r="FP17" s="90"/>
      <c r="FQ17" s="90"/>
      <c r="FR17" s="90"/>
      <c r="FS17" s="90"/>
      <c r="FT17" s="90"/>
      <c r="FU17" s="90"/>
      <c r="FV17" s="90"/>
      <c r="FW17" s="90"/>
      <c r="FX17" s="90"/>
      <c r="FY17" s="90"/>
      <c r="FZ17" s="90"/>
      <c r="GA17" s="90"/>
      <c r="GB17" s="90"/>
      <c r="GC17" s="90"/>
      <c r="GD17" s="90"/>
      <c r="GE17" s="90"/>
      <c r="GF17" s="90"/>
      <c r="GG17" s="90"/>
      <c r="GH17" s="90"/>
      <c r="GI17" s="90"/>
      <c r="GJ17" s="90"/>
      <c r="GK17" s="90"/>
      <c r="GL17" s="90"/>
      <c r="GM17" s="90"/>
      <c r="GN17" s="90"/>
      <c r="GO17" s="90"/>
      <c r="GP17" s="90"/>
      <c r="GQ17" s="90"/>
      <c r="GR17" s="90"/>
      <c r="GS17" s="90"/>
      <c r="GT17" s="90"/>
      <c r="GU17" s="90"/>
      <c r="GV17" s="90"/>
      <c r="GW17" s="90"/>
      <c r="GX17" s="90"/>
      <c r="GY17" s="90"/>
      <c r="GZ17" s="90"/>
      <c r="HA17" s="90"/>
      <c r="HB17" s="90"/>
      <c r="HC17" s="90"/>
      <c r="HD17" s="90"/>
      <c r="HE17" s="90"/>
      <c r="HF17" s="90"/>
      <c r="HG17" s="90"/>
      <c r="HH17" s="90"/>
      <c r="HI17" s="90"/>
      <c r="HJ17" s="90"/>
      <c r="HK17" s="90"/>
      <c r="HL17" s="90"/>
      <c r="HM17" s="90"/>
      <c r="HN17" s="90"/>
      <c r="HO17" s="90"/>
      <c r="HP17" s="90"/>
      <c r="HQ17" s="90"/>
      <c r="HR17" s="90"/>
      <c r="HS17" s="90"/>
      <c r="HT17" s="90"/>
      <c r="HU17" s="90"/>
      <c r="HV17" s="90"/>
      <c r="HW17" s="90"/>
      <c r="HX17" s="90"/>
      <c r="HY17" s="90"/>
      <c r="HZ17" s="90"/>
      <c r="IA17" s="90"/>
      <c r="IB17" s="90"/>
      <c r="IC17" s="90"/>
      <c r="ID17" s="90"/>
      <c r="IE17" s="90"/>
      <c r="IF17" s="90"/>
      <c r="IG17" s="90"/>
      <c r="IH17" s="90"/>
      <c r="II17" s="90"/>
      <c r="IJ17" s="90"/>
      <c r="IK17" s="90"/>
      <c r="IL17" s="90"/>
      <c r="IM17" s="90"/>
      <c r="IN17" s="90"/>
      <c r="IO17" s="90"/>
      <c r="IP17" s="90"/>
      <c r="IQ17" s="90"/>
      <c r="IR17" s="90"/>
      <c r="IS17" s="90"/>
      <c r="IT17" s="90"/>
      <c r="IU17" s="90"/>
    </row>
    <row r="18" spans="1:255" ht="15" customHeight="1">
      <c r="A18" s="166">
        <v>10</v>
      </c>
      <c r="B18" s="167"/>
      <c r="C18" s="171"/>
      <c r="D18" s="84"/>
      <c r="E18" s="168"/>
      <c r="F18" s="169"/>
      <c r="G18" s="169"/>
      <c r="H18" s="172"/>
      <c r="I18" s="90"/>
      <c r="J18" s="90"/>
      <c r="K18" s="90"/>
      <c r="L18" s="90"/>
      <c r="M18" s="90"/>
      <c r="N18" s="90"/>
      <c r="O18" s="90"/>
      <c r="P18" s="90"/>
      <c r="Q18" s="90"/>
      <c r="R18" s="90"/>
      <c r="S18" s="90"/>
      <c r="T18" s="90"/>
      <c r="U18" s="90"/>
      <c r="V18" s="90"/>
      <c r="W18" s="90"/>
      <c r="X18" s="90"/>
      <c r="Y18" s="90"/>
      <c r="Z18" s="90"/>
      <c r="AA18" s="90"/>
      <c r="AB18" s="90"/>
      <c r="AC18" s="90"/>
      <c r="AD18" s="90"/>
      <c r="AE18" s="90"/>
      <c r="AF18" s="90"/>
      <c r="AG18" s="90"/>
      <c r="AH18" s="90"/>
      <c r="AI18" s="90"/>
      <c r="AJ18" s="90"/>
      <c r="AK18" s="90"/>
      <c r="AL18" s="90"/>
      <c r="AM18" s="90"/>
      <c r="AN18" s="90"/>
      <c r="AO18" s="90"/>
      <c r="AP18" s="90"/>
      <c r="AQ18" s="90"/>
      <c r="AR18" s="90"/>
      <c r="AS18" s="90"/>
      <c r="AT18" s="90"/>
      <c r="AU18" s="90"/>
      <c r="AV18" s="90"/>
      <c r="AW18" s="90"/>
      <c r="AX18" s="90"/>
      <c r="AY18" s="90"/>
      <c r="AZ18" s="90"/>
      <c r="BA18" s="90"/>
      <c r="BB18" s="90"/>
      <c r="BC18" s="90"/>
      <c r="BD18" s="90"/>
      <c r="BE18" s="90"/>
      <c r="BF18" s="90"/>
      <c r="BG18" s="90"/>
      <c r="BH18" s="90"/>
      <c r="BI18" s="90"/>
      <c r="BJ18" s="90"/>
      <c r="BK18" s="90"/>
      <c r="BL18" s="90"/>
      <c r="BM18" s="90"/>
      <c r="BN18" s="90"/>
      <c r="BO18" s="90"/>
      <c r="BP18" s="90"/>
      <c r="BQ18" s="90"/>
      <c r="BR18" s="90"/>
      <c r="BS18" s="90"/>
      <c r="BT18" s="90"/>
      <c r="BU18" s="90"/>
      <c r="BV18" s="90"/>
      <c r="BW18" s="90"/>
      <c r="BX18" s="90"/>
      <c r="BY18" s="90"/>
      <c r="BZ18" s="90"/>
      <c r="CA18" s="90"/>
      <c r="CB18" s="90"/>
      <c r="CC18" s="90"/>
      <c r="CD18" s="90"/>
      <c r="CE18" s="90"/>
      <c r="CF18" s="90"/>
      <c r="CG18" s="90"/>
      <c r="CH18" s="90"/>
      <c r="CI18" s="90"/>
      <c r="CJ18" s="90"/>
      <c r="CK18" s="90"/>
      <c r="CL18" s="90"/>
      <c r="CM18" s="90"/>
      <c r="CN18" s="90"/>
      <c r="CO18" s="90"/>
      <c r="CP18" s="90"/>
      <c r="CQ18" s="90"/>
      <c r="CR18" s="90"/>
      <c r="CS18" s="90"/>
      <c r="CT18" s="90"/>
      <c r="CU18" s="90"/>
      <c r="CV18" s="90"/>
      <c r="CW18" s="90"/>
      <c r="CX18" s="90"/>
      <c r="CY18" s="90"/>
      <c r="CZ18" s="90"/>
      <c r="DA18" s="90"/>
      <c r="DB18" s="90"/>
      <c r="DC18" s="90"/>
      <c r="DD18" s="90"/>
      <c r="DE18" s="90"/>
      <c r="DF18" s="90"/>
      <c r="DG18" s="90"/>
      <c r="DH18" s="90"/>
      <c r="DI18" s="90"/>
      <c r="DJ18" s="90"/>
      <c r="DK18" s="90"/>
      <c r="DL18" s="90"/>
      <c r="DM18" s="90"/>
      <c r="DN18" s="90"/>
      <c r="DO18" s="90"/>
      <c r="DP18" s="90"/>
      <c r="DQ18" s="90"/>
      <c r="DR18" s="90"/>
      <c r="DS18" s="90"/>
      <c r="DT18" s="90"/>
      <c r="DU18" s="90"/>
      <c r="DV18" s="90"/>
      <c r="DW18" s="90"/>
      <c r="DX18" s="90"/>
      <c r="DY18" s="90"/>
      <c r="DZ18" s="90"/>
      <c r="EA18" s="90"/>
      <c r="EB18" s="90"/>
      <c r="EC18" s="90"/>
      <c r="ED18" s="90"/>
      <c r="EE18" s="90"/>
      <c r="EF18" s="90"/>
      <c r="EG18" s="90"/>
      <c r="EH18" s="90"/>
      <c r="EI18" s="90"/>
      <c r="EJ18" s="90"/>
      <c r="EK18" s="90"/>
      <c r="EL18" s="90"/>
      <c r="EM18" s="90"/>
      <c r="EN18" s="90"/>
      <c r="EO18" s="90"/>
      <c r="EP18" s="90"/>
      <c r="EQ18" s="90"/>
      <c r="ER18" s="90"/>
      <c r="ES18" s="90"/>
      <c r="ET18" s="90"/>
      <c r="EU18" s="90"/>
      <c r="EV18" s="90"/>
      <c r="EW18" s="90"/>
      <c r="EX18" s="90"/>
      <c r="EY18" s="90"/>
      <c r="EZ18" s="90"/>
      <c r="FA18" s="90"/>
      <c r="FB18" s="90"/>
      <c r="FC18" s="90"/>
      <c r="FD18" s="90"/>
      <c r="FE18" s="90"/>
      <c r="FF18" s="90"/>
      <c r="FG18" s="90"/>
      <c r="FH18" s="90"/>
      <c r="FI18" s="90"/>
      <c r="FJ18" s="90"/>
      <c r="FK18" s="90"/>
      <c r="FL18" s="90"/>
      <c r="FM18" s="90"/>
      <c r="FN18" s="90"/>
      <c r="FO18" s="90"/>
      <c r="FP18" s="90"/>
      <c r="FQ18" s="90"/>
      <c r="FR18" s="90"/>
      <c r="FS18" s="90"/>
      <c r="FT18" s="90"/>
      <c r="FU18" s="90"/>
      <c r="FV18" s="90"/>
      <c r="FW18" s="90"/>
      <c r="FX18" s="90"/>
      <c r="FY18" s="90"/>
      <c r="FZ18" s="90"/>
      <c r="GA18" s="90"/>
      <c r="GB18" s="90"/>
      <c r="GC18" s="90"/>
      <c r="GD18" s="90"/>
      <c r="GE18" s="90"/>
      <c r="GF18" s="90"/>
      <c r="GG18" s="90"/>
      <c r="GH18" s="90"/>
      <c r="GI18" s="90"/>
      <c r="GJ18" s="90"/>
      <c r="GK18" s="90"/>
      <c r="GL18" s="90"/>
      <c r="GM18" s="90"/>
      <c r="GN18" s="90"/>
      <c r="GO18" s="90"/>
      <c r="GP18" s="90"/>
      <c r="GQ18" s="90"/>
      <c r="GR18" s="90"/>
      <c r="GS18" s="90"/>
      <c r="GT18" s="90"/>
      <c r="GU18" s="90"/>
      <c r="GV18" s="90"/>
      <c r="GW18" s="90"/>
      <c r="GX18" s="90"/>
      <c r="GY18" s="90"/>
      <c r="GZ18" s="90"/>
      <c r="HA18" s="90"/>
      <c r="HB18" s="90"/>
      <c r="HC18" s="90"/>
      <c r="HD18" s="90"/>
      <c r="HE18" s="90"/>
      <c r="HF18" s="90"/>
      <c r="HG18" s="90"/>
      <c r="HH18" s="90"/>
      <c r="HI18" s="90"/>
      <c r="HJ18" s="90"/>
      <c r="HK18" s="90"/>
      <c r="HL18" s="90"/>
      <c r="HM18" s="90"/>
      <c r="HN18" s="90"/>
      <c r="HO18" s="90"/>
      <c r="HP18" s="90"/>
      <c r="HQ18" s="90"/>
      <c r="HR18" s="90"/>
      <c r="HS18" s="90"/>
      <c r="HT18" s="90"/>
      <c r="HU18" s="90"/>
      <c r="HV18" s="90"/>
      <c r="HW18" s="90"/>
      <c r="HX18" s="90"/>
      <c r="HY18" s="90"/>
      <c r="HZ18" s="90"/>
      <c r="IA18" s="90"/>
      <c r="IB18" s="90"/>
      <c r="IC18" s="90"/>
      <c r="ID18" s="90"/>
      <c r="IE18" s="90"/>
      <c r="IF18" s="90"/>
      <c r="IG18" s="90"/>
      <c r="IH18" s="90"/>
      <c r="II18" s="90"/>
      <c r="IJ18" s="90"/>
      <c r="IK18" s="90"/>
      <c r="IL18" s="90"/>
      <c r="IM18" s="90"/>
      <c r="IN18" s="90"/>
      <c r="IO18" s="90"/>
      <c r="IP18" s="90"/>
      <c r="IQ18" s="90"/>
      <c r="IR18" s="90"/>
      <c r="IS18" s="90"/>
      <c r="IT18" s="90"/>
      <c r="IU18" s="90"/>
    </row>
    <row r="19" spans="1:255" ht="15" customHeight="1">
      <c r="A19" s="166">
        <v>11</v>
      </c>
      <c r="B19" s="167"/>
      <c r="C19" s="171"/>
      <c r="D19" s="84"/>
      <c r="E19" s="168"/>
      <c r="F19" s="169"/>
      <c r="G19" s="169"/>
      <c r="H19" s="172"/>
      <c r="I19" s="90"/>
      <c r="J19" s="90"/>
      <c r="K19" s="90"/>
      <c r="L19" s="90"/>
      <c r="M19" s="90"/>
      <c r="N19" s="90"/>
      <c r="O19" s="90"/>
      <c r="P19" s="90"/>
      <c r="Q19" s="90"/>
      <c r="R19" s="90"/>
      <c r="S19" s="90"/>
      <c r="T19" s="90"/>
      <c r="U19" s="90"/>
      <c r="V19" s="90"/>
      <c r="W19" s="90"/>
      <c r="X19" s="90"/>
      <c r="Y19" s="90"/>
      <c r="Z19" s="90"/>
      <c r="AA19" s="90"/>
      <c r="AB19" s="90"/>
      <c r="AC19" s="90"/>
      <c r="AD19" s="90"/>
      <c r="AE19" s="90"/>
      <c r="AF19" s="90"/>
      <c r="AG19" s="90"/>
      <c r="AH19" s="90"/>
      <c r="AI19" s="90"/>
      <c r="AJ19" s="90"/>
      <c r="AK19" s="90"/>
      <c r="AL19" s="90"/>
      <c r="AM19" s="90"/>
      <c r="AN19" s="90"/>
      <c r="AO19" s="90"/>
      <c r="AP19" s="90"/>
      <c r="AQ19" s="90"/>
      <c r="AR19" s="90"/>
      <c r="AS19" s="90"/>
      <c r="AT19" s="90"/>
      <c r="AU19" s="90"/>
      <c r="AV19" s="90"/>
      <c r="AW19" s="90"/>
      <c r="AX19" s="90"/>
      <c r="AY19" s="90"/>
      <c r="AZ19" s="90"/>
      <c r="BA19" s="90"/>
      <c r="BB19" s="90"/>
      <c r="BC19" s="90"/>
      <c r="BD19" s="90"/>
      <c r="BE19" s="90"/>
      <c r="BF19" s="90"/>
      <c r="BG19" s="90"/>
      <c r="BH19" s="90"/>
      <c r="BI19" s="90"/>
      <c r="BJ19" s="90"/>
      <c r="BK19" s="90"/>
      <c r="BL19" s="90"/>
      <c r="BM19" s="90"/>
      <c r="BN19" s="90"/>
      <c r="BO19" s="90"/>
      <c r="BP19" s="90"/>
      <c r="BQ19" s="90"/>
      <c r="BR19" s="90"/>
      <c r="BS19" s="90"/>
      <c r="BT19" s="90"/>
      <c r="BU19" s="90"/>
      <c r="BV19" s="90"/>
      <c r="BW19" s="90"/>
      <c r="BX19" s="90"/>
      <c r="BY19" s="90"/>
      <c r="BZ19" s="90"/>
      <c r="CA19" s="90"/>
      <c r="CB19" s="90"/>
      <c r="CC19" s="90"/>
      <c r="CD19" s="90"/>
      <c r="CE19" s="90"/>
      <c r="CF19" s="90"/>
      <c r="CG19" s="90"/>
      <c r="CH19" s="90"/>
      <c r="CI19" s="90"/>
      <c r="CJ19" s="90"/>
      <c r="CK19" s="90"/>
      <c r="CL19" s="90"/>
      <c r="CM19" s="90"/>
      <c r="CN19" s="90"/>
      <c r="CO19" s="90"/>
      <c r="CP19" s="90"/>
      <c r="CQ19" s="90"/>
      <c r="CR19" s="90"/>
      <c r="CS19" s="90"/>
      <c r="CT19" s="90"/>
      <c r="CU19" s="90"/>
      <c r="CV19" s="90"/>
      <c r="CW19" s="90"/>
      <c r="CX19" s="90"/>
      <c r="CY19" s="90"/>
      <c r="CZ19" s="90"/>
      <c r="DA19" s="90"/>
      <c r="DB19" s="90"/>
      <c r="DC19" s="90"/>
      <c r="DD19" s="90"/>
      <c r="DE19" s="90"/>
      <c r="DF19" s="90"/>
      <c r="DG19" s="90"/>
      <c r="DH19" s="90"/>
      <c r="DI19" s="90"/>
      <c r="DJ19" s="90"/>
      <c r="DK19" s="90"/>
      <c r="DL19" s="90"/>
      <c r="DM19" s="90"/>
      <c r="DN19" s="90"/>
      <c r="DO19" s="90"/>
      <c r="DP19" s="90"/>
      <c r="DQ19" s="90"/>
      <c r="DR19" s="90"/>
      <c r="DS19" s="90"/>
      <c r="DT19" s="90"/>
      <c r="DU19" s="90"/>
      <c r="DV19" s="90"/>
      <c r="DW19" s="90"/>
      <c r="DX19" s="90"/>
      <c r="DY19" s="90"/>
      <c r="DZ19" s="90"/>
      <c r="EA19" s="90"/>
      <c r="EB19" s="90"/>
      <c r="EC19" s="90"/>
      <c r="ED19" s="90"/>
      <c r="EE19" s="90"/>
      <c r="EF19" s="90"/>
      <c r="EG19" s="90"/>
      <c r="EH19" s="90"/>
      <c r="EI19" s="90"/>
      <c r="EJ19" s="90"/>
      <c r="EK19" s="90"/>
      <c r="EL19" s="90"/>
      <c r="EM19" s="90"/>
      <c r="EN19" s="90"/>
      <c r="EO19" s="90"/>
      <c r="EP19" s="90"/>
      <c r="EQ19" s="90"/>
      <c r="ER19" s="90"/>
      <c r="ES19" s="90"/>
      <c r="ET19" s="90"/>
      <c r="EU19" s="90"/>
      <c r="EV19" s="90"/>
      <c r="EW19" s="90"/>
      <c r="EX19" s="90"/>
      <c r="EY19" s="90"/>
      <c r="EZ19" s="90"/>
      <c r="FA19" s="90"/>
      <c r="FB19" s="90"/>
      <c r="FC19" s="90"/>
      <c r="FD19" s="90"/>
      <c r="FE19" s="90"/>
      <c r="FF19" s="90"/>
      <c r="FG19" s="90"/>
      <c r="FH19" s="90"/>
      <c r="FI19" s="90"/>
      <c r="FJ19" s="90"/>
      <c r="FK19" s="90"/>
      <c r="FL19" s="90"/>
      <c r="FM19" s="90"/>
      <c r="FN19" s="90"/>
      <c r="FO19" s="90"/>
      <c r="FP19" s="90"/>
      <c r="FQ19" s="90"/>
      <c r="FR19" s="90"/>
      <c r="FS19" s="90"/>
      <c r="FT19" s="90"/>
      <c r="FU19" s="90"/>
      <c r="FV19" s="90"/>
      <c r="FW19" s="90"/>
      <c r="FX19" s="90"/>
      <c r="FY19" s="90"/>
      <c r="FZ19" s="90"/>
      <c r="GA19" s="90"/>
      <c r="GB19" s="90"/>
      <c r="GC19" s="90"/>
      <c r="GD19" s="90"/>
      <c r="GE19" s="90"/>
      <c r="GF19" s="90"/>
      <c r="GG19" s="90"/>
      <c r="GH19" s="90"/>
      <c r="GI19" s="90"/>
      <c r="GJ19" s="90"/>
      <c r="GK19" s="90"/>
      <c r="GL19" s="90"/>
      <c r="GM19" s="90"/>
      <c r="GN19" s="90"/>
      <c r="GO19" s="90"/>
      <c r="GP19" s="90"/>
      <c r="GQ19" s="90"/>
      <c r="GR19" s="90"/>
      <c r="GS19" s="90"/>
      <c r="GT19" s="90"/>
      <c r="GU19" s="90"/>
      <c r="GV19" s="90"/>
      <c r="GW19" s="90"/>
      <c r="GX19" s="90"/>
      <c r="GY19" s="90"/>
      <c r="GZ19" s="90"/>
      <c r="HA19" s="90"/>
      <c r="HB19" s="90"/>
      <c r="HC19" s="90"/>
      <c r="HD19" s="90"/>
      <c r="HE19" s="90"/>
      <c r="HF19" s="90"/>
      <c r="HG19" s="90"/>
      <c r="HH19" s="90"/>
      <c r="HI19" s="90"/>
      <c r="HJ19" s="90"/>
      <c r="HK19" s="90"/>
      <c r="HL19" s="90"/>
      <c r="HM19" s="90"/>
      <c r="HN19" s="90"/>
      <c r="HO19" s="90"/>
      <c r="HP19" s="90"/>
      <c r="HQ19" s="90"/>
      <c r="HR19" s="90"/>
      <c r="HS19" s="90"/>
      <c r="HT19" s="90"/>
      <c r="HU19" s="90"/>
      <c r="HV19" s="90"/>
      <c r="HW19" s="90"/>
      <c r="HX19" s="90"/>
      <c r="HY19" s="90"/>
      <c r="HZ19" s="90"/>
      <c r="IA19" s="90"/>
      <c r="IB19" s="90"/>
      <c r="IC19" s="90"/>
      <c r="ID19" s="90"/>
      <c r="IE19" s="90"/>
      <c r="IF19" s="90"/>
      <c r="IG19" s="90"/>
      <c r="IH19" s="90"/>
      <c r="II19" s="90"/>
      <c r="IJ19" s="90"/>
      <c r="IK19" s="90"/>
      <c r="IL19" s="90"/>
      <c r="IM19" s="90"/>
      <c r="IN19" s="90"/>
      <c r="IO19" s="90"/>
      <c r="IP19" s="90"/>
      <c r="IQ19" s="90"/>
      <c r="IR19" s="90"/>
      <c r="IS19" s="90"/>
      <c r="IT19" s="90"/>
      <c r="IU19" s="90"/>
    </row>
    <row r="20" spans="1:255" ht="15" customHeight="1">
      <c r="A20" s="166">
        <v>12</v>
      </c>
      <c r="B20" s="167"/>
      <c r="C20" s="171"/>
      <c r="D20" s="84"/>
      <c r="E20" s="168"/>
      <c r="F20" s="169"/>
      <c r="G20" s="169"/>
      <c r="H20" s="172"/>
      <c r="I20" s="90"/>
      <c r="J20" s="90"/>
      <c r="K20" s="90"/>
      <c r="L20" s="90"/>
      <c r="M20" s="90"/>
      <c r="N20" s="90"/>
      <c r="O20" s="90"/>
      <c r="P20" s="90"/>
      <c r="Q20" s="90"/>
      <c r="R20" s="90"/>
      <c r="S20" s="90"/>
      <c r="T20" s="90"/>
      <c r="U20" s="90"/>
      <c r="V20" s="90"/>
      <c r="W20" s="90"/>
      <c r="X20" s="90"/>
      <c r="Y20" s="90"/>
      <c r="Z20" s="90"/>
      <c r="AA20" s="90"/>
      <c r="AB20" s="90"/>
      <c r="AC20" s="90"/>
      <c r="AD20" s="90"/>
      <c r="AE20" s="90"/>
      <c r="AF20" s="90"/>
      <c r="AG20" s="90"/>
      <c r="AH20" s="90"/>
      <c r="AI20" s="90"/>
      <c r="AJ20" s="90"/>
      <c r="AK20" s="90"/>
      <c r="AL20" s="90"/>
      <c r="AM20" s="90"/>
      <c r="AN20" s="90"/>
      <c r="AO20" s="90"/>
      <c r="AP20" s="90"/>
      <c r="AQ20" s="90"/>
      <c r="AR20" s="90"/>
      <c r="AS20" s="90"/>
      <c r="AT20" s="90"/>
      <c r="AU20" s="90"/>
      <c r="AV20" s="90"/>
      <c r="AW20" s="90"/>
      <c r="AX20" s="90"/>
      <c r="AY20" s="90"/>
      <c r="AZ20" s="90"/>
      <c r="BA20" s="90"/>
      <c r="BB20" s="90"/>
      <c r="BC20" s="90"/>
      <c r="BD20" s="90"/>
      <c r="BE20" s="90"/>
      <c r="BF20" s="90"/>
      <c r="BG20" s="90"/>
      <c r="BH20" s="90"/>
      <c r="BI20" s="90"/>
      <c r="BJ20" s="90"/>
      <c r="BK20" s="90"/>
      <c r="BL20" s="90"/>
      <c r="BM20" s="90"/>
      <c r="BN20" s="90"/>
      <c r="BO20" s="90"/>
      <c r="BP20" s="90"/>
      <c r="BQ20" s="90"/>
      <c r="BR20" s="90"/>
      <c r="BS20" s="90"/>
      <c r="BT20" s="90"/>
      <c r="BU20" s="90"/>
      <c r="BV20" s="90"/>
      <c r="BW20" s="90"/>
      <c r="BX20" s="90"/>
      <c r="BY20" s="90"/>
      <c r="BZ20" s="90"/>
      <c r="CA20" s="90"/>
      <c r="CB20" s="90"/>
      <c r="CC20" s="90"/>
      <c r="CD20" s="90"/>
      <c r="CE20" s="90"/>
      <c r="CF20" s="90"/>
      <c r="CG20" s="90"/>
      <c r="CH20" s="90"/>
      <c r="CI20" s="90"/>
      <c r="CJ20" s="90"/>
      <c r="CK20" s="90"/>
      <c r="CL20" s="90"/>
      <c r="CM20" s="90"/>
      <c r="CN20" s="90"/>
      <c r="CO20" s="90"/>
      <c r="CP20" s="90"/>
      <c r="CQ20" s="90"/>
      <c r="CR20" s="90"/>
      <c r="CS20" s="90"/>
      <c r="CT20" s="90"/>
      <c r="CU20" s="90"/>
      <c r="CV20" s="90"/>
      <c r="CW20" s="90"/>
      <c r="CX20" s="90"/>
      <c r="CY20" s="90"/>
      <c r="CZ20" s="90"/>
      <c r="DA20" s="90"/>
      <c r="DB20" s="90"/>
      <c r="DC20" s="90"/>
      <c r="DD20" s="90"/>
      <c r="DE20" s="90"/>
      <c r="DF20" s="90"/>
      <c r="DG20" s="90"/>
      <c r="DH20" s="90"/>
      <c r="DI20" s="90"/>
      <c r="DJ20" s="90"/>
      <c r="DK20" s="90"/>
      <c r="DL20" s="90"/>
      <c r="DM20" s="90"/>
      <c r="DN20" s="90"/>
      <c r="DO20" s="90"/>
      <c r="DP20" s="90"/>
      <c r="DQ20" s="90"/>
      <c r="DR20" s="90"/>
      <c r="DS20" s="90"/>
      <c r="DT20" s="90"/>
      <c r="DU20" s="90"/>
      <c r="DV20" s="90"/>
      <c r="DW20" s="90"/>
      <c r="DX20" s="90"/>
      <c r="DY20" s="90"/>
      <c r="DZ20" s="90"/>
      <c r="EA20" s="90"/>
      <c r="EB20" s="90"/>
      <c r="EC20" s="90"/>
      <c r="ED20" s="90"/>
      <c r="EE20" s="90"/>
      <c r="EF20" s="90"/>
      <c r="EG20" s="90"/>
      <c r="EH20" s="90"/>
      <c r="EI20" s="90"/>
      <c r="EJ20" s="90"/>
      <c r="EK20" s="90"/>
      <c r="EL20" s="90"/>
      <c r="EM20" s="90"/>
      <c r="EN20" s="90"/>
      <c r="EO20" s="90"/>
      <c r="EP20" s="90"/>
      <c r="EQ20" s="90"/>
      <c r="ER20" s="90"/>
      <c r="ES20" s="90"/>
      <c r="ET20" s="90"/>
      <c r="EU20" s="90"/>
      <c r="EV20" s="90"/>
      <c r="EW20" s="90"/>
      <c r="EX20" s="90"/>
      <c r="EY20" s="90"/>
      <c r="EZ20" s="90"/>
      <c r="FA20" s="90"/>
      <c r="FB20" s="90"/>
      <c r="FC20" s="90"/>
      <c r="FD20" s="90"/>
      <c r="FE20" s="90"/>
      <c r="FF20" s="90"/>
      <c r="FG20" s="90"/>
      <c r="FH20" s="90"/>
      <c r="FI20" s="90"/>
      <c r="FJ20" s="90"/>
      <c r="FK20" s="90"/>
      <c r="FL20" s="90"/>
      <c r="FM20" s="90"/>
      <c r="FN20" s="90"/>
      <c r="FO20" s="90"/>
      <c r="FP20" s="90"/>
      <c r="FQ20" s="90"/>
      <c r="FR20" s="90"/>
      <c r="FS20" s="90"/>
      <c r="FT20" s="90"/>
      <c r="FU20" s="90"/>
      <c r="FV20" s="90"/>
      <c r="FW20" s="90"/>
      <c r="FX20" s="90"/>
      <c r="FY20" s="90"/>
      <c r="FZ20" s="90"/>
      <c r="GA20" s="90"/>
      <c r="GB20" s="90"/>
      <c r="GC20" s="90"/>
      <c r="GD20" s="90"/>
      <c r="GE20" s="90"/>
      <c r="GF20" s="90"/>
      <c r="GG20" s="90"/>
      <c r="GH20" s="90"/>
      <c r="GI20" s="90"/>
      <c r="GJ20" s="90"/>
      <c r="GK20" s="90"/>
      <c r="GL20" s="90"/>
      <c r="GM20" s="90"/>
      <c r="GN20" s="90"/>
      <c r="GO20" s="90"/>
      <c r="GP20" s="90"/>
      <c r="GQ20" s="90"/>
      <c r="GR20" s="90"/>
      <c r="GS20" s="90"/>
      <c r="GT20" s="90"/>
      <c r="GU20" s="90"/>
      <c r="GV20" s="90"/>
      <c r="GW20" s="90"/>
      <c r="GX20" s="90"/>
      <c r="GY20" s="90"/>
      <c r="GZ20" s="90"/>
      <c r="HA20" s="90"/>
      <c r="HB20" s="90"/>
      <c r="HC20" s="90"/>
      <c r="HD20" s="90"/>
      <c r="HE20" s="90"/>
      <c r="HF20" s="90"/>
      <c r="HG20" s="90"/>
      <c r="HH20" s="90"/>
      <c r="HI20" s="90"/>
      <c r="HJ20" s="90"/>
      <c r="HK20" s="90"/>
      <c r="HL20" s="90"/>
      <c r="HM20" s="90"/>
      <c r="HN20" s="90"/>
      <c r="HO20" s="90"/>
      <c r="HP20" s="90"/>
      <c r="HQ20" s="90"/>
      <c r="HR20" s="90"/>
      <c r="HS20" s="90"/>
      <c r="HT20" s="90"/>
      <c r="HU20" s="90"/>
      <c r="HV20" s="90"/>
      <c r="HW20" s="90"/>
      <c r="HX20" s="90"/>
      <c r="HY20" s="90"/>
      <c r="HZ20" s="90"/>
      <c r="IA20" s="90"/>
      <c r="IB20" s="90"/>
      <c r="IC20" s="90"/>
      <c r="ID20" s="90"/>
      <c r="IE20" s="90"/>
      <c r="IF20" s="90"/>
      <c r="IG20" s="90"/>
      <c r="IH20" s="90"/>
      <c r="II20" s="90"/>
      <c r="IJ20" s="90"/>
      <c r="IK20" s="90"/>
      <c r="IL20" s="90"/>
      <c r="IM20" s="90"/>
      <c r="IN20" s="90"/>
      <c r="IO20" s="90"/>
      <c r="IP20" s="90"/>
      <c r="IQ20" s="90"/>
      <c r="IR20" s="90"/>
      <c r="IS20" s="90"/>
      <c r="IT20" s="90"/>
      <c r="IU20" s="90"/>
    </row>
    <row r="21" spans="1:255" ht="15" customHeight="1">
      <c r="A21" s="166">
        <v>13</v>
      </c>
      <c r="B21" s="167"/>
      <c r="C21" s="171"/>
      <c r="D21" s="84"/>
      <c r="E21" s="168"/>
      <c r="F21" s="169"/>
      <c r="G21" s="169"/>
      <c r="H21" s="172"/>
      <c r="I21" s="90"/>
      <c r="J21" s="90"/>
      <c r="K21" s="90"/>
      <c r="L21" s="90"/>
      <c r="M21" s="90"/>
      <c r="N21" s="90"/>
      <c r="O21" s="90"/>
      <c r="P21" s="90"/>
      <c r="Q21" s="90"/>
      <c r="R21" s="90"/>
      <c r="S21" s="90"/>
      <c r="T21" s="90"/>
      <c r="U21" s="90"/>
      <c r="V21" s="90"/>
      <c r="W21" s="90"/>
      <c r="X21" s="90"/>
      <c r="Y21" s="90"/>
      <c r="Z21" s="90"/>
      <c r="AA21" s="90"/>
      <c r="AB21" s="90"/>
      <c r="AC21" s="90"/>
      <c r="AD21" s="90"/>
      <c r="AE21" s="90"/>
      <c r="AF21" s="90"/>
      <c r="AG21" s="90"/>
      <c r="AH21" s="90"/>
      <c r="AI21" s="90"/>
      <c r="AJ21" s="90"/>
      <c r="AK21" s="90"/>
      <c r="AL21" s="90"/>
      <c r="AM21" s="90"/>
      <c r="AN21" s="90"/>
      <c r="AO21" s="90"/>
      <c r="AP21" s="90"/>
      <c r="AQ21" s="90"/>
      <c r="AR21" s="90"/>
      <c r="AS21" s="90"/>
      <c r="AT21" s="90"/>
      <c r="AU21" s="90"/>
      <c r="AV21" s="90"/>
      <c r="AW21" s="90"/>
      <c r="AX21" s="90"/>
      <c r="AY21" s="90"/>
      <c r="AZ21" s="90"/>
      <c r="BA21" s="90"/>
      <c r="BB21" s="90"/>
      <c r="BC21" s="90"/>
      <c r="BD21" s="90"/>
      <c r="BE21" s="90"/>
      <c r="BF21" s="90"/>
      <c r="BG21" s="90"/>
      <c r="BH21" s="90"/>
      <c r="BI21" s="90"/>
      <c r="BJ21" s="90"/>
      <c r="BK21" s="90"/>
      <c r="BL21" s="90"/>
      <c r="BM21" s="90"/>
      <c r="BN21" s="90"/>
      <c r="BO21" s="90"/>
      <c r="BP21" s="90"/>
      <c r="BQ21" s="90"/>
      <c r="BR21" s="90"/>
      <c r="BS21" s="90"/>
      <c r="BT21" s="90"/>
      <c r="BU21" s="90"/>
      <c r="BV21" s="90"/>
      <c r="BW21" s="90"/>
      <c r="BX21" s="90"/>
      <c r="BY21" s="90"/>
      <c r="BZ21" s="90"/>
      <c r="CA21" s="90"/>
      <c r="CB21" s="90"/>
      <c r="CC21" s="90"/>
      <c r="CD21" s="90"/>
      <c r="CE21" s="90"/>
      <c r="CF21" s="90"/>
      <c r="CG21" s="90"/>
      <c r="CH21" s="90"/>
      <c r="CI21" s="90"/>
      <c r="CJ21" s="90"/>
      <c r="CK21" s="90"/>
      <c r="CL21" s="90"/>
      <c r="CM21" s="90"/>
      <c r="CN21" s="90"/>
      <c r="CO21" s="90"/>
      <c r="CP21" s="90"/>
      <c r="CQ21" s="90"/>
      <c r="CR21" s="90"/>
      <c r="CS21" s="90"/>
      <c r="CT21" s="90"/>
      <c r="CU21" s="90"/>
      <c r="CV21" s="90"/>
      <c r="CW21" s="90"/>
      <c r="CX21" s="90"/>
      <c r="CY21" s="90"/>
      <c r="CZ21" s="90"/>
      <c r="DA21" s="90"/>
      <c r="DB21" s="90"/>
      <c r="DC21" s="90"/>
      <c r="DD21" s="90"/>
      <c r="DE21" s="90"/>
      <c r="DF21" s="90"/>
      <c r="DG21" s="90"/>
      <c r="DH21" s="90"/>
      <c r="DI21" s="90"/>
      <c r="DJ21" s="90"/>
      <c r="DK21" s="90"/>
      <c r="DL21" s="90"/>
      <c r="DM21" s="90"/>
      <c r="DN21" s="90"/>
      <c r="DO21" s="90"/>
      <c r="DP21" s="90"/>
      <c r="DQ21" s="90"/>
      <c r="DR21" s="90"/>
      <c r="DS21" s="90"/>
      <c r="DT21" s="90"/>
      <c r="DU21" s="90"/>
      <c r="DV21" s="90"/>
      <c r="DW21" s="90"/>
      <c r="DX21" s="90"/>
      <c r="DY21" s="90"/>
      <c r="DZ21" s="90"/>
      <c r="EA21" s="90"/>
      <c r="EB21" s="90"/>
      <c r="EC21" s="90"/>
      <c r="ED21" s="90"/>
      <c r="EE21" s="90"/>
      <c r="EF21" s="90"/>
      <c r="EG21" s="90"/>
      <c r="EH21" s="90"/>
      <c r="EI21" s="90"/>
      <c r="EJ21" s="90"/>
      <c r="EK21" s="90"/>
      <c r="EL21" s="90"/>
      <c r="EM21" s="90"/>
      <c r="EN21" s="90"/>
      <c r="EO21" s="90"/>
      <c r="EP21" s="90"/>
      <c r="EQ21" s="90"/>
      <c r="ER21" s="90"/>
      <c r="ES21" s="90"/>
      <c r="ET21" s="90"/>
      <c r="EU21" s="90"/>
      <c r="EV21" s="90"/>
      <c r="EW21" s="90"/>
      <c r="EX21" s="90"/>
      <c r="EY21" s="90"/>
      <c r="EZ21" s="90"/>
      <c r="FA21" s="90"/>
      <c r="FB21" s="90"/>
      <c r="FC21" s="90"/>
      <c r="FD21" s="90"/>
      <c r="FE21" s="90"/>
      <c r="FF21" s="90"/>
      <c r="FG21" s="90"/>
      <c r="FH21" s="90"/>
      <c r="FI21" s="90"/>
      <c r="FJ21" s="90"/>
      <c r="FK21" s="90"/>
      <c r="FL21" s="90"/>
      <c r="FM21" s="90"/>
      <c r="FN21" s="90"/>
      <c r="FO21" s="90"/>
      <c r="FP21" s="90"/>
      <c r="FQ21" s="90"/>
      <c r="FR21" s="90"/>
      <c r="FS21" s="90"/>
      <c r="FT21" s="90"/>
      <c r="FU21" s="90"/>
      <c r="FV21" s="90"/>
      <c r="FW21" s="90"/>
      <c r="FX21" s="90"/>
      <c r="FY21" s="90"/>
      <c r="FZ21" s="90"/>
      <c r="GA21" s="90"/>
      <c r="GB21" s="90"/>
      <c r="GC21" s="90"/>
      <c r="GD21" s="90"/>
      <c r="GE21" s="90"/>
      <c r="GF21" s="90"/>
      <c r="GG21" s="90"/>
      <c r="GH21" s="90"/>
      <c r="GI21" s="90"/>
      <c r="GJ21" s="90"/>
      <c r="GK21" s="90"/>
      <c r="GL21" s="90"/>
      <c r="GM21" s="90"/>
      <c r="GN21" s="90"/>
      <c r="GO21" s="90"/>
      <c r="GP21" s="90"/>
      <c r="GQ21" s="90"/>
      <c r="GR21" s="90"/>
      <c r="GS21" s="90"/>
      <c r="GT21" s="90"/>
      <c r="GU21" s="90"/>
      <c r="GV21" s="90"/>
      <c r="GW21" s="90"/>
      <c r="GX21" s="90"/>
      <c r="GY21" s="90"/>
      <c r="GZ21" s="90"/>
      <c r="HA21" s="90"/>
      <c r="HB21" s="90"/>
      <c r="HC21" s="90"/>
      <c r="HD21" s="90"/>
      <c r="HE21" s="90"/>
      <c r="HF21" s="90"/>
      <c r="HG21" s="90"/>
      <c r="HH21" s="90"/>
      <c r="HI21" s="90"/>
      <c r="HJ21" s="90"/>
      <c r="HK21" s="90"/>
      <c r="HL21" s="90"/>
      <c r="HM21" s="90"/>
      <c r="HN21" s="90"/>
      <c r="HO21" s="90"/>
      <c r="HP21" s="90"/>
      <c r="HQ21" s="90"/>
      <c r="HR21" s="90"/>
      <c r="HS21" s="90"/>
      <c r="HT21" s="90"/>
      <c r="HU21" s="90"/>
      <c r="HV21" s="90"/>
      <c r="HW21" s="90"/>
      <c r="HX21" s="90"/>
      <c r="HY21" s="90"/>
      <c r="HZ21" s="90"/>
      <c r="IA21" s="90"/>
      <c r="IB21" s="90"/>
      <c r="IC21" s="90"/>
      <c r="ID21" s="90"/>
      <c r="IE21" s="90"/>
      <c r="IF21" s="90"/>
      <c r="IG21" s="90"/>
      <c r="IH21" s="90"/>
      <c r="II21" s="90"/>
      <c r="IJ21" s="90"/>
      <c r="IK21" s="90"/>
      <c r="IL21" s="90"/>
      <c r="IM21" s="90"/>
      <c r="IN21" s="90"/>
      <c r="IO21" s="90"/>
      <c r="IP21" s="90"/>
      <c r="IQ21" s="90"/>
      <c r="IR21" s="90"/>
      <c r="IS21" s="90"/>
      <c r="IT21" s="90"/>
      <c r="IU21" s="90"/>
    </row>
    <row r="22" spans="1:255" ht="15" customHeight="1">
      <c r="A22" s="166">
        <v>14</v>
      </c>
      <c r="B22" s="167"/>
      <c r="C22" s="171"/>
      <c r="D22" s="84"/>
      <c r="E22" s="168"/>
      <c r="F22" s="169"/>
      <c r="G22" s="169"/>
      <c r="H22" s="172"/>
      <c r="I22" s="90"/>
      <c r="J22" s="90"/>
      <c r="K22" s="90"/>
      <c r="L22" s="90"/>
      <c r="M22" s="90"/>
      <c r="N22" s="90"/>
      <c r="O22" s="90"/>
      <c r="P22" s="90"/>
      <c r="Q22" s="90"/>
      <c r="R22" s="90"/>
      <c r="S22" s="90"/>
      <c r="T22" s="90"/>
      <c r="U22" s="90"/>
      <c r="V22" s="90"/>
      <c r="W22" s="90"/>
      <c r="X22" s="90"/>
      <c r="Y22" s="90"/>
      <c r="Z22" s="90"/>
      <c r="AA22" s="90"/>
      <c r="AB22" s="90"/>
      <c r="AC22" s="90"/>
      <c r="AD22" s="90"/>
      <c r="AE22" s="90"/>
      <c r="AF22" s="90"/>
      <c r="AG22" s="90"/>
      <c r="AH22" s="90"/>
      <c r="AI22" s="90"/>
      <c r="AJ22" s="90"/>
      <c r="AK22" s="90"/>
      <c r="AL22" s="90"/>
      <c r="AM22" s="90"/>
      <c r="AN22" s="90"/>
      <c r="AO22" s="90"/>
      <c r="AP22" s="90"/>
      <c r="AQ22" s="90"/>
      <c r="AR22" s="90"/>
      <c r="AS22" s="90"/>
      <c r="AT22" s="90"/>
      <c r="AU22" s="90"/>
      <c r="AV22" s="90"/>
      <c r="AW22" s="90"/>
      <c r="AX22" s="90"/>
      <c r="AY22" s="90"/>
      <c r="AZ22" s="90"/>
      <c r="BA22" s="90"/>
      <c r="BB22" s="90"/>
      <c r="BC22" s="90"/>
      <c r="BD22" s="90"/>
      <c r="BE22" s="90"/>
      <c r="BF22" s="90"/>
      <c r="BG22" s="90"/>
      <c r="BH22" s="90"/>
      <c r="BI22" s="90"/>
      <c r="BJ22" s="90"/>
      <c r="BK22" s="90"/>
      <c r="BL22" s="90"/>
      <c r="BM22" s="90"/>
      <c r="BN22" s="90"/>
      <c r="BO22" s="90"/>
      <c r="BP22" s="90"/>
      <c r="BQ22" s="90"/>
      <c r="BR22" s="90"/>
      <c r="BS22" s="90"/>
      <c r="BT22" s="90"/>
      <c r="BU22" s="90"/>
      <c r="BV22" s="90"/>
      <c r="BW22" s="90"/>
      <c r="BX22" s="90"/>
      <c r="BY22" s="90"/>
      <c r="BZ22" s="90"/>
      <c r="CA22" s="90"/>
      <c r="CB22" s="90"/>
      <c r="CC22" s="90"/>
      <c r="CD22" s="90"/>
      <c r="CE22" s="90"/>
      <c r="CF22" s="90"/>
      <c r="CG22" s="90"/>
      <c r="CH22" s="90"/>
      <c r="CI22" s="90"/>
      <c r="CJ22" s="90"/>
      <c r="CK22" s="90"/>
      <c r="CL22" s="90"/>
      <c r="CM22" s="90"/>
      <c r="CN22" s="90"/>
      <c r="CO22" s="90"/>
      <c r="CP22" s="90"/>
      <c r="CQ22" s="90"/>
      <c r="CR22" s="90"/>
      <c r="CS22" s="90"/>
      <c r="CT22" s="90"/>
      <c r="CU22" s="90"/>
      <c r="CV22" s="90"/>
      <c r="CW22" s="90"/>
      <c r="CX22" s="90"/>
      <c r="CY22" s="90"/>
      <c r="CZ22" s="90"/>
      <c r="DA22" s="90"/>
      <c r="DB22" s="90"/>
      <c r="DC22" s="90"/>
      <c r="DD22" s="90"/>
      <c r="DE22" s="90"/>
      <c r="DF22" s="90"/>
      <c r="DG22" s="90"/>
      <c r="DH22" s="90"/>
      <c r="DI22" s="90"/>
      <c r="DJ22" s="90"/>
      <c r="DK22" s="90"/>
      <c r="DL22" s="90"/>
      <c r="DM22" s="90"/>
      <c r="DN22" s="90"/>
      <c r="DO22" s="90"/>
      <c r="DP22" s="90"/>
      <c r="DQ22" s="90"/>
      <c r="DR22" s="90"/>
      <c r="DS22" s="90"/>
      <c r="DT22" s="90"/>
      <c r="DU22" s="90"/>
      <c r="DV22" s="90"/>
      <c r="DW22" s="90"/>
      <c r="DX22" s="90"/>
      <c r="DY22" s="90"/>
      <c r="DZ22" s="90"/>
      <c r="EA22" s="90"/>
      <c r="EB22" s="90"/>
      <c r="EC22" s="90"/>
      <c r="ED22" s="90"/>
      <c r="EE22" s="90"/>
      <c r="EF22" s="90"/>
      <c r="EG22" s="90"/>
      <c r="EH22" s="90"/>
      <c r="EI22" s="90"/>
      <c r="EJ22" s="90"/>
      <c r="EK22" s="90"/>
      <c r="EL22" s="90"/>
      <c r="EM22" s="90"/>
      <c r="EN22" s="90"/>
      <c r="EO22" s="90"/>
      <c r="EP22" s="90"/>
      <c r="EQ22" s="90"/>
      <c r="ER22" s="90"/>
      <c r="ES22" s="90"/>
      <c r="ET22" s="90"/>
      <c r="EU22" s="90"/>
      <c r="EV22" s="90"/>
      <c r="EW22" s="90"/>
      <c r="EX22" s="90"/>
      <c r="EY22" s="90"/>
      <c r="EZ22" s="90"/>
      <c r="FA22" s="90"/>
      <c r="FB22" s="90"/>
      <c r="FC22" s="90"/>
      <c r="FD22" s="90"/>
      <c r="FE22" s="90"/>
      <c r="FF22" s="90"/>
      <c r="FG22" s="90"/>
      <c r="FH22" s="90"/>
      <c r="FI22" s="90"/>
      <c r="FJ22" s="90"/>
      <c r="FK22" s="90"/>
      <c r="FL22" s="90"/>
      <c r="FM22" s="90"/>
      <c r="FN22" s="90"/>
      <c r="FO22" s="90"/>
      <c r="FP22" s="90"/>
      <c r="FQ22" s="90"/>
      <c r="FR22" s="90"/>
      <c r="FS22" s="90"/>
      <c r="FT22" s="90"/>
      <c r="FU22" s="90"/>
      <c r="FV22" s="90"/>
      <c r="FW22" s="90"/>
      <c r="FX22" s="90"/>
      <c r="FY22" s="90"/>
      <c r="FZ22" s="90"/>
      <c r="GA22" s="90"/>
      <c r="GB22" s="90"/>
      <c r="GC22" s="90"/>
      <c r="GD22" s="90"/>
      <c r="GE22" s="90"/>
      <c r="GF22" s="90"/>
      <c r="GG22" s="90"/>
      <c r="GH22" s="90"/>
      <c r="GI22" s="90"/>
      <c r="GJ22" s="90"/>
      <c r="GK22" s="90"/>
      <c r="GL22" s="90"/>
      <c r="GM22" s="90"/>
      <c r="GN22" s="90"/>
      <c r="GO22" s="90"/>
      <c r="GP22" s="90"/>
      <c r="GQ22" s="90"/>
      <c r="GR22" s="90"/>
      <c r="GS22" s="90"/>
      <c r="GT22" s="90"/>
      <c r="GU22" s="90"/>
      <c r="GV22" s="90"/>
      <c r="GW22" s="90"/>
      <c r="GX22" s="90"/>
      <c r="GY22" s="90"/>
      <c r="GZ22" s="90"/>
      <c r="HA22" s="90"/>
      <c r="HB22" s="90"/>
      <c r="HC22" s="90"/>
      <c r="HD22" s="90"/>
      <c r="HE22" s="90"/>
      <c r="HF22" s="90"/>
      <c r="HG22" s="90"/>
      <c r="HH22" s="90"/>
      <c r="HI22" s="90"/>
      <c r="HJ22" s="90"/>
      <c r="HK22" s="90"/>
      <c r="HL22" s="90"/>
      <c r="HM22" s="90"/>
      <c r="HN22" s="90"/>
      <c r="HO22" s="90"/>
      <c r="HP22" s="90"/>
      <c r="HQ22" s="90"/>
      <c r="HR22" s="90"/>
      <c r="HS22" s="90"/>
      <c r="HT22" s="90"/>
      <c r="HU22" s="90"/>
      <c r="HV22" s="90"/>
      <c r="HW22" s="90"/>
      <c r="HX22" s="90"/>
      <c r="HY22" s="90"/>
      <c r="HZ22" s="90"/>
      <c r="IA22" s="90"/>
      <c r="IB22" s="90"/>
      <c r="IC22" s="90"/>
      <c r="ID22" s="90"/>
      <c r="IE22" s="90"/>
      <c r="IF22" s="90"/>
      <c r="IG22" s="90"/>
      <c r="IH22" s="90"/>
      <c r="II22" s="90"/>
      <c r="IJ22" s="90"/>
      <c r="IK22" s="90"/>
      <c r="IL22" s="90"/>
      <c r="IM22" s="90"/>
      <c r="IN22" s="90"/>
      <c r="IO22" s="90"/>
      <c r="IP22" s="90"/>
      <c r="IQ22" s="90"/>
      <c r="IR22" s="90"/>
      <c r="IS22" s="90"/>
      <c r="IT22" s="90"/>
      <c r="IU22" s="90"/>
    </row>
    <row r="23" spans="1:255" ht="15" customHeight="1">
      <c r="A23" s="166">
        <v>15</v>
      </c>
      <c r="B23" s="167"/>
      <c r="C23" s="171"/>
      <c r="D23" s="84"/>
      <c r="E23" s="168"/>
      <c r="F23" s="169"/>
      <c r="G23" s="169"/>
      <c r="H23" s="172"/>
      <c r="I23" s="90"/>
      <c r="J23" s="90"/>
      <c r="K23" s="90"/>
      <c r="L23" s="90"/>
      <c r="M23" s="90"/>
      <c r="N23" s="90"/>
      <c r="O23" s="90"/>
      <c r="P23" s="90"/>
      <c r="Q23" s="90"/>
      <c r="R23" s="90"/>
      <c r="S23" s="90"/>
      <c r="T23" s="90"/>
      <c r="U23" s="90"/>
      <c r="V23" s="90"/>
      <c r="W23" s="90"/>
      <c r="X23" s="90"/>
      <c r="Y23" s="90"/>
      <c r="Z23" s="90"/>
      <c r="AA23" s="90"/>
      <c r="AB23" s="90"/>
      <c r="AC23" s="90"/>
      <c r="AD23" s="90"/>
      <c r="AE23" s="90"/>
      <c r="AF23" s="90"/>
      <c r="AG23" s="90"/>
      <c r="AH23" s="90"/>
      <c r="AI23" s="90"/>
      <c r="AJ23" s="90"/>
      <c r="AK23" s="90"/>
      <c r="AL23" s="90"/>
      <c r="AM23" s="90"/>
      <c r="AN23" s="90"/>
      <c r="AO23" s="90"/>
      <c r="AP23" s="90"/>
      <c r="AQ23" s="90"/>
      <c r="AR23" s="90"/>
      <c r="AS23" s="90"/>
      <c r="AT23" s="90"/>
      <c r="AU23" s="90"/>
      <c r="AV23" s="90"/>
      <c r="AW23" s="90"/>
      <c r="AX23" s="90"/>
      <c r="AY23" s="90"/>
      <c r="AZ23" s="90"/>
      <c r="BA23" s="90"/>
      <c r="BB23" s="90"/>
      <c r="BC23" s="90"/>
      <c r="BD23" s="90"/>
      <c r="BE23" s="90"/>
      <c r="BF23" s="90"/>
      <c r="BG23" s="90"/>
      <c r="BH23" s="90"/>
      <c r="BI23" s="90"/>
      <c r="BJ23" s="90"/>
      <c r="BK23" s="90"/>
      <c r="BL23" s="90"/>
      <c r="BM23" s="90"/>
      <c r="BN23" s="90"/>
      <c r="BO23" s="90"/>
      <c r="BP23" s="90"/>
      <c r="BQ23" s="90"/>
      <c r="BR23" s="90"/>
      <c r="BS23" s="90"/>
      <c r="BT23" s="90"/>
      <c r="BU23" s="90"/>
      <c r="BV23" s="90"/>
      <c r="BW23" s="90"/>
      <c r="BX23" s="90"/>
      <c r="BY23" s="90"/>
      <c r="BZ23" s="90"/>
      <c r="CA23" s="90"/>
      <c r="CB23" s="90"/>
      <c r="CC23" s="90"/>
      <c r="CD23" s="90"/>
      <c r="CE23" s="90"/>
      <c r="CF23" s="90"/>
      <c r="CG23" s="90"/>
      <c r="CH23" s="90"/>
      <c r="CI23" s="90"/>
      <c r="CJ23" s="90"/>
      <c r="CK23" s="90"/>
      <c r="CL23" s="90"/>
      <c r="CM23" s="90"/>
      <c r="CN23" s="90"/>
      <c r="CO23" s="90"/>
      <c r="CP23" s="90"/>
      <c r="CQ23" s="90"/>
      <c r="CR23" s="90"/>
      <c r="CS23" s="90"/>
      <c r="CT23" s="90"/>
      <c r="CU23" s="90"/>
      <c r="CV23" s="90"/>
      <c r="CW23" s="90"/>
      <c r="CX23" s="90"/>
      <c r="CY23" s="90"/>
      <c r="CZ23" s="90"/>
      <c r="DA23" s="90"/>
      <c r="DB23" s="90"/>
      <c r="DC23" s="90"/>
      <c r="DD23" s="90"/>
      <c r="DE23" s="90"/>
      <c r="DF23" s="90"/>
      <c r="DG23" s="90"/>
      <c r="DH23" s="90"/>
      <c r="DI23" s="90"/>
      <c r="DJ23" s="90"/>
      <c r="DK23" s="90"/>
      <c r="DL23" s="90"/>
      <c r="DM23" s="90"/>
      <c r="DN23" s="90"/>
      <c r="DO23" s="90"/>
      <c r="DP23" s="90"/>
      <c r="DQ23" s="90"/>
      <c r="DR23" s="90"/>
      <c r="DS23" s="90"/>
      <c r="DT23" s="90"/>
      <c r="DU23" s="90"/>
      <c r="DV23" s="90"/>
      <c r="DW23" s="90"/>
      <c r="DX23" s="90"/>
      <c r="DY23" s="90"/>
      <c r="DZ23" s="90"/>
      <c r="EA23" s="90"/>
      <c r="EB23" s="90"/>
      <c r="EC23" s="90"/>
      <c r="ED23" s="90"/>
      <c r="EE23" s="90"/>
      <c r="EF23" s="90"/>
      <c r="EG23" s="90"/>
      <c r="EH23" s="90"/>
      <c r="EI23" s="90"/>
      <c r="EJ23" s="90"/>
      <c r="EK23" s="90"/>
      <c r="EL23" s="90"/>
      <c r="EM23" s="90"/>
      <c r="EN23" s="90"/>
      <c r="EO23" s="90"/>
      <c r="EP23" s="90"/>
      <c r="EQ23" s="90"/>
      <c r="ER23" s="90"/>
      <c r="ES23" s="90"/>
      <c r="ET23" s="90"/>
      <c r="EU23" s="90"/>
      <c r="EV23" s="90"/>
      <c r="EW23" s="90"/>
      <c r="EX23" s="90"/>
      <c r="EY23" s="90"/>
      <c r="EZ23" s="90"/>
      <c r="FA23" s="90"/>
      <c r="FB23" s="90"/>
      <c r="FC23" s="90"/>
      <c r="FD23" s="90"/>
      <c r="FE23" s="90"/>
      <c r="FF23" s="90"/>
      <c r="FG23" s="90"/>
      <c r="FH23" s="90"/>
      <c r="FI23" s="90"/>
      <c r="FJ23" s="90"/>
      <c r="FK23" s="90"/>
      <c r="FL23" s="90"/>
      <c r="FM23" s="90"/>
      <c r="FN23" s="90"/>
      <c r="FO23" s="90"/>
      <c r="FP23" s="90"/>
      <c r="FQ23" s="90"/>
      <c r="FR23" s="90"/>
      <c r="FS23" s="90"/>
      <c r="FT23" s="90"/>
      <c r="FU23" s="90"/>
      <c r="FV23" s="90"/>
      <c r="FW23" s="90"/>
      <c r="FX23" s="90"/>
      <c r="FY23" s="90"/>
      <c r="FZ23" s="90"/>
      <c r="GA23" s="90"/>
      <c r="GB23" s="90"/>
      <c r="GC23" s="90"/>
      <c r="GD23" s="90"/>
      <c r="GE23" s="90"/>
      <c r="GF23" s="90"/>
      <c r="GG23" s="90"/>
      <c r="GH23" s="90"/>
      <c r="GI23" s="90"/>
      <c r="GJ23" s="90"/>
      <c r="GK23" s="90"/>
      <c r="GL23" s="90"/>
      <c r="GM23" s="90"/>
      <c r="GN23" s="90"/>
      <c r="GO23" s="90"/>
      <c r="GP23" s="90"/>
      <c r="GQ23" s="90"/>
      <c r="GR23" s="90"/>
      <c r="GS23" s="90"/>
      <c r="GT23" s="90"/>
      <c r="GU23" s="90"/>
      <c r="GV23" s="90"/>
      <c r="GW23" s="90"/>
      <c r="GX23" s="90"/>
      <c r="GY23" s="90"/>
      <c r="GZ23" s="90"/>
      <c r="HA23" s="90"/>
      <c r="HB23" s="90"/>
      <c r="HC23" s="90"/>
      <c r="HD23" s="90"/>
      <c r="HE23" s="90"/>
      <c r="HF23" s="90"/>
      <c r="HG23" s="90"/>
      <c r="HH23" s="90"/>
      <c r="HI23" s="90"/>
      <c r="HJ23" s="90"/>
      <c r="HK23" s="90"/>
      <c r="HL23" s="90"/>
      <c r="HM23" s="90"/>
      <c r="HN23" s="90"/>
      <c r="HO23" s="90"/>
      <c r="HP23" s="90"/>
      <c r="HQ23" s="90"/>
      <c r="HR23" s="90"/>
      <c r="HS23" s="90"/>
      <c r="HT23" s="90"/>
      <c r="HU23" s="90"/>
      <c r="HV23" s="90"/>
      <c r="HW23" s="90"/>
      <c r="HX23" s="90"/>
      <c r="HY23" s="90"/>
      <c r="HZ23" s="90"/>
      <c r="IA23" s="90"/>
      <c r="IB23" s="90"/>
      <c r="IC23" s="90"/>
      <c r="ID23" s="90"/>
      <c r="IE23" s="90"/>
      <c r="IF23" s="90"/>
      <c r="IG23" s="90"/>
      <c r="IH23" s="90"/>
      <c r="II23" s="90"/>
      <c r="IJ23" s="90"/>
      <c r="IK23" s="90"/>
      <c r="IL23" s="90"/>
      <c r="IM23" s="90"/>
      <c r="IN23" s="90"/>
      <c r="IO23" s="90"/>
      <c r="IP23" s="90"/>
      <c r="IQ23" s="90"/>
      <c r="IR23" s="90"/>
      <c r="IS23" s="90"/>
      <c r="IT23" s="90"/>
      <c r="IU23" s="90"/>
    </row>
    <row r="24" spans="1:255" ht="15" customHeight="1">
      <c r="A24" s="166">
        <v>16</v>
      </c>
      <c r="B24" s="167"/>
      <c r="C24" s="171"/>
      <c r="D24" s="84"/>
      <c r="E24" s="168"/>
      <c r="F24" s="169"/>
      <c r="G24" s="169"/>
      <c r="H24" s="172"/>
      <c r="I24" s="90"/>
      <c r="J24" s="90"/>
      <c r="K24" s="90"/>
      <c r="L24" s="90"/>
      <c r="M24" s="90"/>
      <c r="N24" s="90"/>
      <c r="O24" s="90"/>
      <c r="P24" s="90"/>
      <c r="Q24" s="90"/>
      <c r="R24" s="90"/>
      <c r="S24" s="90"/>
      <c r="T24" s="90"/>
      <c r="U24" s="90"/>
      <c r="V24" s="90"/>
      <c r="W24" s="90"/>
      <c r="X24" s="90"/>
      <c r="Y24" s="90"/>
      <c r="Z24" s="90"/>
      <c r="AA24" s="90"/>
      <c r="AB24" s="90"/>
      <c r="AC24" s="90"/>
      <c r="AD24" s="90"/>
      <c r="AE24" s="90"/>
      <c r="AF24" s="90"/>
      <c r="AG24" s="90"/>
      <c r="AH24" s="90"/>
      <c r="AI24" s="90"/>
      <c r="AJ24" s="90"/>
      <c r="AK24" s="90"/>
      <c r="AL24" s="90"/>
      <c r="AM24" s="90"/>
      <c r="AN24" s="90"/>
      <c r="AO24" s="90"/>
      <c r="AP24" s="90"/>
      <c r="AQ24" s="90"/>
      <c r="AR24" s="90"/>
      <c r="AS24" s="90"/>
      <c r="AT24" s="90"/>
      <c r="AU24" s="90"/>
      <c r="AV24" s="90"/>
      <c r="AW24" s="90"/>
      <c r="AX24" s="90"/>
      <c r="AY24" s="90"/>
      <c r="AZ24" s="90"/>
      <c r="BA24" s="90"/>
      <c r="BB24" s="90"/>
      <c r="BC24" s="90"/>
      <c r="BD24" s="90"/>
      <c r="BE24" s="90"/>
      <c r="BF24" s="90"/>
      <c r="BG24" s="90"/>
      <c r="BH24" s="90"/>
      <c r="BI24" s="90"/>
      <c r="BJ24" s="90"/>
      <c r="BK24" s="90"/>
      <c r="BL24" s="90"/>
      <c r="BM24" s="90"/>
      <c r="BN24" s="90"/>
      <c r="BO24" s="90"/>
      <c r="BP24" s="90"/>
      <c r="BQ24" s="90"/>
      <c r="BR24" s="90"/>
      <c r="BS24" s="90"/>
      <c r="BT24" s="90"/>
      <c r="BU24" s="90"/>
      <c r="BV24" s="90"/>
      <c r="BW24" s="90"/>
      <c r="BX24" s="90"/>
      <c r="BY24" s="90"/>
      <c r="BZ24" s="90"/>
      <c r="CA24" s="90"/>
      <c r="CB24" s="90"/>
      <c r="CC24" s="90"/>
      <c r="CD24" s="90"/>
      <c r="CE24" s="90"/>
      <c r="CF24" s="90"/>
      <c r="CG24" s="90"/>
      <c r="CH24" s="90"/>
      <c r="CI24" s="90"/>
      <c r="CJ24" s="90"/>
      <c r="CK24" s="90"/>
      <c r="CL24" s="90"/>
      <c r="CM24" s="90"/>
      <c r="CN24" s="90"/>
      <c r="CO24" s="90"/>
      <c r="CP24" s="90"/>
      <c r="CQ24" s="90"/>
      <c r="CR24" s="90"/>
      <c r="CS24" s="90"/>
      <c r="CT24" s="90"/>
      <c r="CU24" s="90"/>
      <c r="CV24" s="90"/>
      <c r="CW24" s="90"/>
      <c r="CX24" s="90"/>
      <c r="CY24" s="90"/>
      <c r="CZ24" s="90"/>
      <c r="DA24" s="90"/>
      <c r="DB24" s="90"/>
      <c r="DC24" s="90"/>
      <c r="DD24" s="90"/>
      <c r="DE24" s="90"/>
      <c r="DF24" s="90"/>
      <c r="DG24" s="90"/>
      <c r="DH24" s="90"/>
      <c r="DI24" s="90"/>
      <c r="DJ24" s="90"/>
      <c r="DK24" s="90"/>
      <c r="DL24" s="90"/>
      <c r="DM24" s="90"/>
      <c r="DN24" s="90"/>
      <c r="DO24" s="90"/>
      <c r="DP24" s="90"/>
      <c r="DQ24" s="90"/>
      <c r="DR24" s="90"/>
      <c r="DS24" s="90"/>
      <c r="DT24" s="90"/>
      <c r="DU24" s="90"/>
      <c r="DV24" s="90"/>
      <c r="DW24" s="90"/>
      <c r="DX24" s="90"/>
      <c r="DY24" s="90"/>
      <c r="DZ24" s="90"/>
      <c r="EA24" s="90"/>
      <c r="EB24" s="90"/>
      <c r="EC24" s="90"/>
      <c r="ED24" s="90"/>
      <c r="EE24" s="90"/>
      <c r="EF24" s="90"/>
      <c r="EG24" s="90"/>
      <c r="EH24" s="90"/>
      <c r="EI24" s="90"/>
      <c r="EJ24" s="90"/>
      <c r="EK24" s="90"/>
      <c r="EL24" s="90"/>
      <c r="EM24" s="90"/>
      <c r="EN24" s="90"/>
      <c r="EO24" s="90"/>
      <c r="EP24" s="90"/>
      <c r="EQ24" s="90"/>
      <c r="ER24" s="90"/>
      <c r="ES24" s="90"/>
      <c r="ET24" s="90"/>
      <c r="EU24" s="90"/>
      <c r="EV24" s="90"/>
      <c r="EW24" s="90"/>
      <c r="EX24" s="90"/>
      <c r="EY24" s="90"/>
      <c r="EZ24" s="90"/>
      <c r="FA24" s="90"/>
      <c r="FB24" s="90"/>
      <c r="FC24" s="90"/>
      <c r="FD24" s="90"/>
      <c r="FE24" s="90"/>
      <c r="FF24" s="90"/>
      <c r="FG24" s="90"/>
      <c r="FH24" s="90"/>
      <c r="FI24" s="90"/>
      <c r="FJ24" s="90"/>
      <c r="FK24" s="90"/>
      <c r="FL24" s="90"/>
      <c r="FM24" s="90"/>
      <c r="FN24" s="90"/>
      <c r="FO24" s="90"/>
      <c r="FP24" s="90"/>
      <c r="FQ24" s="90"/>
      <c r="FR24" s="90"/>
      <c r="FS24" s="90"/>
      <c r="FT24" s="90"/>
      <c r="FU24" s="90"/>
      <c r="FV24" s="90"/>
      <c r="FW24" s="90"/>
      <c r="FX24" s="90"/>
      <c r="FY24" s="90"/>
      <c r="FZ24" s="90"/>
      <c r="GA24" s="90"/>
      <c r="GB24" s="90"/>
      <c r="GC24" s="90"/>
      <c r="GD24" s="90"/>
      <c r="GE24" s="90"/>
      <c r="GF24" s="90"/>
      <c r="GG24" s="90"/>
      <c r="GH24" s="90"/>
      <c r="GI24" s="90"/>
      <c r="GJ24" s="90"/>
      <c r="GK24" s="90"/>
      <c r="GL24" s="90"/>
      <c r="GM24" s="90"/>
      <c r="GN24" s="90"/>
      <c r="GO24" s="90"/>
      <c r="GP24" s="90"/>
      <c r="GQ24" s="90"/>
      <c r="GR24" s="90"/>
      <c r="GS24" s="90"/>
      <c r="GT24" s="90"/>
      <c r="GU24" s="90"/>
      <c r="GV24" s="90"/>
      <c r="GW24" s="90"/>
      <c r="GX24" s="90"/>
      <c r="GY24" s="90"/>
      <c r="GZ24" s="90"/>
      <c r="HA24" s="90"/>
      <c r="HB24" s="90"/>
      <c r="HC24" s="90"/>
      <c r="HD24" s="90"/>
      <c r="HE24" s="90"/>
      <c r="HF24" s="90"/>
      <c r="HG24" s="90"/>
      <c r="HH24" s="90"/>
      <c r="HI24" s="90"/>
      <c r="HJ24" s="90"/>
      <c r="HK24" s="90"/>
      <c r="HL24" s="90"/>
      <c r="HM24" s="90"/>
      <c r="HN24" s="90"/>
      <c r="HO24" s="90"/>
      <c r="HP24" s="90"/>
      <c r="HQ24" s="90"/>
      <c r="HR24" s="90"/>
      <c r="HS24" s="90"/>
      <c r="HT24" s="90"/>
      <c r="HU24" s="90"/>
      <c r="HV24" s="90"/>
      <c r="HW24" s="90"/>
      <c r="HX24" s="90"/>
      <c r="HY24" s="90"/>
      <c r="HZ24" s="90"/>
      <c r="IA24" s="90"/>
      <c r="IB24" s="90"/>
      <c r="IC24" s="90"/>
      <c r="ID24" s="90"/>
      <c r="IE24" s="90"/>
      <c r="IF24" s="90"/>
      <c r="IG24" s="90"/>
      <c r="IH24" s="90"/>
      <c r="II24" s="90"/>
      <c r="IJ24" s="90"/>
      <c r="IK24" s="90"/>
      <c r="IL24" s="90"/>
      <c r="IM24" s="90"/>
      <c r="IN24" s="90"/>
      <c r="IO24" s="90"/>
      <c r="IP24" s="90"/>
      <c r="IQ24" s="90"/>
      <c r="IR24" s="90"/>
      <c r="IS24" s="90"/>
      <c r="IT24" s="90"/>
      <c r="IU24" s="90"/>
    </row>
    <row r="25" spans="1:255" ht="15" customHeight="1">
      <c r="A25" s="166">
        <v>17</v>
      </c>
      <c r="B25" s="167"/>
      <c r="C25" s="171"/>
      <c r="D25" s="84"/>
      <c r="E25" s="168"/>
      <c r="F25" s="169"/>
      <c r="G25" s="169"/>
      <c r="H25" s="172"/>
      <c r="I25" s="90"/>
      <c r="J25" s="90"/>
      <c r="K25" s="90"/>
      <c r="L25" s="90"/>
      <c r="M25" s="90"/>
      <c r="N25" s="90"/>
      <c r="O25" s="90"/>
      <c r="P25" s="90"/>
      <c r="Q25" s="90"/>
      <c r="R25" s="90"/>
      <c r="S25" s="90"/>
      <c r="T25" s="90"/>
      <c r="U25" s="90"/>
      <c r="V25" s="90"/>
      <c r="W25" s="90"/>
      <c r="X25" s="90"/>
      <c r="Y25" s="90"/>
      <c r="Z25" s="90"/>
      <c r="AA25" s="90"/>
      <c r="AB25" s="90"/>
      <c r="AC25" s="90"/>
      <c r="AD25" s="90"/>
      <c r="AE25" s="90"/>
      <c r="AF25" s="90"/>
      <c r="AG25" s="90"/>
      <c r="AH25" s="90"/>
      <c r="AI25" s="90"/>
      <c r="AJ25" s="90"/>
      <c r="AK25" s="90"/>
      <c r="AL25" s="90"/>
      <c r="AM25" s="90"/>
      <c r="AN25" s="90"/>
      <c r="AO25" s="90"/>
      <c r="AP25" s="90"/>
      <c r="AQ25" s="90"/>
      <c r="AR25" s="90"/>
      <c r="AS25" s="90"/>
      <c r="AT25" s="90"/>
      <c r="AU25" s="90"/>
      <c r="AV25" s="90"/>
      <c r="AW25" s="90"/>
      <c r="AX25" s="90"/>
      <c r="AY25" s="90"/>
      <c r="AZ25" s="90"/>
      <c r="BA25" s="90"/>
      <c r="BB25" s="90"/>
      <c r="BC25" s="90"/>
      <c r="BD25" s="90"/>
      <c r="BE25" s="90"/>
      <c r="BF25" s="90"/>
      <c r="BG25" s="90"/>
      <c r="BH25" s="90"/>
      <c r="BI25" s="90"/>
      <c r="BJ25" s="90"/>
      <c r="BK25" s="90"/>
      <c r="BL25" s="90"/>
      <c r="BM25" s="90"/>
      <c r="BN25" s="90"/>
      <c r="BO25" s="90"/>
      <c r="BP25" s="90"/>
      <c r="BQ25" s="90"/>
      <c r="BR25" s="90"/>
      <c r="BS25" s="90"/>
      <c r="BT25" s="90"/>
      <c r="BU25" s="90"/>
      <c r="BV25" s="90"/>
      <c r="BW25" s="90"/>
      <c r="BX25" s="90"/>
      <c r="BY25" s="90"/>
      <c r="BZ25" s="90"/>
      <c r="CA25" s="90"/>
      <c r="CB25" s="90"/>
      <c r="CC25" s="90"/>
      <c r="CD25" s="90"/>
      <c r="CE25" s="90"/>
      <c r="CF25" s="90"/>
      <c r="CG25" s="90"/>
      <c r="CH25" s="90"/>
      <c r="CI25" s="90"/>
      <c r="CJ25" s="90"/>
      <c r="CK25" s="90"/>
      <c r="CL25" s="90"/>
      <c r="CM25" s="90"/>
      <c r="CN25" s="90"/>
      <c r="CO25" s="90"/>
      <c r="CP25" s="90"/>
      <c r="CQ25" s="90"/>
      <c r="CR25" s="90"/>
      <c r="CS25" s="90"/>
      <c r="CT25" s="90"/>
      <c r="CU25" s="90"/>
      <c r="CV25" s="90"/>
      <c r="CW25" s="90"/>
      <c r="CX25" s="90"/>
      <c r="CY25" s="90"/>
      <c r="CZ25" s="90"/>
      <c r="DA25" s="90"/>
      <c r="DB25" s="90"/>
      <c r="DC25" s="90"/>
      <c r="DD25" s="90"/>
      <c r="DE25" s="90"/>
      <c r="DF25" s="90"/>
      <c r="DG25" s="90"/>
      <c r="DH25" s="90"/>
      <c r="DI25" s="90"/>
      <c r="DJ25" s="90"/>
      <c r="DK25" s="90"/>
      <c r="DL25" s="90"/>
      <c r="DM25" s="90"/>
      <c r="DN25" s="90"/>
      <c r="DO25" s="90"/>
      <c r="DP25" s="90"/>
      <c r="DQ25" s="90"/>
      <c r="DR25" s="90"/>
      <c r="DS25" s="90"/>
      <c r="DT25" s="90"/>
      <c r="DU25" s="90"/>
      <c r="DV25" s="90"/>
      <c r="DW25" s="90"/>
      <c r="DX25" s="90"/>
      <c r="DY25" s="90"/>
      <c r="DZ25" s="90"/>
      <c r="EA25" s="90"/>
      <c r="EB25" s="90"/>
      <c r="EC25" s="90"/>
      <c r="ED25" s="90"/>
      <c r="EE25" s="90"/>
      <c r="EF25" s="90"/>
      <c r="EG25" s="90"/>
      <c r="EH25" s="90"/>
      <c r="EI25" s="90"/>
      <c r="EJ25" s="90"/>
      <c r="EK25" s="90"/>
      <c r="EL25" s="90"/>
      <c r="EM25" s="90"/>
      <c r="EN25" s="90"/>
      <c r="EO25" s="90"/>
      <c r="EP25" s="90"/>
      <c r="EQ25" s="90"/>
      <c r="ER25" s="90"/>
      <c r="ES25" s="90"/>
      <c r="ET25" s="90"/>
      <c r="EU25" s="90"/>
      <c r="EV25" s="90"/>
      <c r="EW25" s="90"/>
      <c r="EX25" s="90"/>
      <c r="EY25" s="90"/>
      <c r="EZ25" s="90"/>
      <c r="FA25" s="90"/>
      <c r="FB25" s="90"/>
      <c r="FC25" s="90"/>
      <c r="FD25" s="90"/>
      <c r="FE25" s="90"/>
      <c r="FF25" s="90"/>
      <c r="FG25" s="90"/>
      <c r="FH25" s="90"/>
      <c r="FI25" s="90"/>
      <c r="FJ25" s="90"/>
      <c r="FK25" s="90"/>
      <c r="FL25" s="90"/>
      <c r="FM25" s="90"/>
      <c r="FN25" s="90"/>
      <c r="FO25" s="90"/>
      <c r="FP25" s="90"/>
      <c r="FQ25" s="90"/>
      <c r="FR25" s="90"/>
      <c r="FS25" s="90"/>
      <c r="FT25" s="90"/>
      <c r="FU25" s="90"/>
      <c r="FV25" s="90"/>
      <c r="FW25" s="90"/>
      <c r="FX25" s="90"/>
      <c r="FY25" s="90"/>
      <c r="FZ25" s="90"/>
      <c r="GA25" s="90"/>
      <c r="GB25" s="90"/>
      <c r="GC25" s="90"/>
      <c r="GD25" s="90"/>
      <c r="GE25" s="90"/>
      <c r="GF25" s="90"/>
      <c r="GG25" s="90"/>
      <c r="GH25" s="90"/>
      <c r="GI25" s="90"/>
      <c r="GJ25" s="90"/>
      <c r="GK25" s="90"/>
      <c r="GL25" s="90"/>
      <c r="GM25" s="90"/>
      <c r="GN25" s="90"/>
      <c r="GO25" s="90"/>
      <c r="GP25" s="90"/>
      <c r="GQ25" s="90"/>
      <c r="GR25" s="90"/>
      <c r="GS25" s="90"/>
      <c r="GT25" s="90"/>
      <c r="GU25" s="90"/>
      <c r="GV25" s="90"/>
      <c r="GW25" s="90"/>
      <c r="GX25" s="90"/>
      <c r="GY25" s="90"/>
      <c r="GZ25" s="90"/>
      <c r="HA25" s="90"/>
      <c r="HB25" s="90"/>
      <c r="HC25" s="90"/>
      <c r="HD25" s="90"/>
      <c r="HE25" s="90"/>
      <c r="HF25" s="90"/>
      <c r="HG25" s="90"/>
      <c r="HH25" s="90"/>
      <c r="HI25" s="90"/>
      <c r="HJ25" s="90"/>
      <c r="HK25" s="90"/>
      <c r="HL25" s="90"/>
      <c r="HM25" s="90"/>
      <c r="HN25" s="90"/>
      <c r="HO25" s="90"/>
      <c r="HP25" s="90"/>
      <c r="HQ25" s="90"/>
      <c r="HR25" s="90"/>
      <c r="HS25" s="90"/>
      <c r="HT25" s="90"/>
      <c r="HU25" s="90"/>
      <c r="HV25" s="90"/>
      <c r="HW25" s="90"/>
      <c r="HX25" s="90"/>
      <c r="HY25" s="90"/>
      <c r="HZ25" s="90"/>
      <c r="IA25" s="90"/>
      <c r="IB25" s="90"/>
      <c r="IC25" s="90"/>
      <c r="ID25" s="90"/>
      <c r="IE25" s="90"/>
      <c r="IF25" s="90"/>
      <c r="IG25" s="90"/>
      <c r="IH25" s="90"/>
      <c r="II25" s="90"/>
      <c r="IJ25" s="90"/>
      <c r="IK25" s="90"/>
      <c r="IL25" s="90"/>
      <c r="IM25" s="90"/>
      <c r="IN25" s="90"/>
      <c r="IO25" s="90"/>
      <c r="IP25" s="90"/>
      <c r="IQ25" s="90"/>
      <c r="IR25" s="90"/>
      <c r="IS25" s="90"/>
      <c r="IT25" s="90"/>
      <c r="IU25" s="90"/>
    </row>
    <row r="26" spans="1:255" ht="15" customHeight="1">
      <c r="A26" s="166">
        <v>18</v>
      </c>
      <c r="B26" s="167"/>
      <c r="C26" s="171"/>
      <c r="D26" s="84"/>
      <c r="E26" s="168"/>
      <c r="F26" s="169"/>
      <c r="G26" s="169"/>
      <c r="H26" s="172"/>
      <c r="I26" s="90"/>
      <c r="J26" s="90"/>
      <c r="K26" s="90"/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0"/>
      <c r="W26" s="90"/>
      <c r="X26" s="90"/>
      <c r="Y26" s="90"/>
      <c r="Z26" s="90"/>
      <c r="AA26" s="90"/>
      <c r="AB26" s="90"/>
      <c r="AC26" s="90"/>
      <c r="AD26" s="90"/>
      <c r="AE26" s="90"/>
      <c r="AF26" s="90"/>
      <c r="AG26" s="90"/>
      <c r="AH26" s="90"/>
      <c r="AI26" s="90"/>
      <c r="AJ26" s="90"/>
      <c r="AK26" s="90"/>
      <c r="AL26" s="90"/>
      <c r="AM26" s="90"/>
      <c r="AN26" s="90"/>
      <c r="AO26" s="90"/>
      <c r="AP26" s="90"/>
      <c r="AQ26" s="90"/>
      <c r="AR26" s="90"/>
      <c r="AS26" s="90"/>
      <c r="AT26" s="90"/>
      <c r="AU26" s="90"/>
      <c r="AV26" s="90"/>
      <c r="AW26" s="90"/>
      <c r="AX26" s="90"/>
      <c r="AY26" s="90"/>
      <c r="AZ26" s="90"/>
      <c r="BA26" s="90"/>
      <c r="BB26" s="90"/>
      <c r="BC26" s="90"/>
      <c r="BD26" s="90"/>
      <c r="BE26" s="90"/>
      <c r="BF26" s="90"/>
      <c r="BG26" s="90"/>
      <c r="BH26" s="90"/>
      <c r="BI26" s="90"/>
      <c r="BJ26" s="90"/>
      <c r="BK26" s="90"/>
      <c r="BL26" s="90"/>
      <c r="BM26" s="90"/>
      <c r="BN26" s="90"/>
      <c r="BO26" s="90"/>
      <c r="BP26" s="90"/>
      <c r="BQ26" s="90"/>
      <c r="BR26" s="90"/>
      <c r="BS26" s="90"/>
      <c r="BT26" s="90"/>
      <c r="BU26" s="90"/>
      <c r="BV26" s="90"/>
      <c r="BW26" s="90"/>
      <c r="BX26" s="90"/>
      <c r="BY26" s="90"/>
      <c r="BZ26" s="90"/>
      <c r="CA26" s="90"/>
      <c r="CB26" s="90"/>
      <c r="CC26" s="90"/>
      <c r="CD26" s="90"/>
      <c r="CE26" s="90"/>
      <c r="CF26" s="90"/>
      <c r="CG26" s="90"/>
      <c r="CH26" s="90"/>
      <c r="CI26" s="90"/>
      <c r="CJ26" s="90"/>
      <c r="CK26" s="90"/>
      <c r="CL26" s="90"/>
      <c r="CM26" s="90"/>
      <c r="CN26" s="90"/>
      <c r="CO26" s="90"/>
      <c r="CP26" s="90"/>
      <c r="CQ26" s="90"/>
      <c r="CR26" s="90"/>
      <c r="CS26" s="90"/>
      <c r="CT26" s="90"/>
      <c r="CU26" s="90"/>
      <c r="CV26" s="90"/>
      <c r="CW26" s="90"/>
      <c r="CX26" s="90"/>
      <c r="CY26" s="90"/>
      <c r="CZ26" s="90"/>
      <c r="DA26" s="90"/>
      <c r="DB26" s="90"/>
      <c r="DC26" s="90"/>
      <c r="DD26" s="90"/>
      <c r="DE26" s="90"/>
      <c r="DF26" s="90"/>
      <c r="DG26" s="90"/>
      <c r="DH26" s="90"/>
      <c r="DI26" s="90"/>
      <c r="DJ26" s="90"/>
      <c r="DK26" s="90"/>
      <c r="DL26" s="90"/>
      <c r="DM26" s="90"/>
      <c r="DN26" s="90"/>
      <c r="DO26" s="90"/>
      <c r="DP26" s="90"/>
      <c r="DQ26" s="90"/>
      <c r="DR26" s="90"/>
      <c r="DS26" s="90"/>
      <c r="DT26" s="90"/>
      <c r="DU26" s="90"/>
      <c r="DV26" s="90"/>
      <c r="DW26" s="90"/>
      <c r="DX26" s="90"/>
      <c r="DY26" s="90"/>
      <c r="DZ26" s="90"/>
      <c r="EA26" s="90"/>
      <c r="EB26" s="90"/>
      <c r="EC26" s="90"/>
      <c r="ED26" s="90"/>
      <c r="EE26" s="90"/>
      <c r="EF26" s="90"/>
      <c r="EG26" s="90"/>
      <c r="EH26" s="90"/>
      <c r="EI26" s="90"/>
      <c r="EJ26" s="90"/>
      <c r="EK26" s="90"/>
      <c r="EL26" s="90"/>
      <c r="EM26" s="90"/>
      <c r="EN26" s="90"/>
      <c r="EO26" s="90"/>
      <c r="EP26" s="90"/>
      <c r="EQ26" s="90"/>
      <c r="ER26" s="90"/>
      <c r="ES26" s="90"/>
      <c r="ET26" s="90"/>
      <c r="EU26" s="90"/>
      <c r="EV26" s="90"/>
      <c r="EW26" s="90"/>
      <c r="EX26" s="90"/>
      <c r="EY26" s="90"/>
      <c r="EZ26" s="90"/>
      <c r="FA26" s="90"/>
      <c r="FB26" s="90"/>
      <c r="FC26" s="90"/>
      <c r="FD26" s="90"/>
      <c r="FE26" s="90"/>
      <c r="FF26" s="90"/>
      <c r="FG26" s="90"/>
      <c r="FH26" s="90"/>
      <c r="FI26" s="90"/>
      <c r="FJ26" s="90"/>
      <c r="FK26" s="90"/>
      <c r="FL26" s="90"/>
      <c r="FM26" s="90"/>
      <c r="FN26" s="90"/>
      <c r="FO26" s="90"/>
      <c r="FP26" s="90"/>
      <c r="FQ26" s="90"/>
      <c r="FR26" s="90"/>
      <c r="FS26" s="90"/>
      <c r="FT26" s="90"/>
      <c r="FU26" s="90"/>
      <c r="FV26" s="90"/>
      <c r="FW26" s="90"/>
      <c r="FX26" s="90"/>
      <c r="FY26" s="90"/>
      <c r="FZ26" s="90"/>
      <c r="GA26" s="90"/>
      <c r="GB26" s="90"/>
      <c r="GC26" s="90"/>
      <c r="GD26" s="90"/>
      <c r="GE26" s="90"/>
      <c r="GF26" s="90"/>
      <c r="GG26" s="90"/>
      <c r="GH26" s="90"/>
      <c r="GI26" s="90"/>
      <c r="GJ26" s="90"/>
      <c r="GK26" s="90"/>
      <c r="GL26" s="90"/>
      <c r="GM26" s="90"/>
      <c r="GN26" s="90"/>
      <c r="GO26" s="90"/>
      <c r="GP26" s="90"/>
      <c r="GQ26" s="90"/>
      <c r="GR26" s="90"/>
      <c r="GS26" s="90"/>
      <c r="GT26" s="90"/>
      <c r="GU26" s="90"/>
      <c r="GV26" s="90"/>
      <c r="GW26" s="90"/>
      <c r="GX26" s="90"/>
      <c r="GY26" s="90"/>
      <c r="GZ26" s="90"/>
      <c r="HA26" s="90"/>
      <c r="HB26" s="90"/>
      <c r="HC26" s="90"/>
      <c r="HD26" s="90"/>
      <c r="HE26" s="90"/>
      <c r="HF26" s="90"/>
      <c r="HG26" s="90"/>
      <c r="HH26" s="90"/>
      <c r="HI26" s="90"/>
      <c r="HJ26" s="90"/>
      <c r="HK26" s="90"/>
      <c r="HL26" s="90"/>
      <c r="HM26" s="90"/>
      <c r="HN26" s="90"/>
      <c r="HO26" s="90"/>
      <c r="HP26" s="90"/>
      <c r="HQ26" s="90"/>
      <c r="HR26" s="90"/>
      <c r="HS26" s="90"/>
      <c r="HT26" s="90"/>
      <c r="HU26" s="90"/>
      <c r="HV26" s="90"/>
      <c r="HW26" s="90"/>
      <c r="HX26" s="90"/>
      <c r="HY26" s="90"/>
      <c r="HZ26" s="90"/>
      <c r="IA26" s="90"/>
      <c r="IB26" s="90"/>
      <c r="IC26" s="90"/>
      <c r="ID26" s="90"/>
      <c r="IE26" s="90"/>
      <c r="IF26" s="90"/>
      <c r="IG26" s="90"/>
      <c r="IH26" s="90"/>
      <c r="II26" s="90"/>
      <c r="IJ26" s="90"/>
      <c r="IK26" s="90"/>
      <c r="IL26" s="90"/>
      <c r="IM26" s="90"/>
      <c r="IN26" s="90"/>
      <c r="IO26" s="90"/>
      <c r="IP26" s="90"/>
      <c r="IQ26" s="90"/>
      <c r="IR26" s="90"/>
      <c r="IS26" s="90"/>
      <c r="IT26" s="90"/>
      <c r="IU26" s="90"/>
    </row>
    <row r="27" spans="1:255" ht="15" customHeight="1">
      <c r="A27" s="166">
        <v>19</v>
      </c>
      <c r="B27" s="167"/>
      <c r="C27" s="171"/>
      <c r="D27" s="84"/>
      <c r="E27" s="168"/>
      <c r="F27" s="169"/>
      <c r="G27" s="169"/>
      <c r="H27" s="172"/>
      <c r="I27" s="90"/>
      <c r="J27" s="90"/>
      <c r="K27" s="90"/>
      <c r="L27" s="90"/>
      <c r="M27" s="90"/>
      <c r="N27" s="90"/>
      <c r="O27" s="90"/>
      <c r="P27" s="90"/>
      <c r="Q27" s="90"/>
      <c r="R27" s="90"/>
      <c r="S27" s="90"/>
      <c r="T27" s="90"/>
      <c r="U27" s="90"/>
      <c r="V27" s="90"/>
      <c r="W27" s="90"/>
      <c r="X27" s="90"/>
      <c r="Y27" s="90"/>
      <c r="Z27" s="90"/>
      <c r="AA27" s="90"/>
      <c r="AB27" s="90"/>
      <c r="AC27" s="90"/>
      <c r="AD27" s="90"/>
      <c r="AE27" s="90"/>
      <c r="AF27" s="90"/>
      <c r="AG27" s="90"/>
      <c r="AH27" s="90"/>
      <c r="AI27" s="90"/>
      <c r="AJ27" s="90"/>
      <c r="AK27" s="90"/>
      <c r="AL27" s="90"/>
      <c r="AM27" s="90"/>
      <c r="AN27" s="90"/>
      <c r="AO27" s="90"/>
      <c r="AP27" s="90"/>
      <c r="AQ27" s="90"/>
      <c r="AR27" s="90"/>
      <c r="AS27" s="90"/>
      <c r="AT27" s="90"/>
      <c r="AU27" s="90"/>
      <c r="AV27" s="90"/>
      <c r="AW27" s="90"/>
      <c r="AX27" s="90"/>
      <c r="AY27" s="90"/>
      <c r="AZ27" s="90"/>
      <c r="BA27" s="90"/>
      <c r="BB27" s="90"/>
      <c r="BC27" s="90"/>
      <c r="BD27" s="90"/>
      <c r="BE27" s="90"/>
      <c r="BF27" s="90"/>
      <c r="BG27" s="90"/>
      <c r="BH27" s="90"/>
      <c r="BI27" s="90"/>
      <c r="BJ27" s="90"/>
      <c r="BK27" s="90"/>
      <c r="BL27" s="90"/>
      <c r="BM27" s="90"/>
      <c r="BN27" s="90"/>
      <c r="BO27" s="90"/>
      <c r="BP27" s="90"/>
      <c r="BQ27" s="90"/>
      <c r="BR27" s="90"/>
      <c r="BS27" s="90"/>
      <c r="BT27" s="90"/>
      <c r="BU27" s="90"/>
      <c r="BV27" s="90"/>
      <c r="BW27" s="90"/>
      <c r="BX27" s="90"/>
      <c r="BY27" s="90"/>
      <c r="BZ27" s="90"/>
      <c r="CA27" s="90"/>
      <c r="CB27" s="90"/>
      <c r="CC27" s="90"/>
      <c r="CD27" s="90"/>
      <c r="CE27" s="90"/>
      <c r="CF27" s="90"/>
      <c r="CG27" s="90"/>
      <c r="CH27" s="90"/>
      <c r="CI27" s="90"/>
      <c r="CJ27" s="90"/>
      <c r="CK27" s="90"/>
      <c r="CL27" s="90"/>
      <c r="CM27" s="90"/>
      <c r="CN27" s="90"/>
      <c r="CO27" s="90"/>
      <c r="CP27" s="90"/>
      <c r="CQ27" s="90"/>
      <c r="CR27" s="90"/>
      <c r="CS27" s="90"/>
      <c r="CT27" s="90"/>
      <c r="CU27" s="90"/>
      <c r="CV27" s="90"/>
      <c r="CW27" s="90"/>
      <c r="CX27" s="90"/>
      <c r="CY27" s="90"/>
      <c r="CZ27" s="90"/>
      <c r="DA27" s="90"/>
      <c r="DB27" s="90"/>
      <c r="DC27" s="90"/>
      <c r="DD27" s="90"/>
      <c r="DE27" s="90"/>
      <c r="DF27" s="90"/>
      <c r="DG27" s="90"/>
      <c r="DH27" s="90"/>
      <c r="DI27" s="90"/>
      <c r="DJ27" s="90"/>
      <c r="DK27" s="90"/>
      <c r="DL27" s="90"/>
      <c r="DM27" s="90"/>
      <c r="DN27" s="90"/>
      <c r="DO27" s="90"/>
      <c r="DP27" s="90"/>
      <c r="DQ27" s="90"/>
      <c r="DR27" s="90"/>
      <c r="DS27" s="90"/>
      <c r="DT27" s="90"/>
      <c r="DU27" s="90"/>
      <c r="DV27" s="90"/>
      <c r="DW27" s="90"/>
      <c r="DX27" s="90"/>
      <c r="DY27" s="90"/>
      <c r="DZ27" s="90"/>
      <c r="EA27" s="90"/>
      <c r="EB27" s="90"/>
      <c r="EC27" s="90"/>
      <c r="ED27" s="90"/>
      <c r="EE27" s="90"/>
      <c r="EF27" s="90"/>
      <c r="EG27" s="90"/>
      <c r="EH27" s="90"/>
      <c r="EI27" s="90"/>
      <c r="EJ27" s="90"/>
      <c r="EK27" s="90"/>
      <c r="EL27" s="90"/>
      <c r="EM27" s="90"/>
      <c r="EN27" s="90"/>
      <c r="EO27" s="90"/>
      <c r="EP27" s="90"/>
      <c r="EQ27" s="90"/>
      <c r="ER27" s="90"/>
      <c r="ES27" s="90"/>
      <c r="ET27" s="90"/>
      <c r="EU27" s="90"/>
      <c r="EV27" s="90"/>
      <c r="EW27" s="90"/>
      <c r="EX27" s="90"/>
      <c r="EY27" s="90"/>
      <c r="EZ27" s="90"/>
      <c r="FA27" s="90"/>
      <c r="FB27" s="90"/>
      <c r="FC27" s="90"/>
      <c r="FD27" s="90"/>
      <c r="FE27" s="90"/>
      <c r="FF27" s="90"/>
      <c r="FG27" s="90"/>
      <c r="FH27" s="90"/>
      <c r="FI27" s="90"/>
      <c r="FJ27" s="90"/>
      <c r="FK27" s="90"/>
      <c r="FL27" s="90"/>
      <c r="FM27" s="90"/>
      <c r="FN27" s="90"/>
      <c r="FO27" s="90"/>
      <c r="FP27" s="90"/>
      <c r="FQ27" s="90"/>
      <c r="FR27" s="90"/>
      <c r="FS27" s="90"/>
      <c r="FT27" s="90"/>
      <c r="FU27" s="90"/>
      <c r="FV27" s="90"/>
      <c r="FW27" s="90"/>
      <c r="FX27" s="90"/>
      <c r="FY27" s="90"/>
      <c r="FZ27" s="90"/>
      <c r="GA27" s="90"/>
      <c r="GB27" s="90"/>
      <c r="GC27" s="90"/>
      <c r="GD27" s="90"/>
      <c r="GE27" s="90"/>
      <c r="GF27" s="90"/>
      <c r="GG27" s="90"/>
      <c r="GH27" s="90"/>
      <c r="GI27" s="90"/>
      <c r="GJ27" s="90"/>
      <c r="GK27" s="90"/>
      <c r="GL27" s="90"/>
      <c r="GM27" s="90"/>
      <c r="GN27" s="90"/>
      <c r="GO27" s="90"/>
      <c r="GP27" s="90"/>
      <c r="GQ27" s="90"/>
      <c r="GR27" s="90"/>
      <c r="GS27" s="90"/>
      <c r="GT27" s="90"/>
      <c r="GU27" s="90"/>
      <c r="GV27" s="90"/>
      <c r="GW27" s="90"/>
      <c r="GX27" s="90"/>
      <c r="GY27" s="90"/>
      <c r="GZ27" s="90"/>
      <c r="HA27" s="90"/>
      <c r="HB27" s="90"/>
      <c r="HC27" s="90"/>
      <c r="HD27" s="90"/>
      <c r="HE27" s="90"/>
      <c r="HF27" s="90"/>
      <c r="HG27" s="90"/>
      <c r="HH27" s="90"/>
      <c r="HI27" s="90"/>
      <c r="HJ27" s="90"/>
      <c r="HK27" s="90"/>
      <c r="HL27" s="90"/>
      <c r="HM27" s="90"/>
      <c r="HN27" s="90"/>
      <c r="HO27" s="90"/>
      <c r="HP27" s="90"/>
      <c r="HQ27" s="90"/>
      <c r="HR27" s="90"/>
      <c r="HS27" s="90"/>
      <c r="HT27" s="90"/>
      <c r="HU27" s="90"/>
      <c r="HV27" s="90"/>
      <c r="HW27" s="90"/>
      <c r="HX27" s="90"/>
      <c r="HY27" s="90"/>
      <c r="HZ27" s="90"/>
      <c r="IA27" s="90"/>
      <c r="IB27" s="90"/>
      <c r="IC27" s="90"/>
      <c r="ID27" s="90"/>
      <c r="IE27" s="90"/>
      <c r="IF27" s="90"/>
      <c r="IG27" s="90"/>
      <c r="IH27" s="90"/>
      <c r="II27" s="90"/>
      <c r="IJ27" s="90"/>
      <c r="IK27" s="90"/>
      <c r="IL27" s="90"/>
      <c r="IM27" s="90"/>
      <c r="IN27" s="90"/>
      <c r="IO27" s="90"/>
      <c r="IP27" s="90"/>
      <c r="IQ27" s="90"/>
      <c r="IR27" s="90"/>
      <c r="IS27" s="90"/>
      <c r="IT27" s="90"/>
      <c r="IU27" s="90"/>
    </row>
    <row r="28" spans="1:255" ht="15" customHeight="1">
      <c r="A28" s="166">
        <v>20</v>
      </c>
      <c r="B28" s="167"/>
      <c r="C28" s="171"/>
      <c r="D28" s="84"/>
      <c r="E28" s="168"/>
      <c r="F28" s="169"/>
      <c r="G28" s="169"/>
      <c r="H28" s="172"/>
      <c r="I28" s="90"/>
      <c r="J28" s="90"/>
      <c r="K28" s="90"/>
      <c r="L28" s="90"/>
      <c r="M28" s="90"/>
      <c r="N28" s="90"/>
      <c r="O28" s="90"/>
      <c r="P28" s="90"/>
      <c r="Q28" s="90"/>
      <c r="R28" s="90"/>
      <c r="S28" s="90"/>
      <c r="T28" s="90"/>
      <c r="U28" s="90"/>
      <c r="V28" s="90"/>
      <c r="W28" s="90"/>
      <c r="X28" s="90"/>
      <c r="Y28" s="90"/>
      <c r="Z28" s="90"/>
      <c r="AA28" s="90"/>
      <c r="AB28" s="90"/>
      <c r="AC28" s="90"/>
      <c r="AD28" s="90"/>
      <c r="AE28" s="90"/>
      <c r="AF28" s="90"/>
      <c r="AG28" s="90"/>
      <c r="AH28" s="90"/>
      <c r="AI28" s="90"/>
      <c r="AJ28" s="90"/>
      <c r="AK28" s="90"/>
      <c r="AL28" s="90"/>
      <c r="AM28" s="90"/>
      <c r="AN28" s="90"/>
      <c r="AO28" s="90"/>
      <c r="AP28" s="90"/>
      <c r="AQ28" s="90"/>
      <c r="AR28" s="90"/>
      <c r="AS28" s="90"/>
      <c r="AT28" s="90"/>
      <c r="AU28" s="90"/>
      <c r="AV28" s="90"/>
      <c r="AW28" s="90"/>
      <c r="AX28" s="90"/>
      <c r="AY28" s="90"/>
      <c r="AZ28" s="90"/>
      <c r="BA28" s="90"/>
      <c r="BB28" s="90"/>
      <c r="BC28" s="90"/>
      <c r="BD28" s="90"/>
      <c r="BE28" s="90"/>
      <c r="BF28" s="90"/>
      <c r="BG28" s="90"/>
      <c r="BH28" s="90"/>
      <c r="BI28" s="90"/>
      <c r="BJ28" s="90"/>
      <c r="BK28" s="90"/>
      <c r="BL28" s="90"/>
      <c r="BM28" s="90"/>
      <c r="BN28" s="90"/>
      <c r="BO28" s="90"/>
      <c r="BP28" s="90"/>
      <c r="BQ28" s="90"/>
      <c r="BR28" s="90"/>
      <c r="BS28" s="90"/>
      <c r="BT28" s="90"/>
      <c r="BU28" s="90"/>
      <c r="BV28" s="90"/>
      <c r="BW28" s="90"/>
      <c r="BX28" s="90"/>
      <c r="BY28" s="90"/>
      <c r="BZ28" s="90"/>
      <c r="CA28" s="90"/>
      <c r="CB28" s="90"/>
      <c r="CC28" s="90"/>
      <c r="CD28" s="90"/>
      <c r="CE28" s="90"/>
      <c r="CF28" s="90"/>
      <c r="CG28" s="90"/>
      <c r="CH28" s="90"/>
      <c r="CI28" s="90"/>
      <c r="CJ28" s="90"/>
      <c r="CK28" s="90"/>
      <c r="CL28" s="90"/>
      <c r="CM28" s="90"/>
      <c r="CN28" s="90"/>
      <c r="CO28" s="90"/>
      <c r="CP28" s="90"/>
      <c r="CQ28" s="90"/>
      <c r="CR28" s="90"/>
      <c r="CS28" s="90"/>
      <c r="CT28" s="90"/>
      <c r="CU28" s="90"/>
      <c r="CV28" s="90"/>
      <c r="CW28" s="90"/>
      <c r="CX28" s="90"/>
      <c r="CY28" s="90"/>
      <c r="CZ28" s="90"/>
      <c r="DA28" s="90"/>
      <c r="DB28" s="90"/>
      <c r="DC28" s="90"/>
      <c r="DD28" s="90"/>
      <c r="DE28" s="90"/>
      <c r="DF28" s="90"/>
      <c r="DG28" s="90"/>
      <c r="DH28" s="90"/>
      <c r="DI28" s="90"/>
      <c r="DJ28" s="90"/>
      <c r="DK28" s="90"/>
      <c r="DL28" s="90"/>
      <c r="DM28" s="90"/>
      <c r="DN28" s="90"/>
      <c r="DO28" s="90"/>
      <c r="DP28" s="90"/>
      <c r="DQ28" s="90"/>
      <c r="DR28" s="90"/>
      <c r="DS28" s="90"/>
      <c r="DT28" s="90"/>
      <c r="DU28" s="90"/>
      <c r="DV28" s="90"/>
      <c r="DW28" s="90"/>
      <c r="DX28" s="90"/>
      <c r="DY28" s="90"/>
      <c r="DZ28" s="90"/>
      <c r="EA28" s="90"/>
      <c r="EB28" s="90"/>
      <c r="EC28" s="90"/>
      <c r="ED28" s="90"/>
      <c r="EE28" s="90"/>
      <c r="EF28" s="90"/>
      <c r="EG28" s="90"/>
      <c r="EH28" s="90"/>
      <c r="EI28" s="90"/>
      <c r="EJ28" s="90"/>
      <c r="EK28" s="90"/>
      <c r="EL28" s="90"/>
      <c r="EM28" s="90"/>
      <c r="EN28" s="90"/>
      <c r="EO28" s="90"/>
      <c r="EP28" s="90"/>
      <c r="EQ28" s="90"/>
      <c r="ER28" s="90"/>
      <c r="ES28" s="90"/>
      <c r="ET28" s="90"/>
      <c r="EU28" s="90"/>
      <c r="EV28" s="90"/>
      <c r="EW28" s="90"/>
      <c r="EX28" s="90"/>
      <c r="EY28" s="90"/>
      <c r="EZ28" s="90"/>
      <c r="FA28" s="90"/>
      <c r="FB28" s="90"/>
      <c r="FC28" s="90"/>
      <c r="FD28" s="90"/>
      <c r="FE28" s="90"/>
      <c r="FF28" s="90"/>
      <c r="FG28" s="90"/>
      <c r="FH28" s="90"/>
      <c r="FI28" s="90"/>
      <c r="FJ28" s="90"/>
      <c r="FK28" s="90"/>
      <c r="FL28" s="90"/>
      <c r="FM28" s="90"/>
      <c r="FN28" s="90"/>
      <c r="FO28" s="90"/>
      <c r="FP28" s="90"/>
      <c r="FQ28" s="90"/>
      <c r="FR28" s="90"/>
      <c r="FS28" s="90"/>
      <c r="FT28" s="90"/>
      <c r="FU28" s="90"/>
      <c r="FV28" s="90"/>
      <c r="FW28" s="90"/>
      <c r="FX28" s="90"/>
      <c r="FY28" s="90"/>
      <c r="FZ28" s="90"/>
      <c r="GA28" s="90"/>
      <c r="GB28" s="90"/>
      <c r="GC28" s="90"/>
      <c r="GD28" s="90"/>
      <c r="GE28" s="90"/>
      <c r="GF28" s="90"/>
      <c r="GG28" s="90"/>
      <c r="GH28" s="90"/>
      <c r="GI28" s="90"/>
      <c r="GJ28" s="90"/>
      <c r="GK28" s="90"/>
      <c r="GL28" s="90"/>
      <c r="GM28" s="90"/>
      <c r="GN28" s="90"/>
      <c r="GO28" s="90"/>
      <c r="GP28" s="90"/>
      <c r="GQ28" s="90"/>
      <c r="GR28" s="90"/>
      <c r="GS28" s="90"/>
      <c r="GT28" s="90"/>
      <c r="GU28" s="90"/>
      <c r="GV28" s="90"/>
      <c r="GW28" s="90"/>
      <c r="GX28" s="90"/>
      <c r="GY28" s="90"/>
      <c r="GZ28" s="90"/>
      <c r="HA28" s="90"/>
      <c r="HB28" s="90"/>
      <c r="HC28" s="90"/>
      <c r="HD28" s="90"/>
      <c r="HE28" s="90"/>
      <c r="HF28" s="90"/>
      <c r="HG28" s="90"/>
      <c r="HH28" s="90"/>
      <c r="HI28" s="90"/>
      <c r="HJ28" s="90"/>
      <c r="HK28" s="90"/>
      <c r="HL28" s="90"/>
      <c r="HM28" s="90"/>
      <c r="HN28" s="90"/>
      <c r="HO28" s="90"/>
      <c r="HP28" s="90"/>
      <c r="HQ28" s="90"/>
      <c r="HR28" s="90"/>
      <c r="HS28" s="90"/>
      <c r="HT28" s="90"/>
      <c r="HU28" s="90"/>
      <c r="HV28" s="90"/>
      <c r="HW28" s="90"/>
      <c r="HX28" s="90"/>
      <c r="HY28" s="90"/>
      <c r="HZ28" s="90"/>
      <c r="IA28" s="90"/>
      <c r="IB28" s="90"/>
      <c r="IC28" s="90"/>
      <c r="ID28" s="90"/>
      <c r="IE28" s="90"/>
      <c r="IF28" s="90"/>
      <c r="IG28" s="90"/>
      <c r="IH28" s="90"/>
      <c r="II28" s="90"/>
      <c r="IJ28" s="90"/>
      <c r="IK28" s="90"/>
      <c r="IL28" s="90"/>
      <c r="IM28" s="90"/>
      <c r="IN28" s="90"/>
      <c r="IO28" s="90"/>
      <c r="IP28" s="90"/>
      <c r="IQ28" s="90"/>
      <c r="IR28" s="90"/>
      <c r="IS28" s="90"/>
      <c r="IT28" s="90"/>
      <c r="IU28" s="90"/>
    </row>
    <row r="29" spans="1:255" ht="15" customHeight="1">
      <c r="A29" s="166">
        <v>21</v>
      </c>
      <c r="B29" s="167"/>
      <c r="C29" s="171"/>
      <c r="D29" s="84"/>
      <c r="E29" s="168"/>
      <c r="F29" s="169"/>
      <c r="G29" s="169"/>
      <c r="H29" s="172"/>
      <c r="I29" s="90"/>
      <c r="J29" s="90"/>
      <c r="K29" s="90"/>
      <c r="L29" s="90"/>
      <c r="M29" s="90"/>
      <c r="N29" s="90"/>
      <c r="O29" s="90"/>
      <c r="P29" s="90"/>
      <c r="Q29" s="90"/>
      <c r="R29" s="90"/>
      <c r="S29" s="90"/>
      <c r="T29" s="90"/>
      <c r="U29" s="90"/>
      <c r="V29" s="90"/>
      <c r="W29" s="90"/>
      <c r="X29" s="90"/>
      <c r="Y29" s="90"/>
      <c r="Z29" s="90"/>
      <c r="AA29" s="90"/>
      <c r="AB29" s="90"/>
      <c r="AC29" s="90"/>
      <c r="AD29" s="90"/>
      <c r="AE29" s="90"/>
      <c r="AF29" s="90"/>
      <c r="AG29" s="90"/>
      <c r="AH29" s="90"/>
      <c r="AI29" s="90"/>
      <c r="AJ29" s="90"/>
      <c r="AK29" s="90"/>
      <c r="AL29" s="90"/>
      <c r="AM29" s="90"/>
      <c r="AN29" s="90"/>
      <c r="AO29" s="90"/>
      <c r="AP29" s="90"/>
      <c r="AQ29" s="90"/>
      <c r="AR29" s="90"/>
      <c r="AS29" s="90"/>
      <c r="AT29" s="90"/>
      <c r="AU29" s="90"/>
      <c r="AV29" s="90"/>
      <c r="AW29" s="90"/>
      <c r="AX29" s="90"/>
      <c r="AY29" s="90"/>
      <c r="AZ29" s="90"/>
      <c r="BA29" s="90"/>
      <c r="BB29" s="90"/>
      <c r="BC29" s="90"/>
      <c r="BD29" s="90"/>
      <c r="BE29" s="90"/>
      <c r="BF29" s="90"/>
      <c r="BG29" s="90"/>
      <c r="BH29" s="90"/>
      <c r="BI29" s="90"/>
      <c r="BJ29" s="90"/>
      <c r="BK29" s="90"/>
      <c r="BL29" s="90"/>
      <c r="BM29" s="90"/>
      <c r="BN29" s="90"/>
      <c r="BO29" s="90"/>
      <c r="BP29" s="90"/>
      <c r="BQ29" s="90"/>
      <c r="BR29" s="90"/>
      <c r="BS29" s="90"/>
      <c r="BT29" s="90"/>
      <c r="BU29" s="90"/>
      <c r="BV29" s="90"/>
      <c r="BW29" s="90"/>
      <c r="BX29" s="90"/>
      <c r="BY29" s="90"/>
      <c r="BZ29" s="90"/>
      <c r="CA29" s="90"/>
      <c r="CB29" s="90"/>
      <c r="CC29" s="90"/>
      <c r="CD29" s="90"/>
      <c r="CE29" s="90"/>
      <c r="CF29" s="90"/>
      <c r="CG29" s="90"/>
      <c r="CH29" s="90"/>
      <c r="CI29" s="90"/>
      <c r="CJ29" s="90"/>
      <c r="CK29" s="90"/>
      <c r="CL29" s="90"/>
      <c r="CM29" s="90"/>
      <c r="CN29" s="90"/>
      <c r="CO29" s="90"/>
      <c r="CP29" s="90"/>
      <c r="CQ29" s="90"/>
      <c r="CR29" s="90"/>
      <c r="CS29" s="90"/>
      <c r="CT29" s="90"/>
      <c r="CU29" s="90"/>
      <c r="CV29" s="90"/>
      <c r="CW29" s="90"/>
      <c r="CX29" s="90"/>
      <c r="CY29" s="90"/>
      <c r="CZ29" s="90"/>
      <c r="DA29" s="90"/>
      <c r="DB29" s="90"/>
      <c r="DC29" s="90"/>
      <c r="DD29" s="90"/>
      <c r="DE29" s="90"/>
      <c r="DF29" s="90"/>
      <c r="DG29" s="90"/>
      <c r="DH29" s="90"/>
      <c r="DI29" s="90"/>
      <c r="DJ29" s="90"/>
      <c r="DK29" s="90"/>
      <c r="DL29" s="90"/>
      <c r="DM29" s="90"/>
      <c r="DN29" s="90"/>
      <c r="DO29" s="90"/>
      <c r="DP29" s="90"/>
      <c r="DQ29" s="90"/>
      <c r="DR29" s="90"/>
      <c r="DS29" s="90"/>
      <c r="DT29" s="90"/>
      <c r="DU29" s="90"/>
      <c r="DV29" s="90"/>
      <c r="DW29" s="90"/>
      <c r="DX29" s="90"/>
      <c r="DY29" s="90"/>
      <c r="DZ29" s="90"/>
      <c r="EA29" s="90"/>
      <c r="EB29" s="90"/>
      <c r="EC29" s="90"/>
      <c r="ED29" s="90"/>
      <c r="EE29" s="90"/>
      <c r="EF29" s="90"/>
      <c r="EG29" s="90"/>
      <c r="EH29" s="90"/>
      <c r="EI29" s="90"/>
      <c r="EJ29" s="90"/>
      <c r="EK29" s="90"/>
      <c r="EL29" s="90"/>
      <c r="EM29" s="90"/>
      <c r="EN29" s="90"/>
      <c r="EO29" s="90"/>
      <c r="EP29" s="90"/>
      <c r="EQ29" s="90"/>
      <c r="ER29" s="90"/>
      <c r="ES29" s="90"/>
      <c r="ET29" s="90"/>
      <c r="EU29" s="90"/>
      <c r="EV29" s="90"/>
      <c r="EW29" s="90"/>
      <c r="EX29" s="90"/>
      <c r="EY29" s="90"/>
      <c r="EZ29" s="90"/>
      <c r="FA29" s="90"/>
      <c r="FB29" s="90"/>
      <c r="FC29" s="90"/>
      <c r="FD29" s="90"/>
      <c r="FE29" s="90"/>
      <c r="FF29" s="90"/>
      <c r="FG29" s="90"/>
      <c r="FH29" s="90"/>
      <c r="FI29" s="90"/>
      <c r="FJ29" s="90"/>
      <c r="FK29" s="90"/>
      <c r="FL29" s="90"/>
      <c r="FM29" s="90"/>
      <c r="FN29" s="90"/>
      <c r="FO29" s="90"/>
      <c r="FP29" s="90"/>
      <c r="FQ29" s="90"/>
      <c r="FR29" s="90"/>
      <c r="FS29" s="90"/>
      <c r="FT29" s="90"/>
      <c r="FU29" s="90"/>
      <c r="FV29" s="90"/>
      <c r="FW29" s="90"/>
      <c r="FX29" s="90"/>
      <c r="FY29" s="90"/>
      <c r="FZ29" s="90"/>
      <c r="GA29" s="90"/>
      <c r="GB29" s="90"/>
      <c r="GC29" s="90"/>
      <c r="GD29" s="90"/>
      <c r="GE29" s="90"/>
      <c r="GF29" s="90"/>
      <c r="GG29" s="90"/>
      <c r="GH29" s="90"/>
      <c r="GI29" s="90"/>
      <c r="GJ29" s="90"/>
      <c r="GK29" s="90"/>
      <c r="GL29" s="90"/>
      <c r="GM29" s="90"/>
      <c r="GN29" s="90"/>
      <c r="GO29" s="90"/>
      <c r="GP29" s="90"/>
      <c r="GQ29" s="90"/>
      <c r="GR29" s="90"/>
      <c r="GS29" s="90"/>
      <c r="GT29" s="90"/>
      <c r="GU29" s="90"/>
      <c r="GV29" s="90"/>
      <c r="GW29" s="90"/>
      <c r="GX29" s="90"/>
      <c r="GY29" s="90"/>
      <c r="GZ29" s="90"/>
      <c r="HA29" s="90"/>
      <c r="HB29" s="90"/>
      <c r="HC29" s="90"/>
      <c r="HD29" s="90"/>
      <c r="HE29" s="90"/>
      <c r="HF29" s="90"/>
      <c r="HG29" s="90"/>
      <c r="HH29" s="90"/>
      <c r="HI29" s="90"/>
      <c r="HJ29" s="90"/>
      <c r="HK29" s="90"/>
      <c r="HL29" s="90"/>
      <c r="HM29" s="90"/>
      <c r="HN29" s="90"/>
      <c r="HO29" s="90"/>
      <c r="HP29" s="90"/>
      <c r="HQ29" s="90"/>
      <c r="HR29" s="90"/>
      <c r="HS29" s="90"/>
      <c r="HT29" s="90"/>
      <c r="HU29" s="90"/>
      <c r="HV29" s="90"/>
      <c r="HW29" s="90"/>
      <c r="HX29" s="90"/>
      <c r="HY29" s="90"/>
      <c r="HZ29" s="90"/>
      <c r="IA29" s="90"/>
      <c r="IB29" s="90"/>
      <c r="IC29" s="90"/>
      <c r="ID29" s="90"/>
      <c r="IE29" s="90"/>
      <c r="IF29" s="90"/>
      <c r="IG29" s="90"/>
      <c r="IH29" s="90"/>
      <c r="II29" s="90"/>
      <c r="IJ29" s="90"/>
      <c r="IK29" s="90"/>
      <c r="IL29" s="90"/>
      <c r="IM29" s="90"/>
      <c r="IN29" s="90"/>
      <c r="IO29" s="90"/>
      <c r="IP29" s="90"/>
      <c r="IQ29" s="90"/>
      <c r="IR29" s="90"/>
      <c r="IS29" s="90"/>
      <c r="IT29" s="90"/>
      <c r="IU29" s="90"/>
    </row>
    <row r="30" spans="1:255" ht="15" customHeight="1">
      <c r="A30" s="166">
        <v>22</v>
      </c>
      <c r="B30" s="167"/>
      <c r="C30" s="171"/>
      <c r="D30" s="84"/>
      <c r="E30" s="168"/>
      <c r="F30" s="169"/>
      <c r="G30" s="169"/>
      <c r="H30" s="172"/>
      <c r="I30" s="90"/>
      <c r="J30" s="90"/>
      <c r="K30" s="90"/>
      <c r="L30" s="90"/>
      <c r="M30" s="90"/>
      <c r="N30" s="90"/>
      <c r="O30" s="90"/>
      <c r="P30" s="90"/>
      <c r="Q30" s="90"/>
      <c r="R30" s="90"/>
      <c r="S30" s="90"/>
      <c r="T30" s="90"/>
      <c r="U30" s="90"/>
      <c r="V30" s="90"/>
      <c r="W30" s="90"/>
      <c r="X30" s="90"/>
      <c r="Y30" s="90"/>
      <c r="Z30" s="90"/>
      <c r="AA30" s="90"/>
      <c r="AB30" s="90"/>
      <c r="AC30" s="90"/>
      <c r="AD30" s="90"/>
      <c r="AE30" s="90"/>
      <c r="AF30" s="90"/>
      <c r="AG30" s="90"/>
      <c r="AH30" s="90"/>
      <c r="AI30" s="90"/>
      <c r="AJ30" s="90"/>
      <c r="AK30" s="90"/>
      <c r="AL30" s="90"/>
      <c r="AM30" s="90"/>
      <c r="AN30" s="90"/>
      <c r="AO30" s="90"/>
      <c r="AP30" s="90"/>
      <c r="AQ30" s="90"/>
      <c r="AR30" s="90"/>
      <c r="AS30" s="90"/>
      <c r="AT30" s="90"/>
      <c r="AU30" s="90"/>
      <c r="AV30" s="90"/>
      <c r="AW30" s="90"/>
      <c r="AX30" s="90"/>
      <c r="AY30" s="90"/>
      <c r="AZ30" s="90"/>
      <c r="BA30" s="90"/>
      <c r="BB30" s="90"/>
      <c r="BC30" s="90"/>
      <c r="BD30" s="90"/>
      <c r="BE30" s="90"/>
      <c r="BF30" s="90"/>
      <c r="BG30" s="90"/>
      <c r="BH30" s="90"/>
      <c r="BI30" s="90"/>
      <c r="BJ30" s="90"/>
      <c r="BK30" s="90"/>
      <c r="BL30" s="90"/>
      <c r="BM30" s="90"/>
      <c r="BN30" s="90"/>
      <c r="BO30" s="90"/>
      <c r="BP30" s="90"/>
      <c r="BQ30" s="90"/>
      <c r="BR30" s="90"/>
      <c r="BS30" s="90"/>
      <c r="BT30" s="90"/>
      <c r="BU30" s="90"/>
      <c r="BV30" s="90"/>
      <c r="BW30" s="90"/>
      <c r="BX30" s="90"/>
      <c r="BY30" s="90"/>
      <c r="BZ30" s="90"/>
      <c r="CA30" s="90"/>
      <c r="CB30" s="90"/>
      <c r="CC30" s="90"/>
      <c r="CD30" s="90"/>
      <c r="CE30" s="90"/>
      <c r="CF30" s="90"/>
      <c r="CG30" s="90"/>
      <c r="CH30" s="90"/>
      <c r="CI30" s="90"/>
      <c r="CJ30" s="90"/>
      <c r="CK30" s="90"/>
      <c r="CL30" s="90"/>
      <c r="CM30" s="90"/>
      <c r="CN30" s="90"/>
      <c r="CO30" s="90"/>
      <c r="CP30" s="90"/>
      <c r="CQ30" s="90"/>
      <c r="CR30" s="90"/>
      <c r="CS30" s="90"/>
      <c r="CT30" s="90"/>
      <c r="CU30" s="90"/>
      <c r="CV30" s="90"/>
      <c r="CW30" s="90"/>
      <c r="CX30" s="90"/>
      <c r="CY30" s="90"/>
      <c r="CZ30" s="90"/>
      <c r="DA30" s="90"/>
      <c r="DB30" s="90"/>
      <c r="DC30" s="90"/>
      <c r="DD30" s="90"/>
      <c r="DE30" s="90"/>
      <c r="DF30" s="90"/>
      <c r="DG30" s="90"/>
      <c r="DH30" s="90"/>
      <c r="DI30" s="90"/>
      <c r="DJ30" s="90"/>
      <c r="DK30" s="90"/>
      <c r="DL30" s="90"/>
      <c r="DM30" s="90"/>
      <c r="DN30" s="90"/>
      <c r="DO30" s="90"/>
      <c r="DP30" s="90"/>
      <c r="DQ30" s="90"/>
      <c r="DR30" s="90"/>
      <c r="DS30" s="90"/>
      <c r="DT30" s="90"/>
      <c r="DU30" s="90"/>
      <c r="DV30" s="90"/>
      <c r="DW30" s="90"/>
      <c r="DX30" s="90"/>
      <c r="DY30" s="90"/>
      <c r="DZ30" s="90"/>
      <c r="EA30" s="90"/>
      <c r="EB30" s="90"/>
      <c r="EC30" s="90"/>
      <c r="ED30" s="90"/>
      <c r="EE30" s="90"/>
      <c r="EF30" s="90"/>
      <c r="EG30" s="90"/>
      <c r="EH30" s="90"/>
      <c r="EI30" s="90"/>
      <c r="EJ30" s="90"/>
      <c r="EK30" s="90"/>
      <c r="EL30" s="90"/>
      <c r="EM30" s="90"/>
      <c r="EN30" s="90"/>
      <c r="EO30" s="90"/>
      <c r="EP30" s="90"/>
      <c r="EQ30" s="90"/>
      <c r="ER30" s="90"/>
      <c r="ES30" s="90"/>
      <c r="ET30" s="90"/>
      <c r="EU30" s="90"/>
      <c r="EV30" s="90"/>
      <c r="EW30" s="90"/>
      <c r="EX30" s="90"/>
      <c r="EY30" s="90"/>
      <c r="EZ30" s="90"/>
      <c r="FA30" s="90"/>
      <c r="FB30" s="90"/>
      <c r="FC30" s="90"/>
      <c r="FD30" s="90"/>
      <c r="FE30" s="90"/>
      <c r="FF30" s="90"/>
      <c r="FG30" s="90"/>
      <c r="FH30" s="90"/>
      <c r="FI30" s="90"/>
      <c r="FJ30" s="90"/>
      <c r="FK30" s="90"/>
      <c r="FL30" s="90"/>
      <c r="FM30" s="90"/>
      <c r="FN30" s="90"/>
      <c r="FO30" s="90"/>
      <c r="FP30" s="90"/>
      <c r="FQ30" s="90"/>
      <c r="FR30" s="90"/>
      <c r="FS30" s="90"/>
      <c r="FT30" s="90"/>
      <c r="FU30" s="90"/>
      <c r="FV30" s="90"/>
      <c r="FW30" s="90"/>
      <c r="FX30" s="90"/>
      <c r="FY30" s="90"/>
      <c r="FZ30" s="90"/>
      <c r="GA30" s="90"/>
      <c r="GB30" s="90"/>
      <c r="GC30" s="90"/>
      <c r="GD30" s="90"/>
      <c r="GE30" s="90"/>
      <c r="GF30" s="90"/>
      <c r="GG30" s="90"/>
      <c r="GH30" s="90"/>
      <c r="GI30" s="90"/>
      <c r="GJ30" s="90"/>
      <c r="GK30" s="90"/>
      <c r="GL30" s="90"/>
      <c r="GM30" s="90"/>
      <c r="GN30" s="90"/>
      <c r="GO30" s="90"/>
      <c r="GP30" s="90"/>
      <c r="GQ30" s="90"/>
      <c r="GR30" s="90"/>
      <c r="GS30" s="90"/>
      <c r="GT30" s="90"/>
      <c r="GU30" s="90"/>
      <c r="GV30" s="90"/>
      <c r="GW30" s="90"/>
      <c r="GX30" s="90"/>
      <c r="GY30" s="90"/>
      <c r="GZ30" s="90"/>
      <c r="HA30" s="90"/>
      <c r="HB30" s="90"/>
      <c r="HC30" s="90"/>
      <c r="HD30" s="90"/>
      <c r="HE30" s="90"/>
      <c r="HF30" s="90"/>
      <c r="HG30" s="90"/>
      <c r="HH30" s="90"/>
      <c r="HI30" s="90"/>
      <c r="HJ30" s="90"/>
      <c r="HK30" s="90"/>
      <c r="HL30" s="90"/>
      <c r="HM30" s="90"/>
      <c r="HN30" s="90"/>
      <c r="HO30" s="90"/>
      <c r="HP30" s="90"/>
      <c r="HQ30" s="90"/>
      <c r="HR30" s="90"/>
      <c r="HS30" s="90"/>
      <c r="HT30" s="90"/>
      <c r="HU30" s="90"/>
      <c r="HV30" s="90"/>
      <c r="HW30" s="90"/>
      <c r="HX30" s="90"/>
      <c r="HY30" s="90"/>
      <c r="HZ30" s="90"/>
      <c r="IA30" s="90"/>
      <c r="IB30" s="90"/>
      <c r="IC30" s="90"/>
      <c r="ID30" s="90"/>
      <c r="IE30" s="90"/>
      <c r="IF30" s="90"/>
      <c r="IG30" s="90"/>
      <c r="IH30" s="90"/>
      <c r="II30" s="90"/>
      <c r="IJ30" s="90"/>
      <c r="IK30" s="90"/>
      <c r="IL30" s="90"/>
      <c r="IM30" s="90"/>
      <c r="IN30" s="90"/>
      <c r="IO30" s="90"/>
      <c r="IP30" s="90"/>
      <c r="IQ30" s="90"/>
      <c r="IR30" s="90"/>
      <c r="IS30" s="90"/>
      <c r="IT30" s="90"/>
      <c r="IU30" s="90"/>
    </row>
    <row r="31" spans="1:255" ht="15" customHeight="1">
      <c r="A31" s="166">
        <v>23</v>
      </c>
      <c r="B31" s="167"/>
      <c r="C31" s="171"/>
      <c r="D31" s="84"/>
      <c r="E31" s="168"/>
      <c r="F31" s="169"/>
      <c r="G31" s="169"/>
      <c r="H31" s="172"/>
      <c r="I31" s="90"/>
      <c r="J31" s="90"/>
      <c r="K31" s="90"/>
      <c r="L31" s="90"/>
      <c r="M31" s="90"/>
      <c r="N31" s="90"/>
      <c r="O31" s="90"/>
      <c r="P31" s="90"/>
      <c r="Q31" s="90"/>
      <c r="R31" s="90"/>
      <c r="S31" s="90"/>
      <c r="T31" s="90"/>
      <c r="U31" s="90"/>
      <c r="V31" s="90"/>
      <c r="W31" s="90"/>
      <c r="X31" s="90"/>
      <c r="Y31" s="90"/>
      <c r="Z31" s="90"/>
      <c r="AA31" s="90"/>
      <c r="AB31" s="90"/>
      <c r="AC31" s="90"/>
      <c r="AD31" s="90"/>
      <c r="AE31" s="90"/>
      <c r="AF31" s="90"/>
      <c r="AG31" s="90"/>
      <c r="AH31" s="90"/>
      <c r="AI31" s="90"/>
      <c r="AJ31" s="90"/>
      <c r="AK31" s="90"/>
      <c r="AL31" s="90"/>
      <c r="AM31" s="90"/>
      <c r="AN31" s="90"/>
      <c r="AO31" s="90"/>
      <c r="AP31" s="90"/>
      <c r="AQ31" s="90"/>
      <c r="AR31" s="90"/>
      <c r="AS31" s="90"/>
      <c r="AT31" s="90"/>
      <c r="AU31" s="90"/>
      <c r="AV31" s="90"/>
      <c r="AW31" s="90"/>
      <c r="AX31" s="90"/>
      <c r="AY31" s="90"/>
      <c r="AZ31" s="90"/>
      <c r="BA31" s="90"/>
      <c r="BB31" s="90"/>
      <c r="BC31" s="90"/>
      <c r="BD31" s="90"/>
      <c r="BE31" s="90"/>
      <c r="BF31" s="90"/>
      <c r="BG31" s="90"/>
      <c r="BH31" s="90"/>
      <c r="BI31" s="90"/>
      <c r="BJ31" s="90"/>
      <c r="BK31" s="90"/>
      <c r="BL31" s="90"/>
      <c r="BM31" s="90"/>
      <c r="BN31" s="90"/>
      <c r="BO31" s="90"/>
      <c r="BP31" s="90"/>
      <c r="BQ31" s="90"/>
      <c r="BR31" s="90"/>
      <c r="BS31" s="90"/>
      <c r="BT31" s="90"/>
      <c r="BU31" s="90"/>
      <c r="BV31" s="90"/>
      <c r="BW31" s="90"/>
      <c r="BX31" s="90"/>
      <c r="BY31" s="90"/>
      <c r="BZ31" s="90"/>
      <c r="CA31" s="90"/>
      <c r="CB31" s="90"/>
      <c r="CC31" s="90"/>
      <c r="CD31" s="90"/>
      <c r="CE31" s="90"/>
      <c r="CF31" s="90"/>
      <c r="CG31" s="90"/>
      <c r="CH31" s="90"/>
      <c r="CI31" s="90"/>
      <c r="CJ31" s="90"/>
      <c r="CK31" s="90"/>
      <c r="CL31" s="90"/>
      <c r="CM31" s="90"/>
      <c r="CN31" s="90"/>
      <c r="CO31" s="90"/>
      <c r="CP31" s="90"/>
      <c r="CQ31" s="90"/>
      <c r="CR31" s="90"/>
      <c r="CS31" s="90"/>
      <c r="CT31" s="90"/>
      <c r="CU31" s="90"/>
      <c r="CV31" s="90"/>
      <c r="CW31" s="90"/>
      <c r="CX31" s="90"/>
      <c r="CY31" s="90"/>
      <c r="CZ31" s="90"/>
      <c r="DA31" s="90"/>
      <c r="DB31" s="90"/>
      <c r="DC31" s="90"/>
      <c r="DD31" s="90"/>
      <c r="DE31" s="90"/>
      <c r="DF31" s="90"/>
      <c r="DG31" s="90"/>
      <c r="DH31" s="90"/>
      <c r="DI31" s="90"/>
      <c r="DJ31" s="90"/>
      <c r="DK31" s="90"/>
      <c r="DL31" s="90"/>
      <c r="DM31" s="90"/>
      <c r="DN31" s="90"/>
      <c r="DO31" s="90"/>
      <c r="DP31" s="90"/>
      <c r="DQ31" s="90"/>
      <c r="DR31" s="90"/>
      <c r="DS31" s="90"/>
      <c r="DT31" s="90"/>
      <c r="DU31" s="90"/>
      <c r="DV31" s="90"/>
      <c r="DW31" s="90"/>
      <c r="DX31" s="90"/>
      <c r="DY31" s="90"/>
      <c r="DZ31" s="90"/>
      <c r="EA31" s="90"/>
      <c r="EB31" s="90"/>
      <c r="EC31" s="90"/>
      <c r="ED31" s="90"/>
      <c r="EE31" s="90"/>
      <c r="EF31" s="90"/>
      <c r="EG31" s="90"/>
      <c r="EH31" s="90"/>
      <c r="EI31" s="90"/>
      <c r="EJ31" s="90"/>
      <c r="EK31" s="90"/>
      <c r="EL31" s="90"/>
      <c r="EM31" s="90"/>
      <c r="EN31" s="90"/>
      <c r="EO31" s="90"/>
      <c r="EP31" s="90"/>
      <c r="EQ31" s="90"/>
      <c r="ER31" s="90"/>
      <c r="ES31" s="90"/>
      <c r="ET31" s="90"/>
      <c r="EU31" s="90"/>
      <c r="EV31" s="90"/>
      <c r="EW31" s="90"/>
      <c r="EX31" s="90"/>
      <c r="EY31" s="90"/>
      <c r="EZ31" s="90"/>
      <c r="FA31" s="90"/>
      <c r="FB31" s="90"/>
      <c r="FC31" s="90"/>
      <c r="FD31" s="90"/>
      <c r="FE31" s="90"/>
      <c r="FF31" s="90"/>
      <c r="FG31" s="90"/>
      <c r="FH31" s="90"/>
      <c r="FI31" s="90"/>
      <c r="FJ31" s="90"/>
      <c r="FK31" s="90"/>
      <c r="FL31" s="90"/>
      <c r="FM31" s="90"/>
      <c r="FN31" s="90"/>
      <c r="FO31" s="90"/>
      <c r="FP31" s="90"/>
      <c r="FQ31" s="90"/>
      <c r="FR31" s="90"/>
      <c r="FS31" s="90"/>
      <c r="FT31" s="90"/>
      <c r="FU31" s="90"/>
      <c r="FV31" s="90"/>
      <c r="FW31" s="90"/>
      <c r="FX31" s="90"/>
      <c r="FY31" s="90"/>
      <c r="FZ31" s="90"/>
      <c r="GA31" s="90"/>
      <c r="GB31" s="90"/>
      <c r="GC31" s="90"/>
      <c r="GD31" s="90"/>
      <c r="GE31" s="90"/>
      <c r="GF31" s="90"/>
      <c r="GG31" s="90"/>
      <c r="GH31" s="90"/>
      <c r="GI31" s="90"/>
      <c r="GJ31" s="90"/>
      <c r="GK31" s="90"/>
      <c r="GL31" s="90"/>
      <c r="GM31" s="90"/>
      <c r="GN31" s="90"/>
      <c r="GO31" s="90"/>
      <c r="GP31" s="90"/>
      <c r="GQ31" s="90"/>
      <c r="GR31" s="90"/>
      <c r="GS31" s="90"/>
      <c r="GT31" s="90"/>
      <c r="GU31" s="90"/>
      <c r="GV31" s="90"/>
      <c r="GW31" s="90"/>
      <c r="GX31" s="90"/>
      <c r="GY31" s="90"/>
      <c r="GZ31" s="90"/>
      <c r="HA31" s="90"/>
      <c r="HB31" s="90"/>
      <c r="HC31" s="90"/>
      <c r="HD31" s="90"/>
      <c r="HE31" s="90"/>
      <c r="HF31" s="90"/>
      <c r="HG31" s="90"/>
      <c r="HH31" s="90"/>
      <c r="HI31" s="90"/>
      <c r="HJ31" s="90"/>
      <c r="HK31" s="90"/>
      <c r="HL31" s="90"/>
      <c r="HM31" s="90"/>
      <c r="HN31" s="90"/>
      <c r="HO31" s="90"/>
      <c r="HP31" s="90"/>
      <c r="HQ31" s="90"/>
      <c r="HR31" s="90"/>
      <c r="HS31" s="90"/>
      <c r="HT31" s="90"/>
      <c r="HU31" s="90"/>
      <c r="HV31" s="90"/>
      <c r="HW31" s="90"/>
      <c r="HX31" s="90"/>
      <c r="HY31" s="90"/>
      <c r="HZ31" s="90"/>
      <c r="IA31" s="90"/>
      <c r="IB31" s="90"/>
      <c r="IC31" s="90"/>
      <c r="ID31" s="90"/>
      <c r="IE31" s="90"/>
      <c r="IF31" s="90"/>
      <c r="IG31" s="90"/>
      <c r="IH31" s="90"/>
      <c r="II31" s="90"/>
      <c r="IJ31" s="90"/>
      <c r="IK31" s="90"/>
      <c r="IL31" s="90"/>
      <c r="IM31" s="90"/>
      <c r="IN31" s="90"/>
      <c r="IO31" s="90"/>
      <c r="IP31" s="90"/>
      <c r="IQ31" s="90"/>
      <c r="IR31" s="90"/>
      <c r="IS31" s="90"/>
      <c r="IT31" s="90"/>
      <c r="IU31" s="90"/>
    </row>
    <row r="32" spans="1:255" ht="15" customHeight="1">
      <c r="A32" s="166">
        <v>24</v>
      </c>
      <c r="B32" s="167"/>
      <c r="C32" s="171"/>
      <c r="D32" s="84"/>
      <c r="E32" s="168"/>
      <c r="F32" s="169"/>
      <c r="G32" s="169"/>
      <c r="H32" s="172"/>
      <c r="I32" s="90"/>
      <c r="J32" s="90"/>
      <c r="K32" s="90"/>
      <c r="L32" s="90"/>
      <c r="M32" s="90"/>
      <c r="N32" s="90"/>
      <c r="O32" s="90"/>
      <c r="P32" s="90"/>
      <c r="Q32" s="90"/>
      <c r="R32" s="90"/>
      <c r="S32" s="90"/>
      <c r="T32" s="90"/>
      <c r="U32" s="90"/>
      <c r="V32" s="90"/>
      <c r="W32" s="90"/>
      <c r="X32" s="90"/>
      <c r="Y32" s="90"/>
      <c r="Z32" s="90"/>
      <c r="AA32" s="90"/>
      <c r="AB32" s="90"/>
      <c r="AC32" s="90"/>
      <c r="AD32" s="90"/>
      <c r="AE32" s="90"/>
      <c r="AF32" s="90"/>
      <c r="AG32" s="90"/>
      <c r="AH32" s="90"/>
      <c r="AI32" s="90"/>
      <c r="AJ32" s="90"/>
      <c r="AK32" s="90"/>
      <c r="AL32" s="90"/>
      <c r="AM32" s="90"/>
      <c r="AN32" s="90"/>
      <c r="AO32" s="90"/>
      <c r="AP32" s="90"/>
      <c r="AQ32" s="90"/>
      <c r="AR32" s="90"/>
      <c r="AS32" s="90"/>
      <c r="AT32" s="90"/>
      <c r="AU32" s="90"/>
      <c r="AV32" s="90"/>
      <c r="AW32" s="90"/>
      <c r="AX32" s="90"/>
      <c r="AY32" s="90"/>
      <c r="AZ32" s="90"/>
      <c r="BA32" s="90"/>
      <c r="BB32" s="90"/>
      <c r="BC32" s="90"/>
      <c r="BD32" s="90"/>
      <c r="BE32" s="90"/>
      <c r="BF32" s="90"/>
      <c r="BG32" s="90"/>
      <c r="BH32" s="90"/>
      <c r="BI32" s="90"/>
      <c r="BJ32" s="90"/>
      <c r="BK32" s="90"/>
      <c r="BL32" s="90"/>
      <c r="BM32" s="90"/>
      <c r="BN32" s="90"/>
      <c r="BO32" s="90"/>
      <c r="BP32" s="90"/>
      <c r="BQ32" s="90"/>
      <c r="BR32" s="90"/>
      <c r="BS32" s="90"/>
      <c r="BT32" s="90"/>
      <c r="BU32" s="90"/>
      <c r="BV32" s="90"/>
      <c r="BW32" s="90"/>
      <c r="BX32" s="90"/>
      <c r="BY32" s="90"/>
      <c r="BZ32" s="90"/>
      <c r="CA32" s="90"/>
      <c r="CB32" s="90"/>
      <c r="CC32" s="90"/>
      <c r="CD32" s="90"/>
      <c r="CE32" s="90"/>
      <c r="CF32" s="90"/>
      <c r="CG32" s="90"/>
      <c r="CH32" s="90"/>
      <c r="CI32" s="90"/>
      <c r="CJ32" s="90"/>
      <c r="CK32" s="90"/>
      <c r="CL32" s="90"/>
      <c r="CM32" s="90"/>
      <c r="CN32" s="90"/>
      <c r="CO32" s="90"/>
      <c r="CP32" s="90"/>
      <c r="CQ32" s="90"/>
      <c r="CR32" s="90"/>
      <c r="CS32" s="90"/>
      <c r="CT32" s="90"/>
      <c r="CU32" s="90"/>
      <c r="CV32" s="90"/>
      <c r="CW32" s="90"/>
      <c r="CX32" s="90"/>
      <c r="CY32" s="90"/>
      <c r="CZ32" s="90"/>
      <c r="DA32" s="90"/>
      <c r="DB32" s="90"/>
      <c r="DC32" s="90"/>
      <c r="DD32" s="90"/>
      <c r="DE32" s="90"/>
      <c r="DF32" s="90"/>
      <c r="DG32" s="90"/>
      <c r="DH32" s="90"/>
      <c r="DI32" s="90"/>
      <c r="DJ32" s="90"/>
      <c r="DK32" s="90"/>
      <c r="DL32" s="90"/>
      <c r="DM32" s="90"/>
      <c r="DN32" s="90"/>
      <c r="DO32" s="90"/>
      <c r="DP32" s="90"/>
      <c r="DQ32" s="90"/>
      <c r="DR32" s="90"/>
      <c r="DS32" s="90"/>
      <c r="DT32" s="90"/>
      <c r="DU32" s="90"/>
      <c r="DV32" s="90"/>
      <c r="DW32" s="90"/>
      <c r="DX32" s="90"/>
      <c r="DY32" s="90"/>
      <c r="DZ32" s="90"/>
      <c r="EA32" s="90"/>
      <c r="EB32" s="90"/>
      <c r="EC32" s="90"/>
      <c r="ED32" s="90"/>
      <c r="EE32" s="90"/>
      <c r="EF32" s="90"/>
      <c r="EG32" s="90"/>
      <c r="EH32" s="90"/>
      <c r="EI32" s="90"/>
      <c r="EJ32" s="90"/>
      <c r="EK32" s="90"/>
      <c r="EL32" s="90"/>
      <c r="EM32" s="90"/>
      <c r="EN32" s="90"/>
      <c r="EO32" s="90"/>
      <c r="EP32" s="90"/>
      <c r="EQ32" s="90"/>
      <c r="ER32" s="90"/>
      <c r="ES32" s="90"/>
      <c r="ET32" s="90"/>
      <c r="EU32" s="90"/>
      <c r="EV32" s="90"/>
      <c r="EW32" s="90"/>
      <c r="EX32" s="90"/>
      <c r="EY32" s="90"/>
      <c r="EZ32" s="90"/>
      <c r="FA32" s="90"/>
      <c r="FB32" s="90"/>
      <c r="FC32" s="90"/>
      <c r="FD32" s="90"/>
      <c r="FE32" s="90"/>
      <c r="FF32" s="90"/>
      <c r="FG32" s="90"/>
      <c r="FH32" s="90"/>
      <c r="FI32" s="90"/>
      <c r="FJ32" s="90"/>
      <c r="FK32" s="90"/>
      <c r="FL32" s="90"/>
      <c r="FM32" s="90"/>
      <c r="FN32" s="90"/>
      <c r="FO32" s="90"/>
      <c r="FP32" s="90"/>
      <c r="FQ32" s="90"/>
      <c r="FR32" s="90"/>
      <c r="FS32" s="90"/>
      <c r="FT32" s="90"/>
      <c r="FU32" s="90"/>
      <c r="FV32" s="90"/>
      <c r="FW32" s="90"/>
      <c r="FX32" s="90"/>
      <c r="FY32" s="90"/>
      <c r="FZ32" s="90"/>
      <c r="GA32" s="90"/>
      <c r="GB32" s="90"/>
      <c r="GC32" s="90"/>
      <c r="GD32" s="90"/>
      <c r="GE32" s="90"/>
      <c r="GF32" s="90"/>
      <c r="GG32" s="90"/>
      <c r="GH32" s="90"/>
      <c r="GI32" s="90"/>
      <c r="GJ32" s="90"/>
      <c r="GK32" s="90"/>
      <c r="GL32" s="90"/>
      <c r="GM32" s="90"/>
      <c r="GN32" s="90"/>
      <c r="GO32" s="90"/>
      <c r="GP32" s="90"/>
      <c r="GQ32" s="90"/>
      <c r="GR32" s="90"/>
      <c r="GS32" s="90"/>
      <c r="GT32" s="90"/>
      <c r="GU32" s="90"/>
      <c r="GV32" s="90"/>
      <c r="GW32" s="90"/>
      <c r="GX32" s="90"/>
      <c r="GY32" s="90"/>
      <c r="GZ32" s="90"/>
      <c r="HA32" s="90"/>
      <c r="HB32" s="90"/>
      <c r="HC32" s="90"/>
      <c r="HD32" s="90"/>
      <c r="HE32" s="90"/>
      <c r="HF32" s="90"/>
      <c r="HG32" s="90"/>
      <c r="HH32" s="90"/>
      <c r="HI32" s="90"/>
      <c r="HJ32" s="90"/>
      <c r="HK32" s="90"/>
      <c r="HL32" s="90"/>
      <c r="HM32" s="90"/>
      <c r="HN32" s="90"/>
      <c r="HO32" s="90"/>
      <c r="HP32" s="90"/>
      <c r="HQ32" s="90"/>
      <c r="HR32" s="90"/>
      <c r="HS32" s="90"/>
      <c r="HT32" s="90"/>
      <c r="HU32" s="90"/>
      <c r="HV32" s="90"/>
      <c r="HW32" s="90"/>
      <c r="HX32" s="90"/>
      <c r="HY32" s="90"/>
      <c r="HZ32" s="90"/>
      <c r="IA32" s="90"/>
      <c r="IB32" s="90"/>
      <c r="IC32" s="90"/>
      <c r="ID32" s="90"/>
      <c r="IE32" s="90"/>
      <c r="IF32" s="90"/>
      <c r="IG32" s="90"/>
      <c r="IH32" s="90"/>
      <c r="II32" s="90"/>
      <c r="IJ32" s="90"/>
      <c r="IK32" s="90"/>
      <c r="IL32" s="90"/>
      <c r="IM32" s="90"/>
      <c r="IN32" s="90"/>
      <c r="IO32" s="90"/>
      <c r="IP32" s="90"/>
      <c r="IQ32" s="90"/>
      <c r="IR32" s="90"/>
      <c r="IS32" s="90"/>
      <c r="IT32" s="90"/>
      <c r="IU32" s="90"/>
    </row>
    <row r="33" spans="1:255" ht="15" customHeight="1">
      <c r="A33" s="173">
        <v>25</v>
      </c>
      <c r="B33" s="174"/>
      <c r="C33" s="175"/>
      <c r="D33" s="176"/>
      <c r="E33" s="51"/>
      <c r="F33" s="177"/>
      <c r="G33" s="177"/>
      <c r="H33" s="178"/>
      <c r="I33" s="90"/>
      <c r="J33" s="90"/>
      <c r="K33" s="90"/>
      <c r="L33" s="90"/>
      <c r="M33" s="90"/>
      <c r="N33" s="90"/>
      <c r="O33" s="90"/>
      <c r="P33" s="90"/>
      <c r="Q33" s="90"/>
      <c r="R33" s="90"/>
      <c r="S33" s="90"/>
      <c r="T33" s="90"/>
      <c r="U33" s="90"/>
      <c r="V33" s="90"/>
      <c r="W33" s="90"/>
      <c r="X33" s="90"/>
      <c r="Y33" s="90"/>
      <c r="Z33" s="90"/>
      <c r="AA33" s="90"/>
      <c r="AB33" s="90"/>
      <c r="AC33" s="90"/>
      <c r="AD33" s="90"/>
      <c r="AE33" s="90"/>
      <c r="AF33" s="90"/>
      <c r="AG33" s="90"/>
      <c r="AH33" s="90"/>
      <c r="AI33" s="90"/>
      <c r="AJ33" s="90"/>
      <c r="AK33" s="90"/>
      <c r="AL33" s="90"/>
      <c r="AM33" s="90"/>
      <c r="AN33" s="90"/>
      <c r="AO33" s="90"/>
      <c r="AP33" s="90"/>
      <c r="AQ33" s="90"/>
      <c r="AR33" s="90"/>
      <c r="AS33" s="90"/>
      <c r="AT33" s="90"/>
      <c r="AU33" s="90"/>
      <c r="AV33" s="90"/>
      <c r="AW33" s="90"/>
      <c r="AX33" s="90"/>
      <c r="AY33" s="90"/>
      <c r="AZ33" s="90"/>
      <c r="BA33" s="90"/>
      <c r="BB33" s="90"/>
      <c r="BC33" s="90"/>
      <c r="BD33" s="90"/>
      <c r="BE33" s="90"/>
      <c r="BF33" s="90"/>
      <c r="BG33" s="90"/>
      <c r="BH33" s="90"/>
      <c r="BI33" s="90"/>
      <c r="BJ33" s="90"/>
      <c r="BK33" s="90"/>
      <c r="BL33" s="90"/>
      <c r="BM33" s="90"/>
      <c r="BN33" s="90"/>
      <c r="BO33" s="90"/>
      <c r="BP33" s="90"/>
      <c r="BQ33" s="90"/>
      <c r="BR33" s="90"/>
      <c r="BS33" s="90"/>
      <c r="BT33" s="90"/>
      <c r="BU33" s="90"/>
      <c r="BV33" s="90"/>
      <c r="BW33" s="90"/>
      <c r="BX33" s="90"/>
      <c r="BY33" s="90"/>
      <c r="BZ33" s="90"/>
      <c r="CA33" s="90"/>
      <c r="CB33" s="90"/>
      <c r="CC33" s="90"/>
      <c r="CD33" s="90"/>
      <c r="CE33" s="90"/>
      <c r="CF33" s="90"/>
      <c r="CG33" s="90"/>
      <c r="CH33" s="90"/>
      <c r="CI33" s="90"/>
      <c r="CJ33" s="90"/>
      <c r="CK33" s="90"/>
      <c r="CL33" s="90"/>
      <c r="CM33" s="90"/>
      <c r="CN33" s="90"/>
      <c r="CO33" s="90"/>
      <c r="CP33" s="90"/>
      <c r="CQ33" s="90"/>
      <c r="CR33" s="90"/>
      <c r="CS33" s="90"/>
      <c r="CT33" s="90"/>
      <c r="CU33" s="90"/>
      <c r="CV33" s="90"/>
      <c r="CW33" s="90"/>
      <c r="CX33" s="90"/>
      <c r="CY33" s="90"/>
      <c r="CZ33" s="90"/>
      <c r="DA33" s="90"/>
      <c r="DB33" s="90"/>
      <c r="DC33" s="90"/>
      <c r="DD33" s="90"/>
      <c r="DE33" s="90"/>
      <c r="DF33" s="90"/>
      <c r="DG33" s="90"/>
      <c r="DH33" s="90"/>
      <c r="DI33" s="90"/>
      <c r="DJ33" s="90"/>
      <c r="DK33" s="90"/>
      <c r="DL33" s="90"/>
      <c r="DM33" s="90"/>
      <c r="DN33" s="90"/>
      <c r="DO33" s="90"/>
      <c r="DP33" s="90"/>
      <c r="DQ33" s="90"/>
      <c r="DR33" s="90"/>
      <c r="DS33" s="90"/>
      <c r="DT33" s="90"/>
      <c r="DU33" s="90"/>
      <c r="DV33" s="90"/>
      <c r="DW33" s="90"/>
      <c r="DX33" s="90"/>
      <c r="DY33" s="90"/>
      <c r="DZ33" s="90"/>
      <c r="EA33" s="90"/>
      <c r="EB33" s="90"/>
      <c r="EC33" s="90"/>
      <c r="ED33" s="90"/>
      <c r="EE33" s="90"/>
      <c r="EF33" s="90"/>
      <c r="EG33" s="90"/>
      <c r="EH33" s="90"/>
      <c r="EI33" s="90"/>
      <c r="EJ33" s="90"/>
      <c r="EK33" s="90"/>
      <c r="EL33" s="90"/>
      <c r="EM33" s="90"/>
      <c r="EN33" s="90"/>
      <c r="EO33" s="90"/>
      <c r="EP33" s="90"/>
      <c r="EQ33" s="90"/>
      <c r="ER33" s="90"/>
      <c r="ES33" s="90"/>
      <c r="ET33" s="90"/>
      <c r="EU33" s="90"/>
      <c r="EV33" s="90"/>
      <c r="EW33" s="90"/>
      <c r="EX33" s="90"/>
      <c r="EY33" s="90"/>
      <c r="EZ33" s="90"/>
      <c r="FA33" s="90"/>
      <c r="FB33" s="90"/>
      <c r="FC33" s="90"/>
      <c r="FD33" s="90"/>
      <c r="FE33" s="90"/>
      <c r="FF33" s="90"/>
      <c r="FG33" s="90"/>
      <c r="FH33" s="90"/>
      <c r="FI33" s="90"/>
      <c r="FJ33" s="90"/>
      <c r="FK33" s="90"/>
      <c r="FL33" s="90"/>
      <c r="FM33" s="90"/>
      <c r="FN33" s="90"/>
      <c r="FO33" s="90"/>
      <c r="FP33" s="90"/>
      <c r="FQ33" s="90"/>
      <c r="FR33" s="90"/>
      <c r="FS33" s="90"/>
      <c r="FT33" s="90"/>
      <c r="FU33" s="90"/>
      <c r="FV33" s="90"/>
      <c r="FW33" s="90"/>
      <c r="FX33" s="90"/>
      <c r="FY33" s="90"/>
      <c r="FZ33" s="90"/>
      <c r="GA33" s="90"/>
      <c r="GB33" s="90"/>
      <c r="GC33" s="90"/>
      <c r="GD33" s="90"/>
      <c r="GE33" s="90"/>
      <c r="GF33" s="90"/>
      <c r="GG33" s="90"/>
      <c r="GH33" s="90"/>
      <c r="GI33" s="90"/>
      <c r="GJ33" s="90"/>
      <c r="GK33" s="90"/>
      <c r="GL33" s="90"/>
      <c r="GM33" s="90"/>
      <c r="GN33" s="90"/>
      <c r="GO33" s="90"/>
      <c r="GP33" s="90"/>
      <c r="GQ33" s="90"/>
      <c r="GR33" s="90"/>
      <c r="GS33" s="90"/>
      <c r="GT33" s="90"/>
      <c r="GU33" s="90"/>
      <c r="GV33" s="90"/>
      <c r="GW33" s="90"/>
      <c r="GX33" s="90"/>
      <c r="GY33" s="90"/>
      <c r="GZ33" s="90"/>
      <c r="HA33" s="90"/>
      <c r="HB33" s="90"/>
      <c r="HC33" s="90"/>
      <c r="HD33" s="90"/>
      <c r="HE33" s="90"/>
      <c r="HF33" s="90"/>
      <c r="HG33" s="90"/>
      <c r="HH33" s="90"/>
      <c r="HI33" s="90"/>
      <c r="HJ33" s="90"/>
      <c r="HK33" s="90"/>
      <c r="HL33" s="90"/>
      <c r="HM33" s="90"/>
      <c r="HN33" s="90"/>
      <c r="HO33" s="90"/>
      <c r="HP33" s="90"/>
      <c r="HQ33" s="90"/>
      <c r="HR33" s="90"/>
      <c r="HS33" s="90"/>
      <c r="HT33" s="90"/>
      <c r="HU33" s="90"/>
      <c r="HV33" s="90"/>
      <c r="HW33" s="90"/>
      <c r="HX33" s="90"/>
      <c r="HY33" s="90"/>
      <c r="HZ33" s="90"/>
      <c r="IA33" s="90"/>
      <c r="IB33" s="90"/>
      <c r="IC33" s="90"/>
      <c r="ID33" s="90"/>
      <c r="IE33" s="90"/>
      <c r="IF33" s="90"/>
      <c r="IG33" s="90"/>
      <c r="IH33" s="90"/>
      <c r="II33" s="90"/>
      <c r="IJ33" s="90"/>
      <c r="IK33" s="90"/>
      <c r="IL33" s="90"/>
      <c r="IM33" s="90"/>
      <c r="IN33" s="90"/>
      <c r="IO33" s="90"/>
      <c r="IP33" s="90"/>
      <c r="IQ33" s="90"/>
      <c r="IR33" s="90"/>
      <c r="IS33" s="90"/>
      <c r="IT33" s="90"/>
      <c r="IU33" s="90"/>
    </row>
    <row r="34" spans="1:255" s="50" customFormat="1" ht="30.75" customHeight="1">
      <c r="A34" s="196" t="s">
        <v>22</v>
      </c>
      <c r="B34" s="196"/>
      <c r="C34" s="196"/>
      <c r="D34" s="196"/>
      <c r="E34" s="196"/>
      <c r="F34" s="196"/>
      <c r="G34" s="196"/>
      <c r="H34" s="196"/>
    </row>
    <row r="35" spans="1:255" s="50" customFormat="1" ht="35.25" customHeight="1">
      <c r="A35" s="197" t="s">
        <v>23</v>
      </c>
      <c r="B35" s="197"/>
      <c r="C35" s="197"/>
      <c r="D35" s="197"/>
      <c r="E35" s="197"/>
      <c r="F35" s="197"/>
      <c r="G35" s="197"/>
      <c r="H35" s="197"/>
    </row>
    <row r="36" spans="1:255" s="50" customFormat="1" ht="41.25" customHeight="1">
      <c r="A36" s="197" t="s">
        <v>24</v>
      </c>
      <c r="B36" s="197"/>
      <c r="C36" s="197"/>
      <c r="D36" s="197"/>
      <c r="E36" s="197"/>
      <c r="F36" s="197"/>
      <c r="G36" s="197"/>
      <c r="H36" s="197"/>
    </row>
    <row r="37" spans="1:255" s="50" customFormat="1" ht="24" customHeight="1">
      <c r="A37" s="183" t="s">
        <v>25</v>
      </c>
      <c r="B37" s="183"/>
      <c r="C37" s="183"/>
      <c r="D37" s="183"/>
      <c r="E37" s="183"/>
      <c r="F37" s="183"/>
      <c r="G37" s="183"/>
      <c r="H37" s="183"/>
    </row>
    <row r="38" spans="1:255" s="50" customFormat="1">
      <c r="A38" s="134"/>
      <c r="B38" s="135"/>
      <c r="C38" s="134"/>
      <c r="D38" s="134"/>
      <c r="E38" s="134"/>
      <c r="F38" s="137"/>
      <c r="G38" s="137"/>
      <c r="H38" s="138"/>
    </row>
    <row r="39" spans="1:255" s="50" customFormat="1">
      <c r="A39" s="139" t="s">
        <v>26</v>
      </c>
      <c r="B39" s="140"/>
      <c r="C39" s="142"/>
      <c r="D39" s="141" t="s">
        <v>27</v>
      </c>
      <c r="E39" s="142"/>
      <c r="F39" s="143"/>
      <c r="G39" s="143"/>
      <c r="H39" s="144"/>
    </row>
    <row r="40" spans="1:255" s="50" customFormat="1">
      <c r="A40" s="139"/>
      <c r="B40" s="140"/>
      <c r="C40" s="142"/>
      <c r="D40" s="141"/>
      <c r="E40" s="142"/>
      <c r="F40" s="143"/>
      <c r="G40" s="143"/>
      <c r="H40" s="144"/>
    </row>
    <row r="41" spans="1:255" s="50" customFormat="1">
      <c r="A41" s="139" t="s">
        <v>28</v>
      </c>
      <c r="B41" s="139"/>
      <c r="C41" s="134"/>
      <c r="D41" s="139" t="s">
        <v>28</v>
      </c>
      <c r="E41" s="134"/>
      <c r="F41" s="143"/>
      <c r="G41" s="143"/>
      <c r="H41" s="144"/>
    </row>
    <row r="42" spans="1:255" s="50" customFormat="1" ht="14.4">
      <c r="B42" s="145"/>
      <c r="F42" s="143"/>
      <c r="G42" s="143"/>
      <c r="H42" s="144"/>
    </row>
    <row r="43" spans="1:255">
      <c r="B43" s="146"/>
    </row>
    <row r="44" spans="1:255">
      <c r="B44" s="146"/>
    </row>
    <row r="45" spans="1:255">
      <c r="B45" s="146"/>
    </row>
    <row r="46" spans="1:255">
      <c r="B46" s="146"/>
    </row>
    <row r="47" spans="1:255">
      <c r="B47" s="146"/>
    </row>
    <row r="48" spans="1:255">
      <c r="B48" s="146"/>
    </row>
    <row r="49" spans="2:2">
      <c r="B49" s="146"/>
    </row>
    <row r="50" spans="2:2">
      <c r="B50" s="146"/>
    </row>
    <row r="51" spans="2:2">
      <c r="B51" s="146"/>
    </row>
    <row r="52" spans="2:2">
      <c r="B52" s="146"/>
    </row>
    <row r="53" spans="2:2">
      <c r="B53" s="146"/>
    </row>
    <row r="54" spans="2:2">
      <c r="B54" s="146"/>
    </row>
    <row r="55" spans="2:2">
      <c r="B55" s="146"/>
    </row>
    <row r="56" spans="2:2">
      <c r="B56" s="146"/>
    </row>
    <row r="57" spans="2:2">
      <c r="B57" s="146"/>
    </row>
    <row r="58" spans="2:2">
      <c r="B58" s="146"/>
    </row>
    <row r="59" spans="2:2">
      <c r="B59" s="146"/>
    </row>
    <row r="60" spans="2:2">
      <c r="B60" s="146"/>
    </row>
    <row r="61" spans="2:2">
      <c r="B61" s="146"/>
    </row>
    <row r="62" spans="2:2">
      <c r="B62" s="146"/>
    </row>
    <row r="63" spans="2:2">
      <c r="B63" s="146"/>
    </row>
    <row r="64" spans="2:2">
      <c r="B64" s="146"/>
    </row>
  </sheetData>
  <mergeCells count="17">
    <mergeCell ref="A1:H1"/>
    <mergeCell ref="A2:H2"/>
    <mergeCell ref="A3:H3"/>
    <mergeCell ref="A4:H4"/>
    <mergeCell ref="A5:H5"/>
    <mergeCell ref="A6:H6"/>
    <mergeCell ref="F7:G7"/>
    <mergeCell ref="A34:H34"/>
    <mergeCell ref="A35:H35"/>
    <mergeCell ref="A36:H36"/>
    <mergeCell ref="A37:H37"/>
    <mergeCell ref="A7:A8"/>
    <mergeCell ref="B7:B8"/>
    <mergeCell ref="C7:C8"/>
    <mergeCell ref="D7:D8"/>
    <mergeCell ref="E7:E8"/>
    <mergeCell ref="H7:H8"/>
  </mergeCells>
  <phoneticPr fontId="35" type="noConversion"/>
  <pageMargins left="0.59055118110236204" right="0.23622047244094499" top="0.42" bottom="0.4" header="0.35433070866141703" footer="0.17"/>
  <pageSetup paperSize="9" scale="96" orientation="portrait" horizontalDpi="200" verticalDpi="300"/>
  <headerFooter>
    <oddFooter>&amp;C第 &amp;P 页，共 &amp;N 页</oddFooter>
  </headerFooter>
  <colBreaks count="1" manualBreakCount="1">
    <brk id="8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IX179"/>
  <sheetViews>
    <sheetView workbookViewId="0">
      <selection activeCell="D117" sqref="D117"/>
    </sheetView>
  </sheetViews>
  <sheetFormatPr defaultColWidth="9" defaultRowHeight="15.6"/>
  <cols>
    <col min="1" max="1" width="6.44140625" style="8" customWidth="1"/>
    <col min="2" max="2" width="12.21875" style="9" customWidth="1"/>
    <col min="3" max="3" width="28.21875" style="8" customWidth="1"/>
    <col min="4" max="4" width="13.77734375" style="10" customWidth="1"/>
    <col min="5" max="5" width="5.6640625" style="11" customWidth="1"/>
    <col min="6" max="7" width="9.33203125" style="32" customWidth="1"/>
    <col min="8" max="8" width="13.109375" style="12" customWidth="1"/>
    <col min="9" max="9" width="9" style="8"/>
    <col min="10" max="10" width="10.88671875" style="8" customWidth="1"/>
    <col min="11" max="231" width="9" style="8"/>
    <col min="232" max="232" width="5" style="8" customWidth="1"/>
    <col min="233" max="233" width="15" style="8" customWidth="1"/>
    <col min="234" max="235" width="14.6640625" style="8" customWidth="1"/>
    <col min="236" max="236" width="6.21875" style="8" customWidth="1"/>
    <col min="237" max="239" width="10.109375" style="8" customWidth="1"/>
    <col min="240" max="240" width="10.44140625" style="8" customWidth="1"/>
    <col min="241" max="258" width="9" style="8"/>
    <col min="259" max="259" width="6.44140625" style="8" customWidth="1"/>
    <col min="260" max="260" width="12.21875" style="8" customWidth="1"/>
    <col min="261" max="261" width="28.21875" style="8" customWidth="1"/>
    <col min="262" max="262" width="13.77734375" style="8" customWidth="1"/>
    <col min="263" max="263" width="5.6640625" style="8" customWidth="1"/>
    <col min="264" max="265" width="9.33203125" style="8" customWidth="1"/>
    <col min="266" max="266" width="13.109375" style="8" customWidth="1"/>
    <col min="267" max="487" width="9" style="8"/>
    <col min="488" max="488" width="5" style="8" customWidth="1"/>
    <col min="489" max="489" width="15" style="8" customWidth="1"/>
    <col min="490" max="491" width="14.6640625" style="8" customWidth="1"/>
    <col min="492" max="492" width="6.21875" style="8" customWidth="1"/>
    <col min="493" max="495" width="10.109375" style="8" customWidth="1"/>
    <col min="496" max="496" width="10.44140625" style="8" customWidth="1"/>
    <col min="497" max="514" width="9" style="8"/>
    <col min="515" max="515" width="6.44140625" style="8" customWidth="1"/>
    <col min="516" max="516" width="12.21875" style="8" customWidth="1"/>
    <col min="517" max="517" width="28.21875" style="8" customWidth="1"/>
    <col min="518" max="518" width="13.77734375" style="8" customWidth="1"/>
    <col min="519" max="519" width="5.6640625" style="8" customWidth="1"/>
    <col min="520" max="521" width="9.33203125" style="8" customWidth="1"/>
    <col min="522" max="522" width="13.109375" style="8" customWidth="1"/>
    <col min="523" max="743" width="9" style="8"/>
    <col min="744" max="744" width="5" style="8" customWidth="1"/>
    <col min="745" max="745" width="15" style="8" customWidth="1"/>
    <col min="746" max="747" width="14.6640625" style="8" customWidth="1"/>
    <col min="748" max="748" width="6.21875" style="8" customWidth="1"/>
    <col min="749" max="751" width="10.109375" style="8" customWidth="1"/>
    <col min="752" max="752" width="10.44140625" style="8" customWidth="1"/>
    <col min="753" max="770" width="9" style="8"/>
    <col min="771" max="771" width="6.44140625" style="8" customWidth="1"/>
    <col min="772" max="772" width="12.21875" style="8" customWidth="1"/>
    <col min="773" max="773" width="28.21875" style="8" customWidth="1"/>
    <col min="774" max="774" width="13.77734375" style="8" customWidth="1"/>
    <col min="775" max="775" width="5.6640625" style="8" customWidth="1"/>
    <col min="776" max="777" width="9.33203125" style="8" customWidth="1"/>
    <col min="778" max="778" width="13.109375" style="8" customWidth="1"/>
    <col min="779" max="999" width="9" style="8"/>
    <col min="1000" max="1000" width="5" style="8" customWidth="1"/>
    <col min="1001" max="1001" width="15" style="8" customWidth="1"/>
    <col min="1002" max="1003" width="14.6640625" style="8" customWidth="1"/>
    <col min="1004" max="1004" width="6.21875" style="8" customWidth="1"/>
    <col min="1005" max="1007" width="10.109375" style="8" customWidth="1"/>
    <col min="1008" max="1008" width="10.44140625" style="8" customWidth="1"/>
    <col min="1009" max="1026" width="9" style="8"/>
    <col min="1027" max="1027" width="6.44140625" style="8" customWidth="1"/>
    <col min="1028" max="1028" width="12.21875" style="8" customWidth="1"/>
    <col min="1029" max="1029" width="28.21875" style="8" customWidth="1"/>
    <col min="1030" max="1030" width="13.77734375" style="8" customWidth="1"/>
    <col min="1031" max="1031" width="5.6640625" style="8" customWidth="1"/>
    <col min="1032" max="1033" width="9.33203125" style="8" customWidth="1"/>
    <col min="1034" max="1034" width="13.109375" style="8" customWidth="1"/>
    <col min="1035" max="1255" width="9" style="8"/>
    <col min="1256" max="1256" width="5" style="8" customWidth="1"/>
    <col min="1257" max="1257" width="15" style="8" customWidth="1"/>
    <col min="1258" max="1259" width="14.6640625" style="8" customWidth="1"/>
    <col min="1260" max="1260" width="6.21875" style="8" customWidth="1"/>
    <col min="1261" max="1263" width="10.109375" style="8" customWidth="1"/>
    <col min="1264" max="1264" width="10.44140625" style="8" customWidth="1"/>
    <col min="1265" max="1282" width="9" style="8"/>
    <col min="1283" max="1283" width="6.44140625" style="8" customWidth="1"/>
    <col min="1284" max="1284" width="12.21875" style="8" customWidth="1"/>
    <col min="1285" max="1285" width="28.21875" style="8" customWidth="1"/>
    <col min="1286" max="1286" width="13.77734375" style="8" customWidth="1"/>
    <col min="1287" max="1287" width="5.6640625" style="8" customWidth="1"/>
    <col min="1288" max="1289" width="9.33203125" style="8" customWidth="1"/>
    <col min="1290" max="1290" width="13.109375" style="8" customWidth="1"/>
    <col min="1291" max="1511" width="9" style="8"/>
    <col min="1512" max="1512" width="5" style="8" customWidth="1"/>
    <col min="1513" max="1513" width="15" style="8" customWidth="1"/>
    <col min="1514" max="1515" width="14.6640625" style="8" customWidth="1"/>
    <col min="1516" max="1516" width="6.21875" style="8" customWidth="1"/>
    <col min="1517" max="1519" width="10.109375" style="8" customWidth="1"/>
    <col min="1520" max="1520" width="10.44140625" style="8" customWidth="1"/>
    <col min="1521" max="1538" width="9" style="8"/>
    <col min="1539" max="1539" width="6.44140625" style="8" customWidth="1"/>
    <col min="1540" max="1540" width="12.21875" style="8" customWidth="1"/>
    <col min="1541" max="1541" width="28.21875" style="8" customWidth="1"/>
    <col min="1542" max="1542" width="13.77734375" style="8" customWidth="1"/>
    <col min="1543" max="1543" width="5.6640625" style="8" customWidth="1"/>
    <col min="1544" max="1545" width="9.33203125" style="8" customWidth="1"/>
    <col min="1546" max="1546" width="13.109375" style="8" customWidth="1"/>
    <col min="1547" max="1767" width="9" style="8"/>
    <col min="1768" max="1768" width="5" style="8" customWidth="1"/>
    <col min="1769" max="1769" width="15" style="8" customWidth="1"/>
    <col min="1770" max="1771" width="14.6640625" style="8" customWidth="1"/>
    <col min="1772" max="1772" width="6.21875" style="8" customWidth="1"/>
    <col min="1773" max="1775" width="10.109375" style="8" customWidth="1"/>
    <col min="1776" max="1776" width="10.44140625" style="8" customWidth="1"/>
    <col min="1777" max="1794" width="9" style="8"/>
    <col min="1795" max="1795" width="6.44140625" style="8" customWidth="1"/>
    <col min="1796" max="1796" width="12.21875" style="8" customWidth="1"/>
    <col min="1797" max="1797" width="28.21875" style="8" customWidth="1"/>
    <col min="1798" max="1798" width="13.77734375" style="8" customWidth="1"/>
    <col min="1799" max="1799" width="5.6640625" style="8" customWidth="1"/>
    <col min="1800" max="1801" width="9.33203125" style="8" customWidth="1"/>
    <col min="1802" max="1802" width="13.109375" style="8" customWidth="1"/>
    <col min="1803" max="2023" width="9" style="8"/>
    <col min="2024" max="2024" width="5" style="8" customWidth="1"/>
    <col min="2025" max="2025" width="15" style="8" customWidth="1"/>
    <col min="2026" max="2027" width="14.6640625" style="8" customWidth="1"/>
    <col min="2028" max="2028" width="6.21875" style="8" customWidth="1"/>
    <col min="2029" max="2031" width="10.109375" style="8" customWidth="1"/>
    <col min="2032" max="2032" width="10.44140625" style="8" customWidth="1"/>
    <col min="2033" max="2050" width="9" style="8"/>
    <col min="2051" max="2051" width="6.44140625" style="8" customWidth="1"/>
    <col min="2052" max="2052" width="12.21875" style="8" customWidth="1"/>
    <col min="2053" max="2053" width="28.21875" style="8" customWidth="1"/>
    <col min="2054" max="2054" width="13.77734375" style="8" customWidth="1"/>
    <col min="2055" max="2055" width="5.6640625" style="8" customWidth="1"/>
    <col min="2056" max="2057" width="9.33203125" style="8" customWidth="1"/>
    <col min="2058" max="2058" width="13.109375" style="8" customWidth="1"/>
    <col min="2059" max="2279" width="9" style="8"/>
    <col min="2280" max="2280" width="5" style="8" customWidth="1"/>
    <col min="2281" max="2281" width="15" style="8" customWidth="1"/>
    <col min="2282" max="2283" width="14.6640625" style="8" customWidth="1"/>
    <col min="2284" max="2284" width="6.21875" style="8" customWidth="1"/>
    <col min="2285" max="2287" width="10.109375" style="8" customWidth="1"/>
    <col min="2288" max="2288" width="10.44140625" style="8" customWidth="1"/>
    <col min="2289" max="2306" width="9" style="8"/>
    <col min="2307" max="2307" width="6.44140625" style="8" customWidth="1"/>
    <col min="2308" max="2308" width="12.21875" style="8" customWidth="1"/>
    <col min="2309" max="2309" width="28.21875" style="8" customWidth="1"/>
    <col min="2310" max="2310" width="13.77734375" style="8" customWidth="1"/>
    <col min="2311" max="2311" width="5.6640625" style="8" customWidth="1"/>
    <col min="2312" max="2313" width="9.33203125" style="8" customWidth="1"/>
    <col min="2314" max="2314" width="13.109375" style="8" customWidth="1"/>
    <col min="2315" max="2535" width="9" style="8"/>
    <col min="2536" max="2536" width="5" style="8" customWidth="1"/>
    <col min="2537" max="2537" width="15" style="8" customWidth="1"/>
    <col min="2538" max="2539" width="14.6640625" style="8" customWidth="1"/>
    <col min="2540" max="2540" width="6.21875" style="8" customWidth="1"/>
    <col min="2541" max="2543" width="10.109375" style="8" customWidth="1"/>
    <col min="2544" max="2544" width="10.44140625" style="8" customWidth="1"/>
    <col min="2545" max="2562" width="9" style="8"/>
    <col min="2563" max="2563" width="6.44140625" style="8" customWidth="1"/>
    <col min="2564" max="2564" width="12.21875" style="8" customWidth="1"/>
    <col min="2565" max="2565" width="28.21875" style="8" customWidth="1"/>
    <col min="2566" max="2566" width="13.77734375" style="8" customWidth="1"/>
    <col min="2567" max="2567" width="5.6640625" style="8" customWidth="1"/>
    <col min="2568" max="2569" width="9.33203125" style="8" customWidth="1"/>
    <col min="2570" max="2570" width="13.109375" style="8" customWidth="1"/>
    <col min="2571" max="2791" width="9" style="8"/>
    <col min="2792" max="2792" width="5" style="8" customWidth="1"/>
    <col min="2793" max="2793" width="15" style="8" customWidth="1"/>
    <col min="2794" max="2795" width="14.6640625" style="8" customWidth="1"/>
    <col min="2796" max="2796" width="6.21875" style="8" customWidth="1"/>
    <col min="2797" max="2799" width="10.109375" style="8" customWidth="1"/>
    <col min="2800" max="2800" width="10.44140625" style="8" customWidth="1"/>
    <col min="2801" max="2818" width="9" style="8"/>
    <col min="2819" max="2819" width="6.44140625" style="8" customWidth="1"/>
    <col min="2820" max="2820" width="12.21875" style="8" customWidth="1"/>
    <col min="2821" max="2821" width="28.21875" style="8" customWidth="1"/>
    <col min="2822" max="2822" width="13.77734375" style="8" customWidth="1"/>
    <col min="2823" max="2823" width="5.6640625" style="8" customWidth="1"/>
    <col min="2824" max="2825" width="9.33203125" style="8" customWidth="1"/>
    <col min="2826" max="2826" width="13.109375" style="8" customWidth="1"/>
    <col min="2827" max="3047" width="9" style="8"/>
    <col min="3048" max="3048" width="5" style="8" customWidth="1"/>
    <col min="3049" max="3049" width="15" style="8" customWidth="1"/>
    <col min="3050" max="3051" width="14.6640625" style="8" customWidth="1"/>
    <col min="3052" max="3052" width="6.21875" style="8" customWidth="1"/>
    <col min="3053" max="3055" width="10.109375" style="8" customWidth="1"/>
    <col min="3056" max="3056" width="10.44140625" style="8" customWidth="1"/>
    <col min="3057" max="3074" width="9" style="8"/>
    <col min="3075" max="3075" width="6.44140625" style="8" customWidth="1"/>
    <col min="3076" max="3076" width="12.21875" style="8" customWidth="1"/>
    <col min="3077" max="3077" width="28.21875" style="8" customWidth="1"/>
    <col min="3078" max="3078" width="13.77734375" style="8" customWidth="1"/>
    <col min="3079" max="3079" width="5.6640625" style="8" customWidth="1"/>
    <col min="3080" max="3081" width="9.33203125" style="8" customWidth="1"/>
    <col min="3082" max="3082" width="13.109375" style="8" customWidth="1"/>
    <col min="3083" max="3303" width="9" style="8"/>
    <col min="3304" max="3304" width="5" style="8" customWidth="1"/>
    <col min="3305" max="3305" width="15" style="8" customWidth="1"/>
    <col min="3306" max="3307" width="14.6640625" style="8" customWidth="1"/>
    <col min="3308" max="3308" width="6.21875" style="8" customWidth="1"/>
    <col min="3309" max="3311" width="10.109375" style="8" customWidth="1"/>
    <col min="3312" max="3312" width="10.44140625" style="8" customWidth="1"/>
    <col min="3313" max="3330" width="9" style="8"/>
    <col min="3331" max="3331" width="6.44140625" style="8" customWidth="1"/>
    <col min="3332" max="3332" width="12.21875" style="8" customWidth="1"/>
    <col min="3333" max="3333" width="28.21875" style="8" customWidth="1"/>
    <col min="3334" max="3334" width="13.77734375" style="8" customWidth="1"/>
    <col min="3335" max="3335" width="5.6640625" style="8" customWidth="1"/>
    <col min="3336" max="3337" width="9.33203125" style="8" customWidth="1"/>
    <col min="3338" max="3338" width="13.109375" style="8" customWidth="1"/>
    <col min="3339" max="3559" width="9" style="8"/>
    <col min="3560" max="3560" width="5" style="8" customWidth="1"/>
    <col min="3561" max="3561" width="15" style="8" customWidth="1"/>
    <col min="3562" max="3563" width="14.6640625" style="8" customWidth="1"/>
    <col min="3564" max="3564" width="6.21875" style="8" customWidth="1"/>
    <col min="3565" max="3567" width="10.109375" style="8" customWidth="1"/>
    <col min="3568" max="3568" width="10.44140625" style="8" customWidth="1"/>
    <col min="3569" max="3586" width="9" style="8"/>
    <col min="3587" max="3587" width="6.44140625" style="8" customWidth="1"/>
    <col min="3588" max="3588" width="12.21875" style="8" customWidth="1"/>
    <col min="3589" max="3589" width="28.21875" style="8" customWidth="1"/>
    <col min="3590" max="3590" width="13.77734375" style="8" customWidth="1"/>
    <col min="3591" max="3591" width="5.6640625" style="8" customWidth="1"/>
    <col min="3592" max="3593" width="9.33203125" style="8" customWidth="1"/>
    <col min="3594" max="3594" width="13.109375" style="8" customWidth="1"/>
    <col min="3595" max="3815" width="9" style="8"/>
    <col min="3816" max="3816" width="5" style="8" customWidth="1"/>
    <col min="3817" max="3817" width="15" style="8" customWidth="1"/>
    <col min="3818" max="3819" width="14.6640625" style="8" customWidth="1"/>
    <col min="3820" max="3820" width="6.21875" style="8" customWidth="1"/>
    <col min="3821" max="3823" width="10.109375" style="8" customWidth="1"/>
    <col min="3824" max="3824" width="10.44140625" style="8" customWidth="1"/>
    <col min="3825" max="3842" width="9" style="8"/>
    <col min="3843" max="3843" width="6.44140625" style="8" customWidth="1"/>
    <col min="3844" max="3844" width="12.21875" style="8" customWidth="1"/>
    <col min="3845" max="3845" width="28.21875" style="8" customWidth="1"/>
    <col min="3846" max="3846" width="13.77734375" style="8" customWidth="1"/>
    <col min="3847" max="3847" width="5.6640625" style="8" customWidth="1"/>
    <col min="3848" max="3849" width="9.33203125" style="8" customWidth="1"/>
    <col min="3850" max="3850" width="13.109375" style="8" customWidth="1"/>
    <col min="3851" max="4071" width="9" style="8"/>
    <col min="4072" max="4072" width="5" style="8" customWidth="1"/>
    <col min="4073" max="4073" width="15" style="8" customWidth="1"/>
    <col min="4074" max="4075" width="14.6640625" style="8" customWidth="1"/>
    <col min="4076" max="4076" width="6.21875" style="8" customWidth="1"/>
    <col min="4077" max="4079" width="10.109375" style="8" customWidth="1"/>
    <col min="4080" max="4080" width="10.44140625" style="8" customWidth="1"/>
    <col min="4081" max="4098" width="9" style="8"/>
    <col min="4099" max="4099" width="6.44140625" style="8" customWidth="1"/>
    <col min="4100" max="4100" width="12.21875" style="8" customWidth="1"/>
    <col min="4101" max="4101" width="28.21875" style="8" customWidth="1"/>
    <col min="4102" max="4102" width="13.77734375" style="8" customWidth="1"/>
    <col min="4103" max="4103" width="5.6640625" style="8" customWidth="1"/>
    <col min="4104" max="4105" width="9.33203125" style="8" customWidth="1"/>
    <col min="4106" max="4106" width="13.109375" style="8" customWidth="1"/>
    <col min="4107" max="4327" width="9" style="8"/>
    <col min="4328" max="4328" width="5" style="8" customWidth="1"/>
    <col min="4329" max="4329" width="15" style="8" customWidth="1"/>
    <col min="4330" max="4331" width="14.6640625" style="8" customWidth="1"/>
    <col min="4332" max="4332" width="6.21875" style="8" customWidth="1"/>
    <col min="4333" max="4335" width="10.109375" style="8" customWidth="1"/>
    <col min="4336" max="4336" width="10.44140625" style="8" customWidth="1"/>
    <col min="4337" max="4354" width="9" style="8"/>
    <col min="4355" max="4355" width="6.44140625" style="8" customWidth="1"/>
    <col min="4356" max="4356" width="12.21875" style="8" customWidth="1"/>
    <col min="4357" max="4357" width="28.21875" style="8" customWidth="1"/>
    <col min="4358" max="4358" width="13.77734375" style="8" customWidth="1"/>
    <col min="4359" max="4359" width="5.6640625" style="8" customWidth="1"/>
    <col min="4360" max="4361" width="9.33203125" style="8" customWidth="1"/>
    <col min="4362" max="4362" width="13.109375" style="8" customWidth="1"/>
    <col min="4363" max="4583" width="9" style="8"/>
    <col min="4584" max="4584" width="5" style="8" customWidth="1"/>
    <col min="4585" max="4585" width="15" style="8" customWidth="1"/>
    <col min="4586" max="4587" width="14.6640625" style="8" customWidth="1"/>
    <col min="4588" max="4588" width="6.21875" style="8" customWidth="1"/>
    <col min="4589" max="4591" width="10.109375" style="8" customWidth="1"/>
    <col min="4592" max="4592" width="10.44140625" style="8" customWidth="1"/>
    <col min="4593" max="4610" width="9" style="8"/>
    <col min="4611" max="4611" width="6.44140625" style="8" customWidth="1"/>
    <col min="4612" max="4612" width="12.21875" style="8" customWidth="1"/>
    <col min="4613" max="4613" width="28.21875" style="8" customWidth="1"/>
    <col min="4614" max="4614" width="13.77734375" style="8" customWidth="1"/>
    <col min="4615" max="4615" width="5.6640625" style="8" customWidth="1"/>
    <col min="4616" max="4617" width="9.33203125" style="8" customWidth="1"/>
    <col min="4618" max="4618" width="13.109375" style="8" customWidth="1"/>
    <col min="4619" max="4839" width="9" style="8"/>
    <col min="4840" max="4840" width="5" style="8" customWidth="1"/>
    <col min="4841" max="4841" width="15" style="8" customWidth="1"/>
    <col min="4842" max="4843" width="14.6640625" style="8" customWidth="1"/>
    <col min="4844" max="4844" width="6.21875" style="8" customWidth="1"/>
    <col min="4845" max="4847" width="10.109375" style="8" customWidth="1"/>
    <col min="4848" max="4848" width="10.44140625" style="8" customWidth="1"/>
    <col min="4849" max="4866" width="9" style="8"/>
    <col min="4867" max="4867" width="6.44140625" style="8" customWidth="1"/>
    <col min="4868" max="4868" width="12.21875" style="8" customWidth="1"/>
    <col min="4869" max="4869" width="28.21875" style="8" customWidth="1"/>
    <col min="4870" max="4870" width="13.77734375" style="8" customWidth="1"/>
    <col min="4871" max="4871" width="5.6640625" style="8" customWidth="1"/>
    <col min="4872" max="4873" width="9.33203125" style="8" customWidth="1"/>
    <col min="4874" max="4874" width="13.109375" style="8" customWidth="1"/>
    <col min="4875" max="5095" width="9" style="8"/>
    <col min="5096" max="5096" width="5" style="8" customWidth="1"/>
    <col min="5097" max="5097" width="15" style="8" customWidth="1"/>
    <col min="5098" max="5099" width="14.6640625" style="8" customWidth="1"/>
    <col min="5100" max="5100" width="6.21875" style="8" customWidth="1"/>
    <col min="5101" max="5103" width="10.109375" style="8" customWidth="1"/>
    <col min="5104" max="5104" width="10.44140625" style="8" customWidth="1"/>
    <col min="5105" max="5122" width="9" style="8"/>
    <col min="5123" max="5123" width="6.44140625" style="8" customWidth="1"/>
    <col min="5124" max="5124" width="12.21875" style="8" customWidth="1"/>
    <col min="5125" max="5125" width="28.21875" style="8" customWidth="1"/>
    <col min="5126" max="5126" width="13.77734375" style="8" customWidth="1"/>
    <col min="5127" max="5127" width="5.6640625" style="8" customWidth="1"/>
    <col min="5128" max="5129" width="9.33203125" style="8" customWidth="1"/>
    <col min="5130" max="5130" width="13.109375" style="8" customWidth="1"/>
    <col min="5131" max="5351" width="9" style="8"/>
    <col min="5352" max="5352" width="5" style="8" customWidth="1"/>
    <col min="5353" max="5353" width="15" style="8" customWidth="1"/>
    <col min="5354" max="5355" width="14.6640625" style="8" customWidth="1"/>
    <col min="5356" max="5356" width="6.21875" style="8" customWidth="1"/>
    <col min="5357" max="5359" width="10.109375" style="8" customWidth="1"/>
    <col min="5360" max="5360" width="10.44140625" style="8" customWidth="1"/>
    <col min="5361" max="5378" width="9" style="8"/>
    <col min="5379" max="5379" width="6.44140625" style="8" customWidth="1"/>
    <col min="5380" max="5380" width="12.21875" style="8" customWidth="1"/>
    <col min="5381" max="5381" width="28.21875" style="8" customWidth="1"/>
    <col min="5382" max="5382" width="13.77734375" style="8" customWidth="1"/>
    <col min="5383" max="5383" width="5.6640625" style="8" customWidth="1"/>
    <col min="5384" max="5385" width="9.33203125" style="8" customWidth="1"/>
    <col min="5386" max="5386" width="13.109375" style="8" customWidth="1"/>
    <col min="5387" max="5607" width="9" style="8"/>
    <col min="5608" max="5608" width="5" style="8" customWidth="1"/>
    <col min="5609" max="5609" width="15" style="8" customWidth="1"/>
    <col min="5610" max="5611" width="14.6640625" style="8" customWidth="1"/>
    <col min="5612" max="5612" width="6.21875" style="8" customWidth="1"/>
    <col min="5613" max="5615" width="10.109375" style="8" customWidth="1"/>
    <col min="5616" max="5616" width="10.44140625" style="8" customWidth="1"/>
    <col min="5617" max="5634" width="9" style="8"/>
    <col min="5635" max="5635" width="6.44140625" style="8" customWidth="1"/>
    <col min="5636" max="5636" width="12.21875" style="8" customWidth="1"/>
    <col min="5637" max="5637" width="28.21875" style="8" customWidth="1"/>
    <col min="5638" max="5638" width="13.77734375" style="8" customWidth="1"/>
    <col min="5639" max="5639" width="5.6640625" style="8" customWidth="1"/>
    <col min="5640" max="5641" width="9.33203125" style="8" customWidth="1"/>
    <col min="5642" max="5642" width="13.109375" style="8" customWidth="1"/>
    <col min="5643" max="5863" width="9" style="8"/>
    <col min="5864" max="5864" width="5" style="8" customWidth="1"/>
    <col min="5865" max="5865" width="15" style="8" customWidth="1"/>
    <col min="5866" max="5867" width="14.6640625" style="8" customWidth="1"/>
    <col min="5868" max="5868" width="6.21875" style="8" customWidth="1"/>
    <col min="5869" max="5871" width="10.109375" style="8" customWidth="1"/>
    <col min="5872" max="5872" width="10.44140625" style="8" customWidth="1"/>
    <col min="5873" max="5890" width="9" style="8"/>
    <col min="5891" max="5891" width="6.44140625" style="8" customWidth="1"/>
    <col min="5892" max="5892" width="12.21875" style="8" customWidth="1"/>
    <col min="5893" max="5893" width="28.21875" style="8" customWidth="1"/>
    <col min="5894" max="5894" width="13.77734375" style="8" customWidth="1"/>
    <col min="5895" max="5895" width="5.6640625" style="8" customWidth="1"/>
    <col min="5896" max="5897" width="9.33203125" style="8" customWidth="1"/>
    <col min="5898" max="5898" width="13.109375" style="8" customWidth="1"/>
    <col min="5899" max="6119" width="9" style="8"/>
    <col min="6120" max="6120" width="5" style="8" customWidth="1"/>
    <col min="6121" max="6121" width="15" style="8" customWidth="1"/>
    <col min="6122" max="6123" width="14.6640625" style="8" customWidth="1"/>
    <col min="6124" max="6124" width="6.21875" style="8" customWidth="1"/>
    <col min="6125" max="6127" width="10.109375" style="8" customWidth="1"/>
    <col min="6128" max="6128" width="10.44140625" style="8" customWidth="1"/>
    <col min="6129" max="6146" width="9" style="8"/>
    <col min="6147" max="6147" width="6.44140625" style="8" customWidth="1"/>
    <col min="6148" max="6148" width="12.21875" style="8" customWidth="1"/>
    <col min="6149" max="6149" width="28.21875" style="8" customWidth="1"/>
    <col min="6150" max="6150" width="13.77734375" style="8" customWidth="1"/>
    <col min="6151" max="6151" width="5.6640625" style="8" customWidth="1"/>
    <col min="6152" max="6153" width="9.33203125" style="8" customWidth="1"/>
    <col min="6154" max="6154" width="13.109375" style="8" customWidth="1"/>
    <col min="6155" max="6375" width="9" style="8"/>
    <col min="6376" max="6376" width="5" style="8" customWidth="1"/>
    <col min="6377" max="6377" width="15" style="8" customWidth="1"/>
    <col min="6378" max="6379" width="14.6640625" style="8" customWidth="1"/>
    <col min="6380" max="6380" width="6.21875" style="8" customWidth="1"/>
    <col min="6381" max="6383" width="10.109375" style="8" customWidth="1"/>
    <col min="6384" max="6384" width="10.44140625" style="8" customWidth="1"/>
    <col min="6385" max="6402" width="9" style="8"/>
    <col min="6403" max="6403" width="6.44140625" style="8" customWidth="1"/>
    <col min="6404" max="6404" width="12.21875" style="8" customWidth="1"/>
    <col min="6405" max="6405" width="28.21875" style="8" customWidth="1"/>
    <col min="6406" max="6406" width="13.77734375" style="8" customWidth="1"/>
    <col min="6407" max="6407" width="5.6640625" style="8" customWidth="1"/>
    <col min="6408" max="6409" width="9.33203125" style="8" customWidth="1"/>
    <col min="6410" max="6410" width="13.109375" style="8" customWidth="1"/>
    <col min="6411" max="6631" width="9" style="8"/>
    <col min="6632" max="6632" width="5" style="8" customWidth="1"/>
    <col min="6633" max="6633" width="15" style="8" customWidth="1"/>
    <col min="6634" max="6635" width="14.6640625" style="8" customWidth="1"/>
    <col min="6636" max="6636" width="6.21875" style="8" customWidth="1"/>
    <col min="6637" max="6639" width="10.109375" style="8" customWidth="1"/>
    <col min="6640" max="6640" width="10.44140625" style="8" customWidth="1"/>
    <col min="6641" max="6658" width="9" style="8"/>
    <col min="6659" max="6659" width="6.44140625" style="8" customWidth="1"/>
    <col min="6660" max="6660" width="12.21875" style="8" customWidth="1"/>
    <col min="6661" max="6661" width="28.21875" style="8" customWidth="1"/>
    <col min="6662" max="6662" width="13.77734375" style="8" customWidth="1"/>
    <col min="6663" max="6663" width="5.6640625" style="8" customWidth="1"/>
    <col min="6664" max="6665" width="9.33203125" style="8" customWidth="1"/>
    <col min="6666" max="6666" width="13.109375" style="8" customWidth="1"/>
    <col min="6667" max="6887" width="9" style="8"/>
    <col min="6888" max="6888" width="5" style="8" customWidth="1"/>
    <col min="6889" max="6889" width="15" style="8" customWidth="1"/>
    <col min="6890" max="6891" width="14.6640625" style="8" customWidth="1"/>
    <col min="6892" max="6892" width="6.21875" style="8" customWidth="1"/>
    <col min="6893" max="6895" width="10.109375" style="8" customWidth="1"/>
    <col min="6896" max="6896" width="10.44140625" style="8" customWidth="1"/>
    <col min="6897" max="6914" width="9" style="8"/>
    <col min="6915" max="6915" width="6.44140625" style="8" customWidth="1"/>
    <col min="6916" max="6916" width="12.21875" style="8" customWidth="1"/>
    <col min="6917" max="6917" width="28.21875" style="8" customWidth="1"/>
    <col min="6918" max="6918" width="13.77734375" style="8" customWidth="1"/>
    <col min="6919" max="6919" width="5.6640625" style="8" customWidth="1"/>
    <col min="6920" max="6921" width="9.33203125" style="8" customWidth="1"/>
    <col min="6922" max="6922" width="13.109375" style="8" customWidth="1"/>
    <col min="6923" max="7143" width="9" style="8"/>
    <col min="7144" max="7144" width="5" style="8" customWidth="1"/>
    <col min="7145" max="7145" width="15" style="8" customWidth="1"/>
    <col min="7146" max="7147" width="14.6640625" style="8" customWidth="1"/>
    <col min="7148" max="7148" width="6.21875" style="8" customWidth="1"/>
    <col min="7149" max="7151" width="10.109375" style="8" customWidth="1"/>
    <col min="7152" max="7152" width="10.44140625" style="8" customWidth="1"/>
    <col min="7153" max="7170" width="9" style="8"/>
    <col min="7171" max="7171" width="6.44140625" style="8" customWidth="1"/>
    <col min="7172" max="7172" width="12.21875" style="8" customWidth="1"/>
    <col min="7173" max="7173" width="28.21875" style="8" customWidth="1"/>
    <col min="7174" max="7174" width="13.77734375" style="8" customWidth="1"/>
    <col min="7175" max="7175" width="5.6640625" style="8" customWidth="1"/>
    <col min="7176" max="7177" width="9.33203125" style="8" customWidth="1"/>
    <col min="7178" max="7178" width="13.109375" style="8" customWidth="1"/>
    <col min="7179" max="7399" width="9" style="8"/>
    <col min="7400" max="7400" width="5" style="8" customWidth="1"/>
    <col min="7401" max="7401" width="15" style="8" customWidth="1"/>
    <col min="7402" max="7403" width="14.6640625" style="8" customWidth="1"/>
    <col min="7404" max="7404" width="6.21875" style="8" customWidth="1"/>
    <col min="7405" max="7407" width="10.109375" style="8" customWidth="1"/>
    <col min="7408" max="7408" width="10.44140625" style="8" customWidth="1"/>
    <col min="7409" max="7426" width="9" style="8"/>
    <col min="7427" max="7427" width="6.44140625" style="8" customWidth="1"/>
    <col min="7428" max="7428" width="12.21875" style="8" customWidth="1"/>
    <col min="7429" max="7429" width="28.21875" style="8" customWidth="1"/>
    <col min="7430" max="7430" width="13.77734375" style="8" customWidth="1"/>
    <col min="7431" max="7431" width="5.6640625" style="8" customWidth="1"/>
    <col min="7432" max="7433" width="9.33203125" style="8" customWidth="1"/>
    <col min="7434" max="7434" width="13.109375" style="8" customWidth="1"/>
    <col min="7435" max="7655" width="9" style="8"/>
    <col min="7656" max="7656" width="5" style="8" customWidth="1"/>
    <col min="7657" max="7657" width="15" style="8" customWidth="1"/>
    <col min="7658" max="7659" width="14.6640625" style="8" customWidth="1"/>
    <col min="7660" max="7660" width="6.21875" style="8" customWidth="1"/>
    <col min="7661" max="7663" width="10.109375" style="8" customWidth="1"/>
    <col min="7664" max="7664" width="10.44140625" style="8" customWidth="1"/>
    <col min="7665" max="7682" width="9" style="8"/>
    <col min="7683" max="7683" width="6.44140625" style="8" customWidth="1"/>
    <col min="7684" max="7684" width="12.21875" style="8" customWidth="1"/>
    <col min="7685" max="7685" width="28.21875" style="8" customWidth="1"/>
    <col min="7686" max="7686" width="13.77734375" style="8" customWidth="1"/>
    <col min="7687" max="7687" width="5.6640625" style="8" customWidth="1"/>
    <col min="7688" max="7689" width="9.33203125" style="8" customWidth="1"/>
    <col min="7690" max="7690" width="13.109375" style="8" customWidth="1"/>
    <col min="7691" max="7911" width="9" style="8"/>
    <col min="7912" max="7912" width="5" style="8" customWidth="1"/>
    <col min="7913" max="7913" width="15" style="8" customWidth="1"/>
    <col min="7914" max="7915" width="14.6640625" style="8" customWidth="1"/>
    <col min="7916" max="7916" width="6.21875" style="8" customWidth="1"/>
    <col min="7917" max="7919" width="10.109375" style="8" customWidth="1"/>
    <col min="7920" max="7920" width="10.44140625" style="8" customWidth="1"/>
    <col min="7921" max="7938" width="9" style="8"/>
    <col min="7939" max="7939" width="6.44140625" style="8" customWidth="1"/>
    <col min="7940" max="7940" width="12.21875" style="8" customWidth="1"/>
    <col min="7941" max="7941" width="28.21875" style="8" customWidth="1"/>
    <col min="7942" max="7942" width="13.77734375" style="8" customWidth="1"/>
    <col min="7943" max="7943" width="5.6640625" style="8" customWidth="1"/>
    <col min="7944" max="7945" width="9.33203125" style="8" customWidth="1"/>
    <col min="7946" max="7946" width="13.109375" style="8" customWidth="1"/>
    <col min="7947" max="8167" width="9" style="8"/>
    <col min="8168" max="8168" width="5" style="8" customWidth="1"/>
    <col min="8169" max="8169" width="15" style="8" customWidth="1"/>
    <col min="8170" max="8171" width="14.6640625" style="8" customWidth="1"/>
    <col min="8172" max="8172" width="6.21875" style="8" customWidth="1"/>
    <col min="8173" max="8175" width="10.109375" style="8" customWidth="1"/>
    <col min="8176" max="8176" width="10.44140625" style="8" customWidth="1"/>
    <col min="8177" max="8194" width="9" style="8"/>
    <col min="8195" max="8195" width="6.44140625" style="8" customWidth="1"/>
    <col min="8196" max="8196" width="12.21875" style="8" customWidth="1"/>
    <col min="8197" max="8197" width="28.21875" style="8" customWidth="1"/>
    <col min="8198" max="8198" width="13.77734375" style="8" customWidth="1"/>
    <col min="8199" max="8199" width="5.6640625" style="8" customWidth="1"/>
    <col min="8200" max="8201" width="9.33203125" style="8" customWidth="1"/>
    <col min="8202" max="8202" width="13.109375" style="8" customWidth="1"/>
    <col min="8203" max="8423" width="9" style="8"/>
    <col min="8424" max="8424" width="5" style="8" customWidth="1"/>
    <col min="8425" max="8425" width="15" style="8" customWidth="1"/>
    <col min="8426" max="8427" width="14.6640625" style="8" customWidth="1"/>
    <col min="8428" max="8428" width="6.21875" style="8" customWidth="1"/>
    <col min="8429" max="8431" width="10.109375" style="8" customWidth="1"/>
    <col min="8432" max="8432" width="10.44140625" style="8" customWidth="1"/>
    <col min="8433" max="8450" width="9" style="8"/>
    <col min="8451" max="8451" width="6.44140625" style="8" customWidth="1"/>
    <col min="8452" max="8452" width="12.21875" style="8" customWidth="1"/>
    <col min="8453" max="8453" width="28.21875" style="8" customWidth="1"/>
    <col min="8454" max="8454" width="13.77734375" style="8" customWidth="1"/>
    <col min="8455" max="8455" width="5.6640625" style="8" customWidth="1"/>
    <col min="8456" max="8457" width="9.33203125" style="8" customWidth="1"/>
    <col min="8458" max="8458" width="13.109375" style="8" customWidth="1"/>
    <col min="8459" max="8679" width="9" style="8"/>
    <col min="8680" max="8680" width="5" style="8" customWidth="1"/>
    <col min="8681" max="8681" width="15" style="8" customWidth="1"/>
    <col min="8682" max="8683" width="14.6640625" style="8" customWidth="1"/>
    <col min="8684" max="8684" width="6.21875" style="8" customWidth="1"/>
    <col min="8685" max="8687" width="10.109375" style="8" customWidth="1"/>
    <col min="8688" max="8688" width="10.44140625" style="8" customWidth="1"/>
    <col min="8689" max="8706" width="9" style="8"/>
    <col min="8707" max="8707" width="6.44140625" style="8" customWidth="1"/>
    <col min="8708" max="8708" width="12.21875" style="8" customWidth="1"/>
    <col min="8709" max="8709" width="28.21875" style="8" customWidth="1"/>
    <col min="8710" max="8710" width="13.77734375" style="8" customWidth="1"/>
    <col min="8711" max="8711" width="5.6640625" style="8" customWidth="1"/>
    <col min="8712" max="8713" width="9.33203125" style="8" customWidth="1"/>
    <col min="8714" max="8714" width="13.109375" style="8" customWidth="1"/>
    <col min="8715" max="8935" width="9" style="8"/>
    <col min="8936" max="8936" width="5" style="8" customWidth="1"/>
    <col min="8937" max="8937" width="15" style="8" customWidth="1"/>
    <col min="8938" max="8939" width="14.6640625" style="8" customWidth="1"/>
    <col min="8940" max="8940" width="6.21875" style="8" customWidth="1"/>
    <col min="8941" max="8943" width="10.109375" style="8" customWidth="1"/>
    <col min="8944" max="8944" width="10.44140625" style="8" customWidth="1"/>
    <col min="8945" max="8962" width="9" style="8"/>
    <col min="8963" max="8963" width="6.44140625" style="8" customWidth="1"/>
    <col min="8964" max="8964" width="12.21875" style="8" customWidth="1"/>
    <col min="8965" max="8965" width="28.21875" style="8" customWidth="1"/>
    <col min="8966" max="8966" width="13.77734375" style="8" customWidth="1"/>
    <col min="8967" max="8967" width="5.6640625" style="8" customWidth="1"/>
    <col min="8968" max="8969" width="9.33203125" style="8" customWidth="1"/>
    <col min="8970" max="8970" width="13.109375" style="8" customWidth="1"/>
    <col min="8971" max="9191" width="9" style="8"/>
    <col min="9192" max="9192" width="5" style="8" customWidth="1"/>
    <col min="9193" max="9193" width="15" style="8" customWidth="1"/>
    <col min="9194" max="9195" width="14.6640625" style="8" customWidth="1"/>
    <col min="9196" max="9196" width="6.21875" style="8" customWidth="1"/>
    <col min="9197" max="9199" width="10.109375" style="8" customWidth="1"/>
    <col min="9200" max="9200" width="10.44140625" style="8" customWidth="1"/>
    <col min="9201" max="9218" width="9" style="8"/>
    <col min="9219" max="9219" width="6.44140625" style="8" customWidth="1"/>
    <col min="9220" max="9220" width="12.21875" style="8" customWidth="1"/>
    <col min="9221" max="9221" width="28.21875" style="8" customWidth="1"/>
    <col min="9222" max="9222" width="13.77734375" style="8" customWidth="1"/>
    <col min="9223" max="9223" width="5.6640625" style="8" customWidth="1"/>
    <col min="9224" max="9225" width="9.33203125" style="8" customWidth="1"/>
    <col min="9226" max="9226" width="13.109375" style="8" customWidth="1"/>
    <col min="9227" max="9447" width="9" style="8"/>
    <col min="9448" max="9448" width="5" style="8" customWidth="1"/>
    <col min="9449" max="9449" width="15" style="8" customWidth="1"/>
    <col min="9450" max="9451" width="14.6640625" style="8" customWidth="1"/>
    <col min="9452" max="9452" width="6.21875" style="8" customWidth="1"/>
    <col min="9453" max="9455" width="10.109375" style="8" customWidth="1"/>
    <col min="9456" max="9456" width="10.44140625" style="8" customWidth="1"/>
    <col min="9457" max="9474" width="9" style="8"/>
    <col min="9475" max="9475" width="6.44140625" style="8" customWidth="1"/>
    <col min="9476" max="9476" width="12.21875" style="8" customWidth="1"/>
    <col min="9477" max="9477" width="28.21875" style="8" customWidth="1"/>
    <col min="9478" max="9478" width="13.77734375" style="8" customWidth="1"/>
    <col min="9479" max="9479" width="5.6640625" style="8" customWidth="1"/>
    <col min="9480" max="9481" width="9.33203125" style="8" customWidth="1"/>
    <col min="9482" max="9482" width="13.109375" style="8" customWidth="1"/>
    <col min="9483" max="9703" width="9" style="8"/>
    <col min="9704" max="9704" width="5" style="8" customWidth="1"/>
    <col min="9705" max="9705" width="15" style="8" customWidth="1"/>
    <col min="9706" max="9707" width="14.6640625" style="8" customWidth="1"/>
    <col min="9708" max="9708" width="6.21875" style="8" customWidth="1"/>
    <col min="9709" max="9711" width="10.109375" style="8" customWidth="1"/>
    <col min="9712" max="9712" width="10.44140625" style="8" customWidth="1"/>
    <col min="9713" max="9730" width="9" style="8"/>
    <col min="9731" max="9731" width="6.44140625" style="8" customWidth="1"/>
    <col min="9732" max="9732" width="12.21875" style="8" customWidth="1"/>
    <col min="9733" max="9733" width="28.21875" style="8" customWidth="1"/>
    <col min="9734" max="9734" width="13.77734375" style="8" customWidth="1"/>
    <col min="9735" max="9735" width="5.6640625" style="8" customWidth="1"/>
    <col min="9736" max="9737" width="9.33203125" style="8" customWidth="1"/>
    <col min="9738" max="9738" width="13.109375" style="8" customWidth="1"/>
    <col min="9739" max="9959" width="9" style="8"/>
    <col min="9960" max="9960" width="5" style="8" customWidth="1"/>
    <col min="9961" max="9961" width="15" style="8" customWidth="1"/>
    <col min="9962" max="9963" width="14.6640625" style="8" customWidth="1"/>
    <col min="9964" max="9964" width="6.21875" style="8" customWidth="1"/>
    <col min="9965" max="9967" width="10.109375" style="8" customWidth="1"/>
    <col min="9968" max="9968" width="10.44140625" style="8" customWidth="1"/>
    <col min="9969" max="9986" width="9" style="8"/>
    <col min="9987" max="9987" width="6.44140625" style="8" customWidth="1"/>
    <col min="9988" max="9988" width="12.21875" style="8" customWidth="1"/>
    <col min="9989" max="9989" width="28.21875" style="8" customWidth="1"/>
    <col min="9990" max="9990" width="13.77734375" style="8" customWidth="1"/>
    <col min="9991" max="9991" width="5.6640625" style="8" customWidth="1"/>
    <col min="9992" max="9993" width="9.33203125" style="8" customWidth="1"/>
    <col min="9994" max="9994" width="13.109375" style="8" customWidth="1"/>
    <col min="9995" max="10215" width="9" style="8"/>
    <col min="10216" max="10216" width="5" style="8" customWidth="1"/>
    <col min="10217" max="10217" width="15" style="8" customWidth="1"/>
    <col min="10218" max="10219" width="14.6640625" style="8" customWidth="1"/>
    <col min="10220" max="10220" width="6.21875" style="8" customWidth="1"/>
    <col min="10221" max="10223" width="10.109375" style="8" customWidth="1"/>
    <col min="10224" max="10224" width="10.44140625" style="8" customWidth="1"/>
    <col min="10225" max="10242" width="9" style="8"/>
    <col min="10243" max="10243" width="6.44140625" style="8" customWidth="1"/>
    <col min="10244" max="10244" width="12.21875" style="8" customWidth="1"/>
    <col min="10245" max="10245" width="28.21875" style="8" customWidth="1"/>
    <col min="10246" max="10246" width="13.77734375" style="8" customWidth="1"/>
    <col min="10247" max="10247" width="5.6640625" style="8" customWidth="1"/>
    <col min="10248" max="10249" width="9.33203125" style="8" customWidth="1"/>
    <col min="10250" max="10250" width="13.109375" style="8" customWidth="1"/>
    <col min="10251" max="10471" width="9" style="8"/>
    <col min="10472" max="10472" width="5" style="8" customWidth="1"/>
    <col min="10473" max="10473" width="15" style="8" customWidth="1"/>
    <col min="10474" max="10475" width="14.6640625" style="8" customWidth="1"/>
    <col min="10476" max="10476" width="6.21875" style="8" customWidth="1"/>
    <col min="10477" max="10479" width="10.109375" style="8" customWidth="1"/>
    <col min="10480" max="10480" width="10.44140625" style="8" customWidth="1"/>
    <col min="10481" max="10498" width="9" style="8"/>
    <col min="10499" max="10499" width="6.44140625" style="8" customWidth="1"/>
    <col min="10500" max="10500" width="12.21875" style="8" customWidth="1"/>
    <col min="10501" max="10501" width="28.21875" style="8" customWidth="1"/>
    <col min="10502" max="10502" width="13.77734375" style="8" customWidth="1"/>
    <col min="10503" max="10503" width="5.6640625" style="8" customWidth="1"/>
    <col min="10504" max="10505" width="9.33203125" style="8" customWidth="1"/>
    <col min="10506" max="10506" width="13.109375" style="8" customWidth="1"/>
    <col min="10507" max="10727" width="9" style="8"/>
    <col min="10728" max="10728" width="5" style="8" customWidth="1"/>
    <col min="10729" max="10729" width="15" style="8" customWidth="1"/>
    <col min="10730" max="10731" width="14.6640625" style="8" customWidth="1"/>
    <col min="10732" max="10732" width="6.21875" style="8" customWidth="1"/>
    <col min="10733" max="10735" width="10.109375" style="8" customWidth="1"/>
    <col min="10736" max="10736" width="10.44140625" style="8" customWidth="1"/>
    <col min="10737" max="10754" width="9" style="8"/>
    <col min="10755" max="10755" width="6.44140625" style="8" customWidth="1"/>
    <col min="10756" max="10756" width="12.21875" style="8" customWidth="1"/>
    <col min="10757" max="10757" width="28.21875" style="8" customWidth="1"/>
    <col min="10758" max="10758" width="13.77734375" style="8" customWidth="1"/>
    <col min="10759" max="10759" width="5.6640625" style="8" customWidth="1"/>
    <col min="10760" max="10761" width="9.33203125" style="8" customWidth="1"/>
    <col min="10762" max="10762" width="13.109375" style="8" customWidth="1"/>
    <col min="10763" max="10983" width="9" style="8"/>
    <col min="10984" max="10984" width="5" style="8" customWidth="1"/>
    <col min="10985" max="10985" width="15" style="8" customWidth="1"/>
    <col min="10986" max="10987" width="14.6640625" style="8" customWidth="1"/>
    <col min="10988" max="10988" width="6.21875" style="8" customWidth="1"/>
    <col min="10989" max="10991" width="10.109375" style="8" customWidth="1"/>
    <col min="10992" max="10992" width="10.44140625" style="8" customWidth="1"/>
    <col min="10993" max="11010" width="9" style="8"/>
    <col min="11011" max="11011" width="6.44140625" style="8" customWidth="1"/>
    <col min="11012" max="11012" width="12.21875" style="8" customWidth="1"/>
    <col min="11013" max="11013" width="28.21875" style="8" customWidth="1"/>
    <col min="11014" max="11014" width="13.77734375" style="8" customWidth="1"/>
    <col min="11015" max="11015" width="5.6640625" style="8" customWidth="1"/>
    <col min="11016" max="11017" width="9.33203125" style="8" customWidth="1"/>
    <col min="11018" max="11018" width="13.109375" style="8" customWidth="1"/>
    <col min="11019" max="11239" width="9" style="8"/>
    <col min="11240" max="11240" width="5" style="8" customWidth="1"/>
    <col min="11241" max="11241" width="15" style="8" customWidth="1"/>
    <col min="11242" max="11243" width="14.6640625" style="8" customWidth="1"/>
    <col min="11244" max="11244" width="6.21875" style="8" customWidth="1"/>
    <col min="11245" max="11247" width="10.109375" style="8" customWidth="1"/>
    <col min="11248" max="11248" width="10.44140625" style="8" customWidth="1"/>
    <col min="11249" max="11266" width="9" style="8"/>
    <col min="11267" max="11267" width="6.44140625" style="8" customWidth="1"/>
    <col min="11268" max="11268" width="12.21875" style="8" customWidth="1"/>
    <col min="11269" max="11269" width="28.21875" style="8" customWidth="1"/>
    <col min="11270" max="11270" width="13.77734375" style="8" customWidth="1"/>
    <col min="11271" max="11271" width="5.6640625" style="8" customWidth="1"/>
    <col min="11272" max="11273" width="9.33203125" style="8" customWidth="1"/>
    <col min="11274" max="11274" width="13.109375" style="8" customWidth="1"/>
    <col min="11275" max="11495" width="9" style="8"/>
    <col min="11496" max="11496" width="5" style="8" customWidth="1"/>
    <col min="11497" max="11497" width="15" style="8" customWidth="1"/>
    <col min="11498" max="11499" width="14.6640625" style="8" customWidth="1"/>
    <col min="11500" max="11500" width="6.21875" style="8" customWidth="1"/>
    <col min="11501" max="11503" width="10.109375" style="8" customWidth="1"/>
    <col min="11504" max="11504" width="10.44140625" style="8" customWidth="1"/>
    <col min="11505" max="11522" width="9" style="8"/>
    <col min="11523" max="11523" width="6.44140625" style="8" customWidth="1"/>
    <col min="11524" max="11524" width="12.21875" style="8" customWidth="1"/>
    <col min="11525" max="11525" width="28.21875" style="8" customWidth="1"/>
    <col min="11526" max="11526" width="13.77734375" style="8" customWidth="1"/>
    <col min="11527" max="11527" width="5.6640625" style="8" customWidth="1"/>
    <col min="11528" max="11529" width="9.33203125" style="8" customWidth="1"/>
    <col min="11530" max="11530" width="13.109375" style="8" customWidth="1"/>
    <col min="11531" max="11751" width="9" style="8"/>
    <col min="11752" max="11752" width="5" style="8" customWidth="1"/>
    <col min="11753" max="11753" width="15" style="8" customWidth="1"/>
    <col min="11754" max="11755" width="14.6640625" style="8" customWidth="1"/>
    <col min="11756" max="11756" width="6.21875" style="8" customWidth="1"/>
    <col min="11757" max="11759" width="10.109375" style="8" customWidth="1"/>
    <col min="11760" max="11760" width="10.44140625" style="8" customWidth="1"/>
    <col min="11761" max="11778" width="9" style="8"/>
    <col min="11779" max="11779" width="6.44140625" style="8" customWidth="1"/>
    <col min="11780" max="11780" width="12.21875" style="8" customWidth="1"/>
    <col min="11781" max="11781" width="28.21875" style="8" customWidth="1"/>
    <col min="11782" max="11782" width="13.77734375" style="8" customWidth="1"/>
    <col min="11783" max="11783" width="5.6640625" style="8" customWidth="1"/>
    <col min="11784" max="11785" width="9.33203125" style="8" customWidth="1"/>
    <col min="11786" max="11786" width="13.109375" style="8" customWidth="1"/>
    <col min="11787" max="12007" width="9" style="8"/>
    <col min="12008" max="12008" width="5" style="8" customWidth="1"/>
    <col min="12009" max="12009" width="15" style="8" customWidth="1"/>
    <col min="12010" max="12011" width="14.6640625" style="8" customWidth="1"/>
    <col min="12012" max="12012" width="6.21875" style="8" customWidth="1"/>
    <col min="12013" max="12015" width="10.109375" style="8" customWidth="1"/>
    <col min="12016" max="12016" width="10.44140625" style="8" customWidth="1"/>
    <col min="12017" max="12034" width="9" style="8"/>
    <col min="12035" max="12035" width="6.44140625" style="8" customWidth="1"/>
    <col min="12036" max="12036" width="12.21875" style="8" customWidth="1"/>
    <col min="12037" max="12037" width="28.21875" style="8" customWidth="1"/>
    <col min="12038" max="12038" width="13.77734375" style="8" customWidth="1"/>
    <col min="12039" max="12039" width="5.6640625" style="8" customWidth="1"/>
    <col min="12040" max="12041" width="9.33203125" style="8" customWidth="1"/>
    <col min="12042" max="12042" width="13.109375" style="8" customWidth="1"/>
    <col min="12043" max="12263" width="9" style="8"/>
    <col min="12264" max="12264" width="5" style="8" customWidth="1"/>
    <col min="12265" max="12265" width="15" style="8" customWidth="1"/>
    <col min="12266" max="12267" width="14.6640625" style="8" customWidth="1"/>
    <col min="12268" max="12268" width="6.21875" style="8" customWidth="1"/>
    <col min="12269" max="12271" width="10.109375" style="8" customWidth="1"/>
    <col min="12272" max="12272" width="10.44140625" style="8" customWidth="1"/>
    <col min="12273" max="12290" width="9" style="8"/>
    <col min="12291" max="12291" width="6.44140625" style="8" customWidth="1"/>
    <col min="12292" max="12292" width="12.21875" style="8" customWidth="1"/>
    <col min="12293" max="12293" width="28.21875" style="8" customWidth="1"/>
    <col min="12294" max="12294" width="13.77734375" style="8" customWidth="1"/>
    <col min="12295" max="12295" width="5.6640625" style="8" customWidth="1"/>
    <col min="12296" max="12297" width="9.33203125" style="8" customWidth="1"/>
    <col min="12298" max="12298" width="13.109375" style="8" customWidth="1"/>
    <col min="12299" max="12519" width="9" style="8"/>
    <col min="12520" max="12520" width="5" style="8" customWidth="1"/>
    <col min="12521" max="12521" width="15" style="8" customWidth="1"/>
    <col min="12522" max="12523" width="14.6640625" style="8" customWidth="1"/>
    <col min="12524" max="12524" width="6.21875" style="8" customWidth="1"/>
    <col min="12525" max="12527" width="10.109375" style="8" customWidth="1"/>
    <col min="12528" max="12528" width="10.44140625" style="8" customWidth="1"/>
    <col min="12529" max="12546" width="9" style="8"/>
    <col min="12547" max="12547" width="6.44140625" style="8" customWidth="1"/>
    <col min="12548" max="12548" width="12.21875" style="8" customWidth="1"/>
    <col min="12549" max="12549" width="28.21875" style="8" customWidth="1"/>
    <col min="12550" max="12550" width="13.77734375" style="8" customWidth="1"/>
    <col min="12551" max="12551" width="5.6640625" style="8" customWidth="1"/>
    <col min="12552" max="12553" width="9.33203125" style="8" customWidth="1"/>
    <col min="12554" max="12554" width="13.109375" style="8" customWidth="1"/>
    <col min="12555" max="12775" width="9" style="8"/>
    <col min="12776" max="12776" width="5" style="8" customWidth="1"/>
    <col min="12777" max="12777" width="15" style="8" customWidth="1"/>
    <col min="12778" max="12779" width="14.6640625" style="8" customWidth="1"/>
    <col min="12780" max="12780" width="6.21875" style="8" customWidth="1"/>
    <col min="12781" max="12783" width="10.109375" style="8" customWidth="1"/>
    <col min="12784" max="12784" width="10.44140625" style="8" customWidth="1"/>
    <col min="12785" max="12802" width="9" style="8"/>
    <col min="12803" max="12803" width="6.44140625" style="8" customWidth="1"/>
    <col min="12804" max="12804" width="12.21875" style="8" customWidth="1"/>
    <col min="12805" max="12805" width="28.21875" style="8" customWidth="1"/>
    <col min="12806" max="12806" width="13.77734375" style="8" customWidth="1"/>
    <col min="12807" max="12807" width="5.6640625" style="8" customWidth="1"/>
    <col min="12808" max="12809" width="9.33203125" style="8" customWidth="1"/>
    <col min="12810" max="12810" width="13.109375" style="8" customWidth="1"/>
    <col min="12811" max="13031" width="9" style="8"/>
    <col min="13032" max="13032" width="5" style="8" customWidth="1"/>
    <col min="13033" max="13033" width="15" style="8" customWidth="1"/>
    <col min="13034" max="13035" width="14.6640625" style="8" customWidth="1"/>
    <col min="13036" max="13036" width="6.21875" style="8" customWidth="1"/>
    <col min="13037" max="13039" width="10.109375" style="8" customWidth="1"/>
    <col min="13040" max="13040" width="10.44140625" style="8" customWidth="1"/>
    <col min="13041" max="13058" width="9" style="8"/>
    <col min="13059" max="13059" width="6.44140625" style="8" customWidth="1"/>
    <col min="13060" max="13060" width="12.21875" style="8" customWidth="1"/>
    <col min="13061" max="13061" width="28.21875" style="8" customWidth="1"/>
    <col min="13062" max="13062" width="13.77734375" style="8" customWidth="1"/>
    <col min="13063" max="13063" width="5.6640625" style="8" customWidth="1"/>
    <col min="13064" max="13065" width="9.33203125" style="8" customWidth="1"/>
    <col min="13066" max="13066" width="13.109375" style="8" customWidth="1"/>
    <col min="13067" max="13287" width="9" style="8"/>
    <col min="13288" max="13288" width="5" style="8" customWidth="1"/>
    <col min="13289" max="13289" width="15" style="8" customWidth="1"/>
    <col min="13290" max="13291" width="14.6640625" style="8" customWidth="1"/>
    <col min="13292" max="13292" width="6.21875" style="8" customWidth="1"/>
    <col min="13293" max="13295" width="10.109375" style="8" customWidth="1"/>
    <col min="13296" max="13296" width="10.44140625" style="8" customWidth="1"/>
    <col min="13297" max="13314" width="9" style="8"/>
    <col min="13315" max="13315" width="6.44140625" style="8" customWidth="1"/>
    <col min="13316" max="13316" width="12.21875" style="8" customWidth="1"/>
    <col min="13317" max="13317" width="28.21875" style="8" customWidth="1"/>
    <col min="13318" max="13318" width="13.77734375" style="8" customWidth="1"/>
    <col min="13319" max="13319" width="5.6640625" style="8" customWidth="1"/>
    <col min="13320" max="13321" width="9.33203125" style="8" customWidth="1"/>
    <col min="13322" max="13322" width="13.109375" style="8" customWidth="1"/>
    <col min="13323" max="13543" width="9" style="8"/>
    <col min="13544" max="13544" width="5" style="8" customWidth="1"/>
    <col min="13545" max="13545" width="15" style="8" customWidth="1"/>
    <col min="13546" max="13547" width="14.6640625" style="8" customWidth="1"/>
    <col min="13548" max="13548" width="6.21875" style="8" customWidth="1"/>
    <col min="13549" max="13551" width="10.109375" style="8" customWidth="1"/>
    <col min="13552" max="13552" width="10.44140625" style="8" customWidth="1"/>
    <col min="13553" max="13570" width="9" style="8"/>
    <col min="13571" max="13571" width="6.44140625" style="8" customWidth="1"/>
    <col min="13572" max="13572" width="12.21875" style="8" customWidth="1"/>
    <col min="13573" max="13573" width="28.21875" style="8" customWidth="1"/>
    <col min="13574" max="13574" width="13.77734375" style="8" customWidth="1"/>
    <col min="13575" max="13575" width="5.6640625" style="8" customWidth="1"/>
    <col min="13576" max="13577" width="9.33203125" style="8" customWidth="1"/>
    <col min="13578" max="13578" width="13.109375" style="8" customWidth="1"/>
    <col min="13579" max="13799" width="9" style="8"/>
    <col min="13800" max="13800" width="5" style="8" customWidth="1"/>
    <col min="13801" max="13801" width="15" style="8" customWidth="1"/>
    <col min="13802" max="13803" width="14.6640625" style="8" customWidth="1"/>
    <col min="13804" max="13804" width="6.21875" style="8" customWidth="1"/>
    <col min="13805" max="13807" width="10.109375" style="8" customWidth="1"/>
    <col min="13808" max="13808" width="10.44140625" style="8" customWidth="1"/>
    <col min="13809" max="13826" width="9" style="8"/>
    <col min="13827" max="13827" width="6.44140625" style="8" customWidth="1"/>
    <col min="13828" max="13828" width="12.21875" style="8" customWidth="1"/>
    <col min="13829" max="13829" width="28.21875" style="8" customWidth="1"/>
    <col min="13830" max="13830" width="13.77734375" style="8" customWidth="1"/>
    <col min="13831" max="13831" width="5.6640625" style="8" customWidth="1"/>
    <col min="13832" max="13833" width="9.33203125" style="8" customWidth="1"/>
    <col min="13834" max="13834" width="13.109375" style="8" customWidth="1"/>
    <col min="13835" max="14055" width="9" style="8"/>
    <col min="14056" max="14056" width="5" style="8" customWidth="1"/>
    <col min="14057" max="14057" width="15" style="8" customWidth="1"/>
    <col min="14058" max="14059" width="14.6640625" style="8" customWidth="1"/>
    <col min="14060" max="14060" width="6.21875" style="8" customWidth="1"/>
    <col min="14061" max="14063" width="10.109375" style="8" customWidth="1"/>
    <col min="14064" max="14064" width="10.44140625" style="8" customWidth="1"/>
    <col min="14065" max="14082" width="9" style="8"/>
    <col min="14083" max="14083" width="6.44140625" style="8" customWidth="1"/>
    <col min="14084" max="14084" width="12.21875" style="8" customWidth="1"/>
    <col min="14085" max="14085" width="28.21875" style="8" customWidth="1"/>
    <col min="14086" max="14086" width="13.77734375" style="8" customWidth="1"/>
    <col min="14087" max="14087" width="5.6640625" style="8" customWidth="1"/>
    <col min="14088" max="14089" width="9.33203125" style="8" customWidth="1"/>
    <col min="14090" max="14090" width="13.109375" style="8" customWidth="1"/>
    <col min="14091" max="14311" width="9" style="8"/>
    <col min="14312" max="14312" width="5" style="8" customWidth="1"/>
    <col min="14313" max="14313" width="15" style="8" customWidth="1"/>
    <col min="14314" max="14315" width="14.6640625" style="8" customWidth="1"/>
    <col min="14316" max="14316" width="6.21875" style="8" customWidth="1"/>
    <col min="14317" max="14319" width="10.109375" style="8" customWidth="1"/>
    <col min="14320" max="14320" width="10.44140625" style="8" customWidth="1"/>
    <col min="14321" max="14338" width="9" style="8"/>
    <col min="14339" max="14339" width="6.44140625" style="8" customWidth="1"/>
    <col min="14340" max="14340" width="12.21875" style="8" customWidth="1"/>
    <col min="14341" max="14341" width="28.21875" style="8" customWidth="1"/>
    <col min="14342" max="14342" width="13.77734375" style="8" customWidth="1"/>
    <col min="14343" max="14343" width="5.6640625" style="8" customWidth="1"/>
    <col min="14344" max="14345" width="9.33203125" style="8" customWidth="1"/>
    <col min="14346" max="14346" width="13.109375" style="8" customWidth="1"/>
    <col min="14347" max="14567" width="9" style="8"/>
    <col min="14568" max="14568" width="5" style="8" customWidth="1"/>
    <col min="14569" max="14569" width="15" style="8" customWidth="1"/>
    <col min="14570" max="14571" width="14.6640625" style="8" customWidth="1"/>
    <col min="14572" max="14572" width="6.21875" style="8" customWidth="1"/>
    <col min="14573" max="14575" width="10.109375" style="8" customWidth="1"/>
    <col min="14576" max="14576" width="10.44140625" style="8" customWidth="1"/>
    <col min="14577" max="14594" width="9" style="8"/>
    <col min="14595" max="14595" width="6.44140625" style="8" customWidth="1"/>
    <col min="14596" max="14596" width="12.21875" style="8" customWidth="1"/>
    <col min="14597" max="14597" width="28.21875" style="8" customWidth="1"/>
    <col min="14598" max="14598" width="13.77734375" style="8" customWidth="1"/>
    <col min="14599" max="14599" width="5.6640625" style="8" customWidth="1"/>
    <col min="14600" max="14601" width="9.33203125" style="8" customWidth="1"/>
    <col min="14602" max="14602" width="13.109375" style="8" customWidth="1"/>
    <col min="14603" max="14823" width="9" style="8"/>
    <col min="14824" max="14824" width="5" style="8" customWidth="1"/>
    <col min="14825" max="14825" width="15" style="8" customWidth="1"/>
    <col min="14826" max="14827" width="14.6640625" style="8" customWidth="1"/>
    <col min="14828" max="14828" width="6.21875" style="8" customWidth="1"/>
    <col min="14829" max="14831" width="10.109375" style="8" customWidth="1"/>
    <col min="14832" max="14832" width="10.44140625" style="8" customWidth="1"/>
    <col min="14833" max="14850" width="9" style="8"/>
    <col min="14851" max="14851" width="6.44140625" style="8" customWidth="1"/>
    <col min="14852" max="14852" width="12.21875" style="8" customWidth="1"/>
    <col min="14853" max="14853" width="28.21875" style="8" customWidth="1"/>
    <col min="14854" max="14854" width="13.77734375" style="8" customWidth="1"/>
    <col min="14855" max="14855" width="5.6640625" style="8" customWidth="1"/>
    <col min="14856" max="14857" width="9.33203125" style="8" customWidth="1"/>
    <col min="14858" max="14858" width="13.109375" style="8" customWidth="1"/>
    <col min="14859" max="15079" width="9" style="8"/>
    <col min="15080" max="15080" width="5" style="8" customWidth="1"/>
    <col min="15081" max="15081" width="15" style="8" customWidth="1"/>
    <col min="15082" max="15083" width="14.6640625" style="8" customWidth="1"/>
    <col min="15084" max="15084" width="6.21875" style="8" customWidth="1"/>
    <col min="15085" max="15087" width="10.109375" style="8" customWidth="1"/>
    <col min="15088" max="15088" width="10.44140625" style="8" customWidth="1"/>
    <col min="15089" max="15106" width="9" style="8"/>
    <col min="15107" max="15107" width="6.44140625" style="8" customWidth="1"/>
    <col min="15108" max="15108" width="12.21875" style="8" customWidth="1"/>
    <col min="15109" max="15109" width="28.21875" style="8" customWidth="1"/>
    <col min="15110" max="15110" width="13.77734375" style="8" customWidth="1"/>
    <col min="15111" max="15111" width="5.6640625" style="8" customWidth="1"/>
    <col min="15112" max="15113" width="9.33203125" style="8" customWidth="1"/>
    <col min="15114" max="15114" width="13.109375" style="8" customWidth="1"/>
    <col min="15115" max="15335" width="9" style="8"/>
    <col min="15336" max="15336" width="5" style="8" customWidth="1"/>
    <col min="15337" max="15337" width="15" style="8" customWidth="1"/>
    <col min="15338" max="15339" width="14.6640625" style="8" customWidth="1"/>
    <col min="15340" max="15340" width="6.21875" style="8" customWidth="1"/>
    <col min="15341" max="15343" width="10.109375" style="8" customWidth="1"/>
    <col min="15344" max="15344" width="10.44140625" style="8" customWidth="1"/>
    <col min="15345" max="15362" width="9" style="8"/>
    <col min="15363" max="15363" width="6.44140625" style="8" customWidth="1"/>
    <col min="15364" max="15364" width="12.21875" style="8" customWidth="1"/>
    <col min="15365" max="15365" width="28.21875" style="8" customWidth="1"/>
    <col min="15366" max="15366" width="13.77734375" style="8" customWidth="1"/>
    <col min="15367" max="15367" width="5.6640625" style="8" customWidth="1"/>
    <col min="15368" max="15369" width="9.33203125" style="8" customWidth="1"/>
    <col min="15370" max="15370" width="13.109375" style="8" customWidth="1"/>
    <col min="15371" max="15591" width="9" style="8"/>
    <col min="15592" max="15592" width="5" style="8" customWidth="1"/>
    <col min="15593" max="15593" width="15" style="8" customWidth="1"/>
    <col min="15594" max="15595" width="14.6640625" style="8" customWidth="1"/>
    <col min="15596" max="15596" width="6.21875" style="8" customWidth="1"/>
    <col min="15597" max="15599" width="10.109375" style="8" customWidth="1"/>
    <col min="15600" max="15600" width="10.44140625" style="8" customWidth="1"/>
    <col min="15601" max="15618" width="9" style="8"/>
    <col min="15619" max="15619" width="6.44140625" style="8" customWidth="1"/>
    <col min="15620" max="15620" width="12.21875" style="8" customWidth="1"/>
    <col min="15621" max="15621" width="28.21875" style="8" customWidth="1"/>
    <col min="15622" max="15622" width="13.77734375" style="8" customWidth="1"/>
    <col min="15623" max="15623" width="5.6640625" style="8" customWidth="1"/>
    <col min="15624" max="15625" width="9.33203125" style="8" customWidth="1"/>
    <col min="15626" max="15626" width="13.109375" style="8" customWidth="1"/>
    <col min="15627" max="15847" width="9" style="8"/>
    <col min="15848" max="15848" width="5" style="8" customWidth="1"/>
    <col min="15849" max="15849" width="15" style="8" customWidth="1"/>
    <col min="15850" max="15851" width="14.6640625" style="8" customWidth="1"/>
    <col min="15852" max="15852" width="6.21875" style="8" customWidth="1"/>
    <col min="15853" max="15855" width="10.109375" style="8" customWidth="1"/>
    <col min="15856" max="15856" width="10.44140625" style="8" customWidth="1"/>
    <col min="15857" max="15874" width="9" style="8"/>
    <col min="15875" max="15875" width="6.44140625" style="8" customWidth="1"/>
    <col min="15876" max="15876" width="12.21875" style="8" customWidth="1"/>
    <col min="15877" max="15877" width="28.21875" style="8" customWidth="1"/>
    <col min="15878" max="15878" width="13.77734375" style="8" customWidth="1"/>
    <col min="15879" max="15879" width="5.6640625" style="8" customWidth="1"/>
    <col min="15880" max="15881" width="9.33203125" style="8" customWidth="1"/>
    <col min="15882" max="15882" width="13.109375" style="8" customWidth="1"/>
    <col min="15883" max="16103" width="9" style="8"/>
    <col min="16104" max="16104" width="5" style="8" customWidth="1"/>
    <col min="16105" max="16105" width="15" style="8" customWidth="1"/>
    <col min="16106" max="16107" width="14.6640625" style="8" customWidth="1"/>
    <col min="16108" max="16108" width="6.21875" style="8" customWidth="1"/>
    <col min="16109" max="16111" width="10.109375" style="8" customWidth="1"/>
    <col min="16112" max="16112" width="10.44140625" style="8" customWidth="1"/>
    <col min="16113" max="16130" width="9" style="8"/>
    <col min="16131" max="16131" width="6.44140625" style="8" customWidth="1"/>
    <col min="16132" max="16132" width="12.21875" style="8" customWidth="1"/>
    <col min="16133" max="16133" width="28.21875" style="8" customWidth="1"/>
    <col min="16134" max="16134" width="13.77734375" style="8" customWidth="1"/>
    <col min="16135" max="16135" width="5.6640625" style="8" customWidth="1"/>
    <col min="16136" max="16137" width="9.33203125" style="8" customWidth="1"/>
    <col min="16138" max="16138" width="13.109375" style="8" customWidth="1"/>
    <col min="16139" max="16359" width="9" style="8"/>
    <col min="16360" max="16360" width="5" style="8" customWidth="1"/>
    <col min="16361" max="16361" width="15" style="8" customWidth="1"/>
    <col min="16362" max="16363" width="14.6640625" style="8" customWidth="1"/>
    <col min="16364" max="16364" width="6.21875" style="8" customWidth="1"/>
    <col min="16365" max="16367" width="10.109375" style="8" customWidth="1"/>
    <col min="16368" max="16368" width="10.44140625" style="8" customWidth="1"/>
    <col min="16369" max="16384" width="9" style="8"/>
  </cols>
  <sheetData>
    <row r="1" spans="1:258" ht="22.2">
      <c r="A1" s="198" t="s">
        <v>84</v>
      </c>
      <c r="B1" s="198"/>
      <c r="C1" s="198"/>
      <c r="D1" s="198"/>
      <c r="E1" s="198"/>
      <c r="F1" s="198"/>
      <c r="G1" s="198"/>
      <c r="H1" s="198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  <c r="Z1" s="90"/>
      <c r="AA1" s="90"/>
      <c r="AB1" s="90"/>
      <c r="AC1" s="90"/>
      <c r="AD1" s="90"/>
      <c r="AE1" s="90"/>
      <c r="AF1" s="90"/>
      <c r="AG1" s="90"/>
      <c r="AH1" s="90"/>
      <c r="AI1" s="90"/>
      <c r="AJ1" s="90"/>
      <c r="AK1" s="90"/>
      <c r="AL1" s="90"/>
      <c r="AM1" s="90"/>
      <c r="AN1" s="90"/>
      <c r="AO1" s="90"/>
      <c r="AP1" s="90"/>
      <c r="AQ1" s="90"/>
      <c r="AR1" s="90"/>
      <c r="AS1" s="90"/>
      <c r="AT1" s="90"/>
      <c r="AU1" s="90"/>
      <c r="AV1" s="90"/>
      <c r="AW1" s="90"/>
      <c r="AX1" s="90"/>
      <c r="AY1" s="90"/>
      <c r="AZ1" s="90"/>
      <c r="BA1" s="90"/>
      <c r="BB1" s="90"/>
      <c r="BC1" s="90"/>
      <c r="BD1" s="90"/>
      <c r="BE1" s="90"/>
      <c r="BF1" s="90"/>
      <c r="BG1" s="90"/>
      <c r="BH1" s="90"/>
      <c r="BI1" s="90"/>
      <c r="BJ1" s="90"/>
      <c r="BK1" s="90"/>
      <c r="BL1" s="90"/>
      <c r="BM1" s="90"/>
    </row>
    <row r="2" spans="1:258" ht="16.5" customHeight="1">
      <c r="A2" s="199" t="s">
        <v>1</v>
      </c>
      <c r="B2" s="199"/>
      <c r="C2" s="199"/>
      <c r="D2" s="199"/>
      <c r="E2" s="199"/>
      <c r="F2" s="199"/>
      <c r="G2" s="199"/>
      <c r="H2" s="199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  <c r="AB2" s="90"/>
      <c r="AC2" s="90"/>
      <c r="AD2" s="90"/>
      <c r="AE2" s="90"/>
      <c r="AF2" s="90"/>
      <c r="AG2" s="90"/>
      <c r="AH2" s="90"/>
      <c r="AI2" s="90"/>
      <c r="AJ2" s="90"/>
      <c r="AK2" s="90"/>
      <c r="AL2" s="90"/>
      <c r="AM2" s="90"/>
      <c r="AN2" s="90"/>
      <c r="AO2" s="90"/>
      <c r="AP2" s="90"/>
      <c r="AQ2" s="90"/>
      <c r="AR2" s="90"/>
      <c r="AS2" s="90"/>
      <c r="AT2" s="90"/>
      <c r="AU2" s="90"/>
      <c r="AV2" s="90"/>
      <c r="AW2" s="90"/>
      <c r="AX2" s="90"/>
      <c r="AY2" s="90"/>
      <c r="AZ2" s="90"/>
      <c r="BA2" s="90"/>
      <c r="BB2" s="90"/>
      <c r="BC2" s="90"/>
      <c r="BD2" s="90"/>
      <c r="BE2" s="90"/>
      <c r="BF2" s="90"/>
      <c r="BG2" s="90"/>
      <c r="BH2" s="90"/>
      <c r="BI2" s="90"/>
      <c r="BJ2" s="90"/>
      <c r="BK2" s="90"/>
      <c r="BL2" s="90"/>
      <c r="BM2" s="90"/>
    </row>
    <row r="3" spans="1:258">
      <c r="A3" s="200" t="s">
        <v>2</v>
      </c>
      <c r="B3" s="200"/>
      <c r="C3" s="200"/>
      <c r="D3" s="200"/>
      <c r="E3" s="200"/>
      <c r="F3" s="200"/>
      <c r="G3" s="200"/>
      <c r="H3" s="200"/>
      <c r="I3" s="90"/>
      <c r="J3" s="90"/>
      <c r="K3" s="90"/>
      <c r="L3" s="90"/>
      <c r="M3" s="90"/>
      <c r="N3" s="90"/>
      <c r="O3" s="90"/>
      <c r="P3" s="90"/>
      <c r="Q3" s="90"/>
      <c r="R3" s="90"/>
      <c r="S3" s="90"/>
      <c r="T3" s="90"/>
      <c r="U3" s="90"/>
      <c r="V3" s="90"/>
      <c r="W3" s="90"/>
      <c r="X3" s="90"/>
      <c r="Y3" s="90"/>
      <c r="Z3" s="90"/>
      <c r="AA3" s="90"/>
      <c r="AB3" s="90"/>
      <c r="AC3" s="90"/>
      <c r="AD3" s="90"/>
      <c r="AE3" s="90"/>
      <c r="AF3" s="90"/>
      <c r="AG3" s="90"/>
      <c r="AH3" s="90"/>
      <c r="AI3" s="90"/>
      <c r="AJ3" s="90"/>
      <c r="AK3" s="90"/>
      <c r="AL3" s="90"/>
      <c r="AM3" s="90"/>
      <c r="AN3" s="90"/>
      <c r="AO3" s="90"/>
      <c r="AP3" s="90"/>
      <c r="AQ3" s="90"/>
      <c r="AR3" s="90"/>
      <c r="AS3" s="90"/>
      <c r="AT3" s="90"/>
      <c r="AU3" s="90"/>
      <c r="AV3" s="90"/>
      <c r="AW3" s="90"/>
      <c r="AX3" s="90"/>
      <c r="AY3" s="90"/>
      <c r="AZ3" s="90"/>
      <c r="BA3" s="90"/>
      <c r="BB3" s="90"/>
      <c r="BC3" s="90"/>
      <c r="BD3" s="90"/>
      <c r="BE3" s="90"/>
      <c r="BF3" s="90"/>
      <c r="BG3" s="90"/>
      <c r="BH3" s="90"/>
      <c r="BI3" s="90"/>
      <c r="BJ3" s="90"/>
      <c r="BK3" s="90"/>
      <c r="BL3" s="90"/>
      <c r="BM3" s="90"/>
    </row>
    <row r="4" spans="1:258" ht="21" customHeight="1">
      <c r="A4" s="200" t="s">
        <v>3</v>
      </c>
      <c r="B4" s="200"/>
      <c r="C4" s="200"/>
      <c r="D4" s="200"/>
      <c r="E4" s="200"/>
      <c r="F4" s="200"/>
      <c r="G4" s="200"/>
      <c r="H4" s="200"/>
      <c r="I4" s="90"/>
      <c r="J4" s="90"/>
      <c r="K4" s="90"/>
      <c r="L4" s="90"/>
      <c r="M4" s="90"/>
      <c r="N4" s="90"/>
      <c r="O4" s="90"/>
      <c r="P4" s="90"/>
      <c r="Q4" s="90"/>
      <c r="R4" s="90"/>
      <c r="S4" s="90"/>
      <c r="T4" s="90"/>
      <c r="U4" s="90"/>
      <c r="V4" s="90"/>
      <c r="W4" s="90"/>
      <c r="X4" s="90"/>
      <c r="Y4" s="90"/>
      <c r="Z4" s="90"/>
      <c r="AA4" s="90"/>
      <c r="AB4" s="90"/>
      <c r="AC4" s="90"/>
      <c r="AD4" s="90"/>
      <c r="AE4" s="90"/>
      <c r="AF4" s="90"/>
      <c r="AG4" s="90"/>
      <c r="AH4" s="90"/>
      <c r="AI4" s="90"/>
      <c r="AJ4" s="90"/>
      <c r="AK4" s="90"/>
      <c r="AL4" s="90"/>
      <c r="AM4" s="90"/>
      <c r="AN4" s="90"/>
      <c r="AO4" s="90"/>
      <c r="AP4" s="90"/>
      <c r="AQ4" s="90"/>
      <c r="AR4" s="90"/>
      <c r="AS4" s="90"/>
      <c r="AT4" s="90"/>
      <c r="AU4" s="90"/>
      <c r="AV4" s="90"/>
      <c r="AW4" s="90"/>
      <c r="AX4" s="90"/>
      <c r="AY4" s="90"/>
      <c r="AZ4" s="90"/>
      <c r="BA4" s="90"/>
      <c r="BB4" s="90"/>
      <c r="BC4" s="90"/>
      <c r="BD4" s="90"/>
      <c r="BE4" s="90"/>
      <c r="BF4" s="90"/>
      <c r="BG4" s="90"/>
      <c r="BH4" s="90"/>
      <c r="BI4" s="90"/>
      <c r="BJ4" s="90"/>
      <c r="BK4" s="90"/>
      <c r="BL4" s="90"/>
      <c r="BM4" s="90"/>
    </row>
    <row r="5" spans="1:258" ht="31.5" customHeight="1">
      <c r="A5" s="201" t="s">
        <v>4</v>
      </c>
      <c r="B5" s="201"/>
      <c r="C5" s="201"/>
      <c r="D5" s="201"/>
      <c r="E5" s="201"/>
      <c r="F5" s="201"/>
      <c r="G5" s="201"/>
      <c r="H5" s="201"/>
      <c r="I5" s="90"/>
      <c r="J5" s="90"/>
      <c r="K5" s="90"/>
      <c r="L5" s="90"/>
      <c r="M5" s="90"/>
      <c r="N5" s="90"/>
      <c r="O5" s="90"/>
      <c r="P5" s="90"/>
      <c r="Q5" s="90"/>
      <c r="R5" s="90"/>
      <c r="S5" s="90"/>
      <c r="T5" s="90"/>
      <c r="U5" s="90"/>
      <c r="V5" s="90"/>
      <c r="W5" s="90"/>
      <c r="X5" s="90"/>
      <c r="Y5" s="90"/>
      <c r="Z5" s="90"/>
      <c r="AA5" s="90"/>
      <c r="AB5" s="90"/>
      <c r="AC5" s="90"/>
      <c r="AD5" s="90"/>
      <c r="AE5" s="90"/>
      <c r="AF5" s="90"/>
      <c r="AG5" s="90"/>
      <c r="AH5" s="90"/>
      <c r="AI5" s="90"/>
      <c r="AJ5" s="90"/>
      <c r="AK5" s="90"/>
      <c r="AL5" s="90"/>
      <c r="AM5" s="90"/>
      <c r="AN5" s="90"/>
      <c r="AO5" s="90"/>
      <c r="AP5" s="90"/>
      <c r="AQ5" s="90"/>
      <c r="AR5" s="90"/>
      <c r="AS5" s="90"/>
      <c r="AT5" s="90"/>
      <c r="AU5" s="90"/>
      <c r="AV5" s="90"/>
      <c r="AW5" s="90"/>
      <c r="AX5" s="90"/>
      <c r="AY5" s="90"/>
      <c r="AZ5" s="90"/>
      <c r="BA5" s="90"/>
      <c r="BB5" s="90"/>
      <c r="BC5" s="90"/>
      <c r="BD5" s="90"/>
      <c r="BE5" s="90"/>
      <c r="BF5" s="90"/>
      <c r="BG5" s="90"/>
      <c r="BH5" s="90"/>
      <c r="BI5" s="90"/>
      <c r="BJ5" s="90"/>
      <c r="BK5" s="90"/>
      <c r="BL5" s="90"/>
      <c r="BM5" s="90"/>
    </row>
    <row r="6" spans="1:258">
      <c r="A6" s="194" t="s">
        <v>5</v>
      </c>
      <c r="B6" s="194"/>
      <c r="C6" s="194"/>
      <c r="D6" s="194"/>
      <c r="E6" s="194"/>
      <c r="F6" s="194"/>
      <c r="G6" s="194"/>
      <c r="H6" s="194"/>
      <c r="I6" s="90"/>
      <c r="J6" s="90"/>
      <c r="K6" s="90"/>
      <c r="L6" s="90"/>
      <c r="M6" s="90"/>
      <c r="N6" s="90"/>
      <c r="O6" s="90"/>
      <c r="P6" s="90"/>
      <c r="Q6" s="90"/>
      <c r="R6" s="90"/>
      <c r="S6" s="90"/>
      <c r="T6" s="90"/>
      <c r="U6" s="90"/>
      <c r="V6" s="90"/>
      <c r="W6" s="90"/>
      <c r="X6" s="90"/>
      <c r="Y6" s="90"/>
      <c r="Z6" s="90"/>
      <c r="AA6" s="90"/>
      <c r="AB6" s="90"/>
      <c r="AC6" s="90"/>
      <c r="AD6" s="90"/>
      <c r="AE6" s="90"/>
      <c r="AF6" s="90"/>
      <c r="AG6" s="90"/>
      <c r="AH6" s="90"/>
      <c r="AI6" s="90"/>
      <c r="AJ6" s="90"/>
      <c r="AK6" s="90"/>
      <c r="AL6" s="90"/>
      <c r="AM6" s="90"/>
      <c r="AN6" s="90"/>
      <c r="AO6" s="90"/>
      <c r="AP6" s="90"/>
      <c r="AQ6" s="90"/>
      <c r="AR6" s="90"/>
      <c r="AS6" s="90"/>
      <c r="AT6" s="90"/>
      <c r="AU6" s="90"/>
      <c r="AV6" s="90"/>
      <c r="AW6" s="90"/>
      <c r="AX6" s="90"/>
      <c r="AY6" s="90"/>
      <c r="AZ6" s="90"/>
      <c r="BA6" s="90"/>
      <c r="BB6" s="90"/>
      <c r="BC6" s="90"/>
      <c r="BD6" s="90"/>
      <c r="BE6" s="90"/>
      <c r="BF6" s="90"/>
      <c r="BG6" s="90"/>
      <c r="BH6" s="90"/>
      <c r="BI6" s="90"/>
      <c r="BJ6" s="90"/>
      <c r="BK6" s="90"/>
      <c r="BL6" s="90"/>
      <c r="BM6" s="90"/>
    </row>
    <row r="7" spans="1:258" ht="15">
      <c r="A7" s="184" t="s">
        <v>6</v>
      </c>
      <c r="B7" s="186" t="s">
        <v>7</v>
      </c>
      <c r="C7" s="188" t="s">
        <v>8</v>
      </c>
      <c r="D7" s="188" t="s">
        <v>9</v>
      </c>
      <c r="E7" s="190" t="s">
        <v>10</v>
      </c>
      <c r="F7" s="195" t="s">
        <v>11</v>
      </c>
      <c r="G7" s="195"/>
      <c r="H7" s="192" t="s">
        <v>12</v>
      </c>
      <c r="I7" s="90"/>
      <c r="J7" s="90"/>
      <c r="K7" s="90"/>
      <c r="L7" s="90"/>
      <c r="M7" s="195" t="s">
        <v>11</v>
      </c>
      <c r="N7" s="195"/>
      <c r="O7" s="90"/>
      <c r="P7" s="90"/>
      <c r="Q7" s="90"/>
      <c r="R7" s="90"/>
      <c r="S7" s="90"/>
      <c r="T7" s="90"/>
      <c r="U7" s="90"/>
      <c r="V7" s="90"/>
      <c r="W7" s="90"/>
      <c r="X7" s="90"/>
      <c r="Y7" s="90"/>
      <c r="Z7" s="90"/>
      <c r="AA7" s="90"/>
      <c r="AB7" s="90"/>
      <c r="AC7" s="90"/>
      <c r="AD7" s="90"/>
      <c r="AE7" s="90"/>
      <c r="AF7" s="90"/>
      <c r="AG7" s="90"/>
      <c r="AH7" s="90"/>
      <c r="AI7" s="90"/>
      <c r="AJ7" s="90"/>
      <c r="AK7" s="90"/>
      <c r="AL7" s="90"/>
      <c r="AM7" s="90"/>
      <c r="AN7" s="90"/>
      <c r="AO7" s="90"/>
      <c r="AP7" s="90"/>
      <c r="AQ7" s="90"/>
      <c r="AR7" s="90"/>
      <c r="AS7" s="90"/>
      <c r="AT7" s="90"/>
      <c r="AU7" s="90"/>
      <c r="AV7" s="90"/>
      <c r="AW7" s="90"/>
      <c r="AX7" s="90"/>
      <c r="AY7" s="90"/>
      <c r="AZ7" s="90"/>
      <c r="BA7" s="90"/>
      <c r="BB7" s="90"/>
      <c r="BC7" s="90"/>
      <c r="BD7" s="90"/>
      <c r="BE7" s="90"/>
      <c r="BF7" s="90"/>
      <c r="BG7" s="90"/>
      <c r="BH7" s="90"/>
      <c r="BI7" s="90"/>
      <c r="BJ7" s="90"/>
      <c r="BK7" s="90"/>
      <c r="BL7" s="90"/>
      <c r="BM7" s="90"/>
    </row>
    <row r="8" spans="1:258" ht="15">
      <c r="A8" s="185"/>
      <c r="B8" s="187"/>
      <c r="C8" s="189"/>
      <c r="D8" s="189"/>
      <c r="E8" s="191"/>
      <c r="F8" s="52" t="s">
        <v>14</v>
      </c>
      <c r="G8" s="52" t="s">
        <v>85</v>
      </c>
      <c r="H8" s="193"/>
      <c r="I8" s="90"/>
      <c r="J8" s="90"/>
      <c r="K8" s="90"/>
      <c r="L8" s="90"/>
      <c r="M8" s="52" t="s">
        <v>14</v>
      </c>
      <c r="N8" s="52" t="s">
        <v>85</v>
      </c>
      <c r="O8" s="90"/>
      <c r="P8" s="90"/>
      <c r="Q8" s="90"/>
      <c r="R8" s="90"/>
      <c r="S8" s="90"/>
      <c r="T8" s="90"/>
      <c r="U8" s="90"/>
      <c r="V8" s="90"/>
      <c r="W8" s="90"/>
      <c r="X8" s="90"/>
      <c r="Y8" s="90"/>
      <c r="Z8" s="90"/>
      <c r="AA8" s="90"/>
      <c r="AB8" s="90"/>
      <c r="AC8" s="90"/>
      <c r="AD8" s="90"/>
      <c r="AE8" s="90"/>
      <c r="AF8" s="90"/>
      <c r="AG8" s="90"/>
      <c r="AH8" s="90"/>
      <c r="AI8" s="90"/>
      <c r="AJ8" s="90"/>
      <c r="AK8" s="90"/>
      <c r="AL8" s="90"/>
      <c r="AM8" s="90"/>
      <c r="AN8" s="90"/>
      <c r="AO8" s="90"/>
      <c r="AP8" s="90"/>
      <c r="AQ8" s="90"/>
      <c r="AR8" s="90"/>
      <c r="AS8" s="90"/>
      <c r="AT8" s="90"/>
      <c r="AU8" s="90"/>
      <c r="AV8" s="90"/>
      <c r="AW8" s="90"/>
      <c r="AX8" s="90"/>
      <c r="AY8" s="90"/>
      <c r="AZ8" s="90"/>
      <c r="BA8" s="90"/>
      <c r="BB8" s="90"/>
      <c r="BC8" s="90"/>
      <c r="BD8" s="90"/>
      <c r="BE8" s="90"/>
      <c r="BF8" s="90"/>
      <c r="BG8" s="90"/>
      <c r="BH8" s="90"/>
      <c r="BI8" s="90"/>
      <c r="BJ8" s="90"/>
      <c r="BK8" s="90"/>
      <c r="BL8" s="90"/>
      <c r="BM8" s="90"/>
    </row>
    <row r="9" spans="1:258" s="14" customFormat="1" ht="15" customHeight="1">
      <c r="A9" s="53">
        <v>1</v>
      </c>
      <c r="B9" s="54"/>
      <c r="C9" s="147" t="s">
        <v>70</v>
      </c>
      <c r="D9" s="56" t="s">
        <v>71</v>
      </c>
      <c r="E9" s="57"/>
      <c r="F9" s="58" t="e">
        <f>VLOOKUP(D9,#REF!,3,0)</f>
        <v>#REF!</v>
      </c>
      <c r="G9" s="59" t="e">
        <f t="shared" ref="G9:G14" si="0">F9*1.15</f>
        <v>#REF!</v>
      </c>
      <c r="H9" s="60"/>
      <c r="I9" s="92"/>
      <c r="J9" s="151" t="e">
        <f t="shared" ref="J9:J23" si="1">(G9-F9)/F9</f>
        <v>#REF!</v>
      </c>
      <c r="K9" s="92"/>
      <c r="L9" s="92"/>
      <c r="M9" s="94"/>
      <c r="N9" s="94"/>
      <c r="O9" s="92"/>
      <c r="P9" s="92"/>
      <c r="Q9" s="92"/>
      <c r="R9" s="92"/>
      <c r="S9" s="92"/>
      <c r="T9" s="92"/>
      <c r="U9" s="92"/>
      <c r="V9" s="92"/>
      <c r="W9" s="92"/>
      <c r="X9" s="92"/>
      <c r="Y9" s="92"/>
      <c r="Z9" s="92"/>
      <c r="AA9" s="92"/>
      <c r="AB9" s="92"/>
      <c r="AC9" s="92"/>
      <c r="AD9" s="92"/>
      <c r="AE9" s="92"/>
      <c r="AF9" s="92"/>
      <c r="AG9" s="92"/>
      <c r="AH9" s="92"/>
      <c r="AI9" s="92"/>
      <c r="AJ9" s="92"/>
      <c r="AK9" s="92"/>
      <c r="AL9" s="92"/>
      <c r="AM9" s="92"/>
      <c r="AN9" s="92"/>
      <c r="AO9" s="92"/>
      <c r="AP9" s="92"/>
      <c r="AQ9" s="92"/>
      <c r="AR9" s="92"/>
      <c r="AS9" s="92"/>
      <c r="AT9" s="92"/>
      <c r="AU9" s="92"/>
      <c r="AV9" s="92"/>
      <c r="AW9" s="92"/>
      <c r="AX9" s="92"/>
      <c r="AY9" s="92"/>
      <c r="AZ9" s="92"/>
      <c r="BA9" s="92"/>
      <c r="BB9" s="92"/>
      <c r="BC9" s="92"/>
      <c r="BD9" s="92"/>
      <c r="BE9" s="92"/>
      <c r="BF9" s="92"/>
      <c r="BG9" s="92"/>
      <c r="BH9" s="92"/>
      <c r="BI9" s="92"/>
      <c r="BJ9" s="92"/>
      <c r="BK9" s="92"/>
      <c r="BL9" s="92"/>
      <c r="BM9" s="92"/>
      <c r="BN9" s="92"/>
      <c r="BO9" s="92"/>
      <c r="BP9" s="92"/>
      <c r="BQ9" s="92"/>
      <c r="BR9" s="92"/>
      <c r="BS9" s="92"/>
      <c r="BT9" s="92"/>
      <c r="BU9" s="92"/>
      <c r="BV9" s="92"/>
      <c r="BW9" s="92"/>
      <c r="BX9" s="92"/>
      <c r="BY9" s="92"/>
      <c r="BZ9" s="92"/>
      <c r="CA9" s="92"/>
      <c r="CB9" s="92"/>
      <c r="CC9" s="92"/>
      <c r="CD9" s="92"/>
      <c r="CE9" s="92"/>
      <c r="CF9" s="92"/>
      <c r="CG9" s="92"/>
      <c r="CH9" s="92"/>
      <c r="CI9" s="92"/>
      <c r="CJ9" s="92"/>
      <c r="CK9" s="92"/>
      <c r="CL9" s="92"/>
      <c r="CM9" s="92"/>
      <c r="CN9" s="92"/>
      <c r="CO9" s="92"/>
      <c r="CP9" s="92"/>
      <c r="CQ9" s="92"/>
      <c r="CR9" s="92"/>
      <c r="CS9" s="92"/>
      <c r="CT9" s="92"/>
      <c r="CU9" s="92"/>
      <c r="CV9" s="92"/>
      <c r="CW9" s="92"/>
      <c r="CX9" s="92"/>
      <c r="CY9" s="92"/>
      <c r="CZ9" s="92"/>
      <c r="DA9" s="92"/>
      <c r="DB9" s="92"/>
      <c r="DC9" s="92"/>
      <c r="DD9" s="92"/>
      <c r="DE9" s="92"/>
      <c r="DF9" s="92"/>
      <c r="DG9" s="92"/>
      <c r="DH9" s="92"/>
      <c r="DI9" s="92"/>
      <c r="DJ9" s="92"/>
      <c r="DK9" s="92"/>
      <c r="DL9" s="92"/>
      <c r="DM9" s="92"/>
      <c r="DN9" s="92"/>
      <c r="DO9" s="92"/>
      <c r="DP9" s="92"/>
      <c r="DQ9" s="92"/>
      <c r="DR9" s="92"/>
      <c r="DS9" s="92"/>
      <c r="DT9" s="92"/>
      <c r="DU9" s="92"/>
      <c r="DV9" s="92"/>
      <c r="DW9" s="92"/>
      <c r="DX9" s="92"/>
      <c r="DY9" s="92"/>
      <c r="DZ9" s="92"/>
      <c r="EA9" s="92"/>
      <c r="EB9" s="92"/>
      <c r="EC9" s="92"/>
      <c r="ED9" s="92"/>
      <c r="EE9" s="92"/>
      <c r="EF9" s="92"/>
      <c r="EG9" s="92"/>
      <c r="EH9" s="92"/>
      <c r="EI9" s="92"/>
      <c r="EJ9" s="92"/>
      <c r="EK9" s="92"/>
      <c r="EL9" s="92"/>
      <c r="EM9" s="92"/>
      <c r="EN9" s="92"/>
      <c r="EO9" s="92"/>
      <c r="EP9" s="92"/>
      <c r="EQ9" s="92"/>
      <c r="ER9" s="92"/>
      <c r="ES9" s="92"/>
      <c r="ET9" s="92"/>
      <c r="EU9" s="92"/>
      <c r="EV9" s="92"/>
      <c r="EW9" s="92"/>
      <c r="EX9" s="92"/>
      <c r="EY9" s="92"/>
      <c r="EZ9" s="92"/>
      <c r="FA9" s="92"/>
      <c r="FB9" s="92"/>
      <c r="FC9" s="92"/>
      <c r="FD9" s="92"/>
      <c r="FE9" s="92"/>
      <c r="FF9" s="92"/>
      <c r="FG9" s="92"/>
      <c r="FH9" s="92"/>
      <c r="FI9" s="92"/>
      <c r="FJ9" s="92"/>
      <c r="FK9" s="92"/>
      <c r="FL9" s="92"/>
      <c r="FM9" s="92"/>
      <c r="FN9" s="92"/>
      <c r="FO9" s="92"/>
      <c r="FP9" s="92"/>
      <c r="FQ9" s="92"/>
      <c r="FR9" s="92"/>
      <c r="FS9" s="92"/>
      <c r="FT9" s="92"/>
      <c r="FU9" s="92"/>
      <c r="FV9" s="92"/>
      <c r="FW9" s="92"/>
      <c r="FX9" s="92"/>
      <c r="FY9" s="92"/>
      <c r="FZ9" s="92"/>
      <c r="GA9" s="92"/>
      <c r="GB9" s="92"/>
      <c r="GC9" s="92"/>
      <c r="GD9" s="92"/>
      <c r="GE9" s="92"/>
      <c r="GF9" s="92"/>
      <c r="GG9" s="92"/>
      <c r="GH9" s="92"/>
      <c r="GI9" s="92"/>
      <c r="GJ9" s="92"/>
      <c r="GK9" s="92"/>
      <c r="GL9" s="92"/>
      <c r="GM9" s="92"/>
      <c r="GN9" s="92"/>
      <c r="GO9" s="92"/>
      <c r="GP9" s="92"/>
      <c r="GQ9" s="92"/>
      <c r="GR9" s="92"/>
      <c r="GS9" s="92"/>
      <c r="GT9" s="92"/>
      <c r="GU9" s="92"/>
      <c r="GV9" s="92"/>
      <c r="GW9" s="92"/>
      <c r="GX9" s="92"/>
      <c r="GY9" s="92"/>
      <c r="GZ9" s="92"/>
      <c r="HA9" s="92"/>
      <c r="HB9" s="92"/>
      <c r="HC9" s="92"/>
      <c r="HD9" s="92"/>
      <c r="HE9" s="92"/>
      <c r="HF9" s="92"/>
      <c r="HG9" s="92"/>
      <c r="HH9" s="92"/>
      <c r="HI9" s="92"/>
      <c r="HJ9" s="92"/>
      <c r="HK9" s="92"/>
      <c r="HL9" s="92"/>
      <c r="HM9" s="92"/>
      <c r="HN9" s="92"/>
      <c r="HO9" s="92"/>
      <c r="HP9" s="92"/>
      <c r="HQ9" s="92"/>
      <c r="HR9" s="92"/>
      <c r="HS9" s="92"/>
      <c r="HT9" s="92"/>
      <c r="HU9" s="92"/>
      <c r="HV9" s="92"/>
      <c r="HW9" s="92"/>
      <c r="HX9" s="92"/>
      <c r="HY9" s="92"/>
      <c r="HZ9" s="92"/>
      <c r="IA9" s="92"/>
      <c r="IB9" s="92"/>
      <c r="IC9" s="92"/>
      <c r="ID9" s="92"/>
      <c r="IE9" s="92"/>
      <c r="IF9" s="92"/>
      <c r="IG9" s="92"/>
      <c r="IH9" s="92"/>
      <c r="II9" s="92"/>
      <c r="IJ9" s="92"/>
      <c r="IK9" s="92"/>
      <c r="IL9" s="92"/>
      <c r="IM9" s="92"/>
      <c r="IN9" s="92"/>
      <c r="IO9" s="92"/>
      <c r="IP9" s="92"/>
      <c r="IQ9" s="92"/>
      <c r="IR9" s="92"/>
      <c r="IS9" s="92"/>
      <c r="IT9" s="92"/>
      <c r="IU9" s="92"/>
      <c r="IV9" s="92"/>
      <c r="IW9" s="92"/>
      <c r="IX9" s="92"/>
    </row>
    <row r="10" spans="1:258" s="14" customFormat="1" ht="15" customHeight="1">
      <c r="A10" s="61">
        <v>2</v>
      </c>
      <c r="B10" s="62"/>
      <c r="C10" s="147" t="s">
        <v>72</v>
      </c>
      <c r="D10" s="56" t="s">
        <v>73</v>
      </c>
      <c r="E10" s="63"/>
      <c r="F10" s="58" t="e">
        <f>VLOOKUP(D10,#REF!,3,0)</f>
        <v>#REF!</v>
      </c>
      <c r="G10" s="59" t="e">
        <f t="shared" si="0"/>
        <v>#REF!</v>
      </c>
      <c r="H10" s="64"/>
      <c r="I10" s="92"/>
      <c r="J10" s="151" t="e">
        <f t="shared" si="1"/>
        <v>#REF!</v>
      </c>
      <c r="K10" s="92"/>
      <c r="L10" s="92"/>
      <c r="M10" s="58"/>
      <c r="N10" s="58"/>
      <c r="O10" s="92"/>
      <c r="P10" s="92"/>
      <c r="Q10" s="92"/>
      <c r="R10" s="92"/>
      <c r="S10" s="92"/>
      <c r="T10" s="92"/>
      <c r="U10" s="92"/>
      <c r="V10" s="92"/>
      <c r="W10" s="92"/>
      <c r="X10" s="92"/>
      <c r="Y10" s="92"/>
      <c r="Z10" s="92"/>
      <c r="AA10" s="92"/>
      <c r="AB10" s="92"/>
      <c r="AC10" s="92"/>
      <c r="AD10" s="92"/>
      <c r="AE10" s="92"/>
      <c r="AF10" s="92"/>
      <c r="AG10" s="92"/>
      <c r="AH10" s="92"/>
      <c r="AI10" s="92"/>
      <c r="AJ10" s="92"/>
      <c r="AK10" s="92"/>
      <c r="AL10" s="92"/>
      <c r="AM10" s="92"/>
      <c r="AN10" s="92"/>
      <c r="AO10" s="92"/>
      <c r="AP10" s="92"/>
      <c r="AQ10" s="92"/>
      <c r="AR10" s="92"/>
      <c r="AS10" s="92"/>
      <c r="AT10" s="92"/>
      <c r="AU10" s="92"/>
      <c r="AV10" s="92"/>
      <c r="AW10" s="92"/>
      <c r="AX10" s="92"/>
      <c r="AY10" s="92"/>
      <c r="AZ10" s="92"/>
      <c r="BA10" s="92"/>
      <c r="BB10" s="92"/>
      <c r="BC10" s="92"/>
      <c r="BD10" s="92"/>
      <c r="BE10" s="92"/>
      <c r="BF10" s="92"/>
      <c r="BG10" s="92"/>
      <c r="BH10" s="92"/>
      <c r="BI10" s="92"/>
      <c r="BJ10" s="92"/>
      <c r="BK10" s="92"/>
      <c r="BL10" s="92"/>
      <c r="BM10" s="92"/>
      <c r="BN10" s="92"/>
      <c r="BO10" s="92"/>
      <c r="BP10" s="92"/>
      <c r="BQ10" s="92"/>
      <c r="BR10" s="92"/>
      <c r="BS10" s="92"/>
      <c r="BT10" s="92"/>
      <c r="BU10" s="92"/>
      <c r="BV10" s="92"/>
      <c r="BW10" s="92"/>
      <c r="BX10" s="92"/>
      <c r="BY10" s="92"/>
      <c r="BZ10" s="92"/>
      <c r="CA10" s="92"/>
      <c r="CB10" s="92"/>
      <c r="CC10" s="92"/>
      <c r="CD10" s="92"/>
      <c r="CE10" s="92"/>
      <c r="CF10" s="92"/>
      <c r="CG10" s="92"/>
      <c r="CH10" s="92"/>
      <c r="CI10" s="92"/>
      <c r="CJ10" s="92"/>
      <c r="CK10" s="92"/>
      <c r="CL10" s="92"/>
      <c r="CM10" s="92"/>
      <c r="CN10" s="92"/>
      <c r="CO10" s="92"/>
      <c r="CP10" s="92"/>
      <c r="CQ10" s="92"/>
      <c r="CR10" s="92"/>
      <c r="CS10" s="92"/>
      <c r="CT10" s="92"/>
      <c r="CU10" s="92"/>
      <c r="CV10" s="92"/>
      <c r="CW10" s="92"/>
      <c r="CX10" s="92"/>
      <c r="CY10" s="92"/>
      <c r="CZ10" s="92"/>
      <c r="DA10" s="92"/>
      <c r="DB10" s="92"/>
      <c r="DC10" s="92"/>
      <c r="DD10" s="92"/>
      <c r="DE10" s="92"/>
      <c r="DF10" s="92"/>
      <c r="DG10" s="92"/>
      <c r="DH10" s="92"/>
      <c r="DI10" s="92"/>
      <c r="DJ10" s="92"/>
      <c r="DK10" s="92"/>
      <c r="DL10" s="92"/>
      <c r="DM10" s="92"/>
      <c r="DN10" s="92"/>
      <c r="DO10" s="92"/>
      <c r="DP10" s="92"/>
      <c r="DQ10" s="92"/>
      <c r="DR10" s="92"/>
      <c r="DS10" s="92"/>
      <c r="DT10" s="92"/>
      <c r="DU10" s="92"/>
      <c r="DV10" s="92"/>
      <c r="DW10" s="92"/>
      <c r="DX10" s="92"/>
      <c r="DY10" s="92"/>
      <c r="DZ10" s="92"/>
      <c r="EA10" s="92"/>
      <c r="EB10" s="92"/>
      <c r="EC10" s="92"/>
      <c r="ED10" s="92"/>
      <c r="EE10" s="92"/>
      <c r="EF10" s="92"/>
      <c r="EG10" s="92"/>
      <c r="EH10" s="92"/>
      <c r="EI10" s="92"/>
      <c r="EJ10" s="92"/>
      <c r="EK10" s="92"/>
      <c r="EL10" s="92"/>
      <c r="EM10" s="92"/>
      <c r="EN10" s="92"/>
      <c r="EO10" s="92"/>
      <c r="EP10" s="92"/>
      <c r="EQ10" s="92"/>
      <c r="ER10" s="92"/>
      <c r="ES10" s="92"/>
      <c r="ET10" s="92"/>
      <c r="EU10" s="92"/>
      <c r="EV10" s="92"/>
      <c r="EW10" s="92"/>
      <c r="EX10" s="92"/>
      <c r="EY10" s="92"/>
      <c r="EZ10" s="92"/>
      <c r="FA10" s="92"/>
      <c r="FB10" s="92"/>
      <c r="FC10" s="92"/>
      <c r="FD10" s="92"/>
      <c r="FE10" s="92"/>
      <c r="FF10" s="92"/>
      <c r="FG10" s="92"/>
      <c r="FH10" s="92"/>
      <c r="FI10" s="92"/>
      <c r="FJ10" s="92"/>
      <c r="FK10" s="92"/>
      <c r="FL10" s="92"/>
      <c r="FM10" s="92"/>
      <c r="FN10" s="92"/>
      <c r="FO10" s="92"/>
      <c r="FP10" s="92"/>
      <c r="FQ10" s="92"/>
      <c r="FR10" s="92"/>
      <c r="FS10" s="92"/>
      <c r="FT10" s="92"/>
      <c r="FU10" s="92"/>
      <c r="FV10" s="92"/>
      <c r="FW10" s="92"/>
      <c r="FX10" s="92"/>
      <c r="FY10" s="92"/>
      <c r="FZ10" s="92"/>
      <c r="GA10" s="92"/>
      <c r="GB10" s="92"/>
      <c r="GC10" s="92"/>
      <c r="GD10" s="92"/>
      <c r="GE10" s="92"/>
      <c r="GF10" s="92"/>
      <c r="GG10" s="92"/>
      <c r="GH10" s="92"/>
      <c r="GI10" s="92"/>
      <c r="GJ10" s="92"/>
      <c r="GK10" s="92"/>
      <c r="GL10" s="92"/>
      <c r="GM10" s="92"/>
      <c r="GN10" s="92"/>
      <c r="GO10" s="92"/>
      <c r="GP10" s="92"/>
      <c r="GQ10" s="92"/>
      <c r="GR10" s="92"/>
      <c r="GS10" s="92"/>
      <c r="GT10" s="92"/>
      <c r="GU10" s="92"/>
      <c r="GV10" s="92"/>
      <c r="GW10" s="92"/>
      <c r="GX10" s="92"/>
      <c r="GY10" s="92"/>
      <c r="GZ10" s="92"/>
      <c r="HA10" s="92"/>
      <c r="HB10" s="92"/>
      <c r="HC10" s="92"/>
      <c r="HD10" s="92"/>
      <c r="HE10" s="92"/>
      <c r="HF10" s="92"/>
      <c r="HG10" s="92"/>
      <c r="HH10" s="92"/>
      <c r="HI10" s="92"/>
      <c r="HJ10" s="92"/>
      <c r="HK10" s="92"/>
      <c r="HL10" s="92"/>
      <c r="HM10" s="92"/>
      <c r="HN10" s="92"/>
      <c r="HO10" s="92"/>
      <c r="HP10" s="92"/>
      <c r="HQ10" s="92"/>
      <c r="HR10" s="92"/>
      <c r="HS10" s="92"/>
      <c r="HT10" s="92"/>
      <c r="HU10" s="92"/>
      <c r="HV10" s="92"/>
      <c r="HW10" s="92"/>
      <c r="HX10" s="92"/>
      <c r="HY10" s="92"/>
      <c r="HZ10" s="92"/>
      <c r="IA10" s="92"/>
      <c r="IB10" s="92"/>
      <c r="IC10" s="92"/>
      <c r="ID10" s="92"/>
      <c r="IE10" s="92"/>
      <c r="IF10" s="92"/>
      <c r="IG10" s="92"/>
      <c r="IH10" s="92"/>
      <c r="II10" s="92"/>
      <c r="IJ10" s="92"/>
      <c r="IK10" s="92"/>
      <c r="IL10" s="92"/>
      <c r="IM10" s="92"/>
      <c r="IN10" s="92"/>
      <c r="IO10" s="92"/>
      <c r="IP10" s="92"/>
      <c r="IQ10" s="92"/>
      <c r="IR10" s="92"/>
      <c r="IS10" s="92"/>
      <c r="IT10" s="92"/>
      <c r="IU10" s="92"/>
      <c r="IV10" s="92"/>
      <c r="IW10" s="92"/>
      <c r="IX10" s="92"/>
    </row>
    <row r="11" spans="1:258" s="14" customFormat="1" ht="15" customHeight="1">
      <c r="A11" s="61">
        <v>3</v>
      </c>
      <c r="B11" s="62"/>
      <c r="C11" s="147" t="s">
        <v>74</v>
      </c>
      <c r="D11" s="56" t="s">
        <v>75</v>
      </c>
      <c r="E11" s="63"/>
      <c r="F11" s="58" t="e">
        <f>VLOOKUP(D11,#REF!,3,0)</f>
        <v>#REF!</v>
      </c>
      <c r="G11" s="59" t="e">
        <f t="shared" si="0"/>
        <v>#REF!</v>
      </c>
      <c r="H11" s="64"/>
      <c r="I11" s="92"/>
      <c r="J11" s="151" t="e">
        <f t="shared" si="1"/>
        <v>#REF!</v>
      </c>
      <c r="K11" s="92"/>
      <c r="L11" s="92"/>
      <c r="M11" s="58"/>
      <c r="N11" s="58"/>
      <c r="O11" s="92"/>
      <c r="P11" s="92"/>
      <c r="Q11" s="92"/>
      <c r="R11" s="92"/>
      <c r="S11" s="92"/>
      <c r="T11" s="92"/>
      <c r="U11" s="92"/>
      <c r="V11" s="92"/>
      <c r="W11" s="92"/>
      <c r="X11" s="92"/>
      <c r="Y11" s="92"/>
      <c r="Z11" s="92"/>
      <c r="AA11" s="92"/>
      <c r="AB11" s="92"/>
      <c r="AC11" s="92"/>
      <c r="AD11" s="92"/>
      <c r="AE11" s="92"/>
      <c r="AF11" s="92"/>
      <c r="AG11" s="92"/>
      <c r="AH11" s="92"/>
      <c r="AI11" s="92"/>
      <c r="AJ11" s="92"/>
      <c r="AK11" s="92"/>
      <c r="AL11" s="92"/>
      <c r="AM11" s="92"/>
      <c r="AN11" s="92"/>
      <c r="AO11" s="92"/>
      <c r="AP11" s="92"/>
      <c r="AQ11" s="92"/>
      <c r="AR11" s="92"/>
      <c r="AS11" s="92"/>
      <c r="AT11" s="92"/>
      <c r="AU11" s="92"/>
      <c r="AV11" s="92"/>
      <c r="AW11" s="92"/>
      <c r="AX11" s="92"/>
      <c r="AY11" s="92"/>
      <c r="AZ11" s="92"/>
      <c r="BA11" s="92"/>
      <c r="BB11" s="92"/>
      <c r="BC11" s="92"/>
      <c r="BD11" s="92"/>
      <c r="BE11" s="92"/>
      <c r="BF11" s="92"/>
      <c r="BG11" s="92"/>
      <c r="BH11" s="92"/>
      <c r="BI11" s="92"/>
      <c r="BJ11" s="92"/>
      <c r="BK11" s="92"/>
      <c r="BL11" s="92"/>
      <c r="BM11" s="92"/>
      <c r="BN11" s="92"/>
      <c r="BO11" s="92"/>
      <c r="BP11" s="92"/>
      <c r="BQ11" s="92"/>
      <c r="BR11" s="92"/>
      <c r="BS11" s="92"/>
      <c r="BT11" s="92"/>
      <c r="BU11" s="92"/>
      <c r="BV11" s="92"/>
      <c r="BW11" s="92"/>
      <c r="BX11" s="92"/>
      <c r="BY11" s="92"/>
      <c r="BZ11" s="92"/>
      <c r="CA11" s="92"/>
      <c r="CB11" s="92"/>
      <c r="CC11" s="92"/>
      <c r="CD11" s="92"/>
      <c r="CE11" s="92"/>
      <c r="CF11" s="92"/>
      <c r="CG11" s="92"/>
      <c r="CH11" s="92"/>
      <c r="CI11" s="92"/>
      <c r="CJ11" s="92"/>
      <c r="CK11" s="92"/>
      <c r="CL11" s="92"/>
      <c r="CM11" s="92"/>
      <c r="CN11" s="92"/>
      <c r="CO11" s="92"/>
      <c r="CP11" s="92"/>
      <c r="CQ11" s="92"/>
      <c r="CR11" s="92"/>
      <c r="CS11" s="92"/>
      <c r="CT11" s="92"/>
      <c r="CU11" s="92"/>
      <c r="CV11" s="92"/>
      <c r="CW11" s="92"/>
      <c r="CX11" s="92"/>
      <c r="CY11" s="92"/>
      <c r="CZ11" s="92"/>
      <c r="DA11" s="92"/>
      <c r="DB11" s="92"/>
      <c r="DC11" s="92"/>
      <c r="DD11" s="92"/>
      <c r="DE11" s="92"/>
      <c r="DF11" s="92"/>
      <c r="DG11" s="92"/>
      <c r="DH11" s="92"/>
      <c r="DI11" s="92"/>
      <c r="DJ11" s="92"/>
      <c r="DK11" s="92"/>
      <c r="DL11" s="92"/>
      <c r="DM11" s="92"/>
      <c r="DN11" s="92"/>
      <c r="DO11" s="92"/>
      <c r="DP11" s="92"/>
      <c r="DQ11" s="92"/>
      <c r="DR11" s="92"/>
      <c r="DS11" s="92"/>
      <c r="DT11" s="92"/>
      <c r="DU11" s="92"/>
      <c r="DV11" s="92"/>
      <c r="DW11" s="92"/>
      <c r="DX11" s="92"/>
      <c r="DY11" s="92"/>
      <c r="DZ11" s="92"/>
      <c r="EA11" s="92"/>
      <c r="EB11" s="92"/>
      <c r="EC11" s="92"/>
      <c r="ED11" s="92"/>
      <c r="EE11" s="92"/>
      <c r="EF11" s="92"/>
      <c r="EG11" s="92"/>
      <c r="EH11" s="92"/>
      <c r="EI11" s="92"/>
      <c r="EJ11" s="92"/>
      <c r="EK11" s="92"/>
      <c r="EL11" s="92"/>
      <c r="EM11" s="92"/>
      <c r="EN11" s="92"/>
      <c r="EO11" s="92"/>
      <c r="EP11" s="92"/>
      <c r="EQ11" s="92"/>
      <c r="ER11" s="92"/>
      <c r="ES11" s="92"/>
      <c r="ET11" s="92"/>
      <c r="EU11" s="92"/>
      <c r="EV11" s="92"/>
      <c r="EW11" s="92"/>
      <c r="EX11" s="92"/>
      <c r="EY11" s="92"/>
      <c r="EZ11" s="92"/>
      <c r="FA11" s="92"/>
      <c r="FB11" s="92"/>
      <c r="FC11" s="92"/>
      <c r="FD11" s="92"/>
      <c r="FE11" s="92"/>
      <c r="FF11" s="92"/>
      <c r="FG11" s="92"/>
      <c r="FH11" s="92"/>
      <c r="FI11" s="92"/>
      <c r="FJ11" s="92"/>
      <c r="FK11" s="92"/>
      <c r="FL11" s="92"/>
      <c r="FM11" s="92"/>
      <c r="FN11" s="92"/>
      <c r="FO11" s="92"/>
      <c r="FP11" s="92"/>
      <c r="FQ11" s="92"/>
      <c r="FR11" s="92"/>
      <c r="FS11" s="92"/>
      <c r="FT11" s="92"/>
      <c r="FU11" s="92"/>
      <c r="FV11" s="92"/>
      <c r="FW11" s="92"/>
      <c r="FX11" s="92"/>
      <c r="FY11" s="92"/>
      <c r="FZ11" s="92"/>
      <c r="GA11" s="92"/>
      <c r="GB11" s="92"/>
      <c r="GC11" s="92"/>
      <c r="GD11" s="92"/>
      <c r="GE11" s="92"/>
      <c r="GF11" s="92"/>
      <c r="GG11" s="92"/>
      <c r="GH11" s="92"/>
      <c r="GI11" s="92"/>
      <c r="GJ11" s="92"/>
      <c r="GK11" s="92"/>
      <c r="GL11" s="92"/>
      <c r="GM11" s="92"/>
      <c r="GN11" s="92"/>
      <c r="GO11" s="92"/>
      <c r="GP11" s="92"/>
      <c r="GQ11" s="92"/>
      <c r="GR11" s="92"/>
      <c r="GS11" s="92"/>
      <c r="GT11" s="92"/>
      <c r="GU11" s="92"/>
      <c r="GV11" s="92"/>
      <c r="GW11" s="92"/>
      <c r="GX11" s="92"/>
      <c r="GY11" s="92"/>
      <c r="GZ11" s="92"/>
      <c r="HA11" s="92"/>
      <c r="HB11" s="92"/>
      <c r="HC11" s="92"/>
      <c r="HD11" s="92"/>
      <c r="HE11" s="92"/>
      <c r="HF11" s="92"/>
      <c r="HG11" s="92"/>
      <c r="HH11" s="92"/>
      <c r="HI11" s="92"/>
      <c r="HJ11" s="92"/>
      <c r="HK11" s="92"/>
      <c r="HL11" s="92"/>
      <c r="HM11" s="92"/>
      <c r="HN11" s="92"/>
      <c r="HO11" s="92"/>
      <c r="HP11" s="92"/>
      <c r="HQ11" s="92"/>
      <c r="HR11" s="92"/>
      <c r="HS11" s="92"/>
      <c r="HT11" s="92"/>
      <c r="HU11" s="92"/>
      <c r="HV11" s="92"/>
      <c r="HW11" s="92"/>
      <c r="HX11" s="92"/>
      <c r="HY11" s="92"/>
      <c r="HZ11" s="92"/>
      <c r="IA11" s="92"/>
      <c r="IB11" s="92"/>
      <c r="IC11" s="92"/>
      <c r="ID11" s="92"/>
      <c r="IE11" s="92"/>
      <c r="IF11" s="92"/>
      <c r="IG11" s="92"/>
      <c r="IH11" s="92"/>
      <c r="II11" s="92"/>
      <c r="IJ11" s="92"/>
      <c r="IK11" s="92"/>
      <c r="IL11" s="92"/>
      <c r="IM11" s="92"/>
      <c r="IN11" s="92"/>
      <c r="IO11" s="92"/>
      <c r="IP11" s="92"/>
      <c r="IQ11" s="92"/>
      <c r="IR11" s="92"/>
      <c r="IS11" s="92"/>
      <c r="IT11" s="92"/>
      <c r="IU11" s="92"/>
      <c r="IV11" s="92"/>
      <c r="IW11" s="92"/>
      <c r="IX11" s="92"/>
    </row>
    <row r="12" spans="1:258" s="14" customFormat="1" ht="15" customHeight="1">
      <c r="A12" s="61">
        <v>4</v>
      </c>
      <c r="B12" s="62"/>
      <c r="C12" s="147" t="s">
        <v>76</v>
      </c>
      <c r="D12" s="56" t="s">
        <v>77</v>
      </c>
      <c r="E12" s="63"/>
      <c r="F12" s="58" t="e">
        <f>VLOOKUP(D12,#REF!,3,0)</f>
        <v>#REF!</v>
      </c>
      <c r="G12" s="59" t="e">
        <f t="shared" si="0"/>
        <v>#REF!</v>
      </c>
      <c r="H12" s="64"/>
      <c r="I12" s="92"/>
      <c r="J12" s="151" t="e">
        <f t="shared" si="1"/>
        <v>#REF!</v>
      </c>
      <c r="K12" s="92"/>
      <c r="L12" s="92"/>
      <c r="M12" s="58"/>
      <c r="N12" s="58"/>
      <c r="O12" s="92"/>
      <c r="P12" s="92"/>
      <c r="Q12" s="92"/>
      <c r="R12" s="92"/>
      <c r="S12" s="92"/>
      <c r="T12" s="92"/>
      <c r="U12" s="92"/>
      <c r="V12" s="92"/>
      <c r="W12" s="92"/>
      <c r="X12" s="92"/>
      <c r="Y12" s="92"/>
      <c r="Z12" s="92"/>
      <c r="AA12" s="92"/>
      <c r="AB12" s="92"/>
      <c r="AC12" s="92"/>
      <c r="AD12" s="92"/>
      <c r="AE12" s="92"/>
      <c r="AF12" s="92"/>
      <c r="AG12" s="92"/>
      <c r="AH12" s="92"/>
      <c r="AI12" s="92"/>
      <c r="AJ12" s="92"/>
      <c r="AK12" s="92"/>
      <c r="AL12" s="92"/>
      <c r="AM12" s="92"/>
      <c r="AN12" s="92"/>
      <c r="AO12" s="92"/>
      <c r="AP12" s="92"/>
      <c r="AQ12" s="92"/>
      <c r="AR12" s="92"/>
      <c r="AS12" s="92"/>
      <c r="AT12" s="92"/>
      <c r="AU12" s="92"/>
      <c r="AV12" s="92"/>
      <c r="AW12" s="92"/>
      <c r="AX12" s="92"/>
      <c r="AY12" s="92"/>
      <c r="AZ12" s="92"/>
      <c r="BA12" s="92"/>
      <c r="BB12" s="92"/>
      <c r="BC12" s="92"/>
      <c r="BD12" s="92"/>
      <c r="BE12" s="92"/>
      <c r="BF12" s="92"/>
      <c r="BG12" s="92"/>
      <c r="BH12" s="92"/>
      <c r="BI12" s="92"/>
      <c r="BJ12" s="92"/>
      <c r="BK12" s="92"/>
      <c r="BL12" s="92"/>
      <c r="BM12" s="92"/>
      <c r="BN12" s="92"/>
      <c r="BO12" s="92"/>
      <c r="BP12" s="92"/>
      <c r="BQ12" s="92"/>
      <c r="BR12" s="92"/>
      <c r="BS12" s="92"/>
      <c r="BT12" s="92"/>
      <c r="BU12" s="92"/>
      <c r="BV12" s="92"/>
      <c r="BW12" s="92"/>
      <c r="BX12" s="92"/>
      <c r="BY12" s="92"/>
      <c r="BZ12" s="92"/>
      <c r="CA12" s="92"/>
      <c r="CB12" s="92"/>
      <c r="CC12" s="92"/>
      <c r="CD12" s="92"/>
      <c r="CE12" s="92"/>
      <c r="CF12" s="92"/>
      <c r="CG12" s="92"/>
      <c r="CH12" s="92"/>
      <c r="CI12" s="92"/>
      <c r="CJ12" s="92"/>
      <c r="CK12" s="92"/>
      <c r="CL12" s="92"/>
      <c r="CM12" s="92"/>
      <c r="CN12" s="92"/>
      <c r="CO12" s="92"/>
      <c r="CP12" s="92"/>
      <c r="CQ12" s="92"/>
      <c r="CR12" s="92"/>
      <c r="CS12" s="92"/>
      <c r="CT12" s="92"/>
      <c r="CU12" s="92"/>
      <c r="CV12" s="92"/>
      <c r="CW12" s="92"/>
      <c r="CX12" s="92"/>
      <c r="CY12" s="92"/>
      <c r="CZ12" s="92"/>
      <c r="DA12" s="92"/>
      <c r="DB12" s="92"/>
      <c r="DC12" s="92"/>
      <c r="DD12" s="92"/>
      <c r="DE12" s="92"/>
      <c r="DF12" s="92"/>
      <c r="DG12" s="92"/>
      <c r="DH12" s="92"/>
      <c r="DI12" s="92"/>
      <c r="DJ12" s="92"/>
      <c r="DK12" s="92"/>
      <c r="DL12" s="92"/>
      <c r="DM12" s="92"/>
      <c r="DN12" s="92"/>
      <c r="DO12" s="92"/>
      <c r="DP12" s="92"/>
      <c r="DQ12" s="92"/>
      <c r="DR12" s="92"/>
      <c r="DS12" s="92"/>
      <c r="DT12" s="92"/>
      <c r="DU12" s="92"/>
      <c r="DV12" s="92"/>
      <c r="DW12" s="92"/>
      <c r="DX12" s="92"/>
      <c r="DY12" s="92"/>
      <c r="DZ12" s="92"/>
      <c r="EA12" s="92"/>
      <c r="EB12" s="92"/>
      <c r="EC12" s="92"/>
      <c r="ED12" s="92"/>
      <c r="EE12" s="92"/>
      <c r="EF12" s="92"/>
      <c r="EG12" s="92"/>
      <c r="EH12" s="92"/>
      <c r="EI12" s="92"/>
      <c r="EJ12" s="92"/>
      <c r="EK12" s="92"/>
      <c r="EL12" s="92"/>
      <c r="EM12" s="92"/>
      <c r="EN12" s="92"/>
      <c r="EO12" s="92"/>
      <c r="EP12" s="92"/>
      <c r="EQ12" s="92"/>
      <c r="ER12" s="92"/>
      <c r="ES12" s="92"/>
      <c r="ET12" s="92"/>
      <c r="EU12" s="92"/>
      <c r="EV12" s="92"/>
      <c r="EW12" s="92"/>
      <c r="EX12" s="92"/>
      <c r="EY12" s="92"/>
      <c r="EZ12" s="92"/>
      <c r="FA12" s="92"/>
      <c r="FB12" s="92"/>
      <c r="FC12" s="92"/>
      <c r="FD12" s="92"/>
      <c r="FE12" s="92"/>
      <c r="FF12" s="92"/>
      <c r="FG12" s="92"/>
      <c r="FH12" s="92"/>
      <c r="FI12" s="92"/>
      <c r="FJ12" s="92"/>
      <c r="FK12" s="92"/>
      <c r="FL12" s="92"/>
      <c r="FM12" s="92"/>
      <c r="FN12" s="92"/>
      <c r="FO12" s="92"/>
      <c r="FP12" s="92"/>
      <c r="FQ12" s="92"/>
      <c r="FR12" s="92"/>
      <c r="FS12" s="92"/>
      <c r="FT12" s="92"/>
      <c r="FU12" s="92"/>
      <c r="FV12" s="92"/>
      <c r="FW12" s="92"/>
      <c r="FX12" s="92"/>
      <c r="FY12" s="92"/>
      <c r="FZ12" s="92"/>
      <c r="GA12" s="92"/>
      <c r="GB12" s="92"/>
      <c r="GC12" s="92"/>
      <c r="GD12" s="92"/>
      <c r="GE12" s="92"/>
      <c r="GF12" s="92"/>
      <c r="GG12" s="92"/>
      <c r="GH12" s="92"/>
      <c r="GI12" s="92"/>
      <c r="GJ12" s="92"/>
      <c r="GK12" s="92"/>
      <c r="GL12" s="92"/>
      <c r="GM12" s="92"/>
      <c r="GN12" s="92"/>
      <c r="GO12" s="92"/>
      <c r="GP12" s="92"/>
      <c r="GQ12" s="92"/>
      <c r="GR12" s="92"/>
      <c r="GS12" s="92"/>
      <c r="GT12" s="92"/>
      <c r="GU12" s="92"/>
      <c r="GV12" s="92"/>
      <c r="GW12" s="92"/>
      <c r="GX12" s="92"/>
      <c r="GY12" s="92"/>
      <c r="GZ12" s="92"/>
      <c r="HA12" s="92"/>
      <c r="HB12" s="92"/>
      <c r="HC12" s="92"/>
      <c r="HD12" s="92"/>
      <c r="HE12" s="92"/>
      <c r="HF12" s="92"/>
      <c r="HG12" s="92"/>
      <c r="HH12" s="92"/>
      <c r="HI12" s="92"/>
      <c r="HJ12" s="92"/>
      <c r="HK12" s="92"/>
      <c r="HL12" s="92"/>
      <c r="HM12" s="92"/>
      <c r="HN12" s="92"/>
      <c r="HO12" s="92"/>
      <c r="HP12" s="92"/>
      <c r="HQ12" s="92"/>
      <c r="HR12" s="92"/>
      <c r="HS12" s="92"/>
      <c r="HT12" s="92"/>
      <c r="HU12" s="92"/>
      <c r="HV12" s="92"/>
      <c r="HW12" s="92"/>
      <c r="HX12" s="92"/>
      <c r="HY12" s="92"/>
      <c r="HZ12" s="92"/>
      <c r="IA12" s="92"/>
      <c r="IB12" s="92"/>
      <c r="IC12" s="92"/>
      <c r="ID12" s="92"/>
      <c r="IE12" s="92"/>
      <c r="IF12" s="92"/>
      <c r="IG12" s="92"/>
      <c r="IH12" s="92"/>
      <c r="II12" s="92"/>
      <c r="IJ12" s="92"/>
      <c r="IK12" s="92"/>
      <c r="IL12" s="92"/>
      <c r="IM12" s="92"/>
      <c r="IN12" s="92"/>
      <c r="IO12" s="92"/>
      <c r="IP12" s="92"/>
      <c r="IQ12" s="92"/>
      <c r="IR12" s="92"/>
      <c r="IS12" s="92"/>
      <c r="IT12" s="92"/>
      <c r="IU12" s="92"/>
      <c r="IV12" s="92"/>
      <c r="IW12" s="92"/>
      <c r="IX12" s="92"/>
    </row>
    <row r="13" spans="1:258" s="14" customFormat="1" ht="15" customHeight="1">
      <c r="A13" s="61">
        <v>5</v>
      </c>
      <c r="B13" s="62"/>
      <c r="C13" s="147" t="s">
        <v>86</v>
      </c>
      <c r="D13" s="56" t="s">
        <v>79</v>
      </c>
      <c r="E13" s="63"/>
      <c r="F13" s="58" t="e">
        <f>VLOOKUP(D13,#REF!,3,0)</f>
        <v>#REF!</v>
      </c>
      <c r="G13" s="59" t="e">
        <f t="shared" si="0"/>
        <v>#REF!</v>
      </c>
      <c r="H13" s="65"/>
      <c r="I13" s="92"/>
      <c r="J13" s="151" t="e">
        <f t="shared" si="1"/>
        <v>#REF!</v>
      </c>
      <c r="K13" s="92"/>
      <c r="L13" s="92"/>
      <c r="M13" s="58"/>
      <c r="N13" s="58"/>
      <c r="O13" s="92"/>
      <c r="P13" s="92"/>
      <c r="Q13" s="92"/>
      <c r="R13" s="92"/>
      <c r="S13" s="92"/>
      <c r="T13" s="92"/>
      <c r="U13" s="92"/>
      <c r="V13" s="92"/>
      <c r="W13" s="92"/>
      <c r="X13" s="92"/>
      <c r="Y13" s="92"/>
      <c r="Z13" s="92"/>
      <c r="AA13" s="92"/>
      <c r="AB13" s="92"/>
      <c r="AC13" s="92"/>
      <c r="AD13" s="92"/>
      <c r="AE13" s="92"/>
      <c r="AF13" s="92"/>
      <c r="AG13" s="92"/>
      <c r="AH13" s="92"/>
      <c r="AI13" s="92"/>
      <c r="AJ13" s="92"/>
      <c r="AK13" s="92"/>
      <c r="AL13" s="92"/>
      <c r="AM13" s="92"/>
      <c r="AN13" s="92"/>
      <c r="AO13" s="92"/>
      <c r="AP13" s="92"/>
      <c r="AQ13" s="92"/>
      <c r="AR13" s="92"/>
      <c r="AS13" s="92"/>
      <c r="AT13" s="92"/>
      <c r="AU13" s="92"/>
      <c r="AV13" s="92"/>
      <c r="AW13" s="92"/>
      <c r="AX13" s="92"/>
      <c r="AY13" s="92"/>
      <c r="AZ13" s="92"/>
      <c r="BA13" s="92"/>
      <c r="BB13" s="92"/>
      <c r="BC13" s="92"/>
      <c r="BD13" s="92"/>
      <c r="BE13" s="92"/>
      <c r="BF13" s="92"/>
      <c r="BG13" s="92"/>
      <c r="BH13" s="92"/>
      <c r="BI13" s="92"/>
      <c r="BJ13" s="92"/>
      <c r="BK13" s="92"/>
      <c r="BL13" s="92"/>
      <c r="BM13" s="92"/>
      <c r="BN13" s="92"/>
      <c r="BO13" s="92"/>
      <c r="BP13" s="92"/>
      <c r="BQ13" s="92"/>
      <c r="BR13" s="92"/>
      <c r="BS13" s="92"/>
      <c r="BT13" s="92"/>
      <c r="BU13" s="92"/>
      <c r="BV13" s="92"/>
      <c r="BW13" s="92"/>
      <c r="BX13" s="92"/>
      <c r="BY13" s="92"/>
      <c r="BZ13" s="92"/>
      <c r="CA13" s="92"/>
      <c r="CB13" s="92"/>
      <c r="CC13" s="92"/>
      <c r="CD13" s="92"/>
      <c r="CE13" s="92"/>
      <c r="CF13" s="92"/>
      <c r="CG13" s="92"/>
      <c r="CH13" s="92"/>
      <c r="CI13" s="92"/>
      <c r="CJ13" s="92"/>
      <c r="CK13" s="92"/>
      <c r="CL13" s="92"/>
      <c r="CM13" s="92"/>
      <c r="CN13" s="92"/>
      <c r="CO13" s="92"/>
      <c r="CP13" s="92"/>
      <c r="CQ13" s="92"/>
      <c r="CR13" s="92"/>
      <c r="CS13" s="92"/>
      <c r="CT13" s="92"/>
      <c r="CU13" s="92"/>
      <c r="CV13" s="92"/>
      <c r="CW13" s="92"/>
      <c r="CX13" s="92"/>
      <c r="CY13" s="92"/>
      <c r="CZ13" s="92"/>
      <c r="DA13" s="92"/>
      <c r="DB13" s="92"/>
      <c r="DC13" s="92"/>
      <c r="DD13" s="92"/>
      <c r="DE13" s="92"/>
      <c r="DF13" s="92"/>
      <c r="DG13" s="92"/>
      <c r="DH13" s="92"/>
      <c r="DI13" s="92"/>
      <c r="DJ13" s="92"/>
      <c r="DK13" s="92"/>
      <c r="DL13" s="92"/>
      <c r="DM13" s="92"/>
      <c r="DN13" s="92"/>
      <c r="DO13" s="92"/>
      <c r="DP13" s="92"/>
      <c r="DQ13" s="92"/>
      <c r="DR13" s="92"/>
      <c r="DS13" s="92"/>
      <c r="DT13" s="92"/>
      <c r="DU13" s="92"/>
      <c r="DV13" s="92"/>
      <c r="DW13" s="92"/>
      <c r="DX13" s="92"/>
      <c r="DY13" s="92"/>
      <c r="DZ13" s="92"/>
      <c r="EA13" s="92"/>
      <c r="EB13" s="92"/>
      <c r="EC13" s="92"/>
      <c r="ED13" s="92"/>
      <c r="EE13" s="92"/>
      <c r="EF13" s="92"/>
      <c r="EG13" s="92"/>
      <c r="EH13" s="92"/>
      <c r="EI13" s="92"/>
      <c r="EJ13" s="92"/>
      <c r="EK13" s="92"/>
      <c r="EL13" s="92"/>
      <c r="EM13" s="92"/>
      <c r="EN13" s="92"/>
      <c r="EO13" s="92"/>
      <c r="EP13" s="92"/>
      <c r="EQ13" s="92"/>
      <c r="ER13" s="92"/>
      <c r="ES13" s="92"/>
      <c r="ET13" s="92"/>
      <c r="EU13" s="92"/>
      <c r="EV13" s="92"/>
      <c r="EW13" s="92"/>
      <c r="EX13" s="92"/>
      <c r="EY13" s="92"/>
      <c r="EZ13" s="92"/>
      <c r="FA13" s="92"/>
      <c r="FB13" s="92"/>
      <c r="FC13" s="92"/>
      <c r="FD13" s="92"/>
      <c r="FE13" s="92"/>
      <c r="FF13" s="92"/>
      <c r="FG13" s="92"/>
      <c r="FH13" s="92"/>
      <c r="FI13" s="92"/>
      <c r="FJ13" s="92"/>
      <c r="FK13" s="92"/>
      <c r="FL13" s="92"/>
      <c r="FM13" s="92"/>
      <c r="FN13" s="92"/>
      <c r="FO13" s="92"/>
      <c r="FP13" s="92"/>
      <c r="FQ13" s="92"/>
      <c r="FR13" s="92"/>
      <c r="FS13" s="92"/>
      <c r="FT13" s="92"/>
      <c r="FU13" s="92"/>
      <c r="FV13" s="92"/>
      <c r="FW13" s="92"/>
      <c r="FX13" s="92"/>
      <c r="FY13" s="92"/>
      <c r="FZ13" s="92"/>
      <c r="GA13" s="92"/>
      <c r="GB13" s="92"/>
      <c r="GC13" s="92"/>
      <c r="GD13" s="92"/>
      <c r="GE13" s="92"/>
      <c r="GF13" s="92"/>
      <c r="GG13" s="92"/>
      <c r="GH13" s="92"/>
      <c r="GI13" s="92"/>
      <c r="GJ13" s="92"/>
      <c r="GK13" s="92"/>
      <c r="GL13" s="92"/>
      <c r="GM13" s="92"/>
      <c r="GN13" s="92"/>
      <c r="GO13" s="92"/>
      <c r="GP13" s="92"/>
      <c r="GQ13" s="92"/>
      <c r="GR13" s="92"/>
      <c r="GS13" s="92"/>
      <c r="GT13" s="92"/>
      <c r="GU13" s="92"/>
      <c r="GV13" s="92"/>
      <c r="GW13" s="92"/>
      <c r="GX13" s="92"/>
      <c r="GY13" s="92"/>
      <c r="GZ13" s="92"/>
      <c r="HA13" s="92"/>
      <c r="HB13" s="92"/>
      <c r="HC13" s="92"/>
      <c r="HD13" s="92"/>
      <c r="HE13" s="92"/>
      <c r="HF13" s="92"/>
      <c r="HG13" s="92"/>
      <c r="HH13" s="92"/>
      <c r="HI13" s="92"/>
      <c r="HJ13" s="92"/>
      <c r="HK13" s="92"/>
      <c r="HL13" s="92"/>
      <c r="HM13" s="92"/>
      <c r="HN13" s="92"/>
      <c r="HO13" s="92"/>
      <c r="HP13" s="92"/>
      <c r="HQ13" s="92"/>
      <c r="HR13" s="92"/>
      <c r="HS13" s="92"/>
      <c r="HT13" s="92"/>
      <c r="HU13" s="92"/>
      <c r="HV13" s="92"/>
      <c r="HW13" s="92"/>
      <c r="HX13" s="92"/>
      <c r="HY13" s="92"/>
      <c r="HZ13" s="92"/>
      <c r="IA13" s="92"/>
      <c r="IB13" s="92"/>
      <c r="IC13" s="92"/>
      <c r="ID13" s="92"/>
      <c r="IE13" s="92"/>
      <c r="IF13" s="92"/>
      <c r="IG13" s="92"/>
      <c r="IH13" s="92"/>
      <c r="II13" s="92"/>
      <c r="IJ13" s="92"/>
      <c r="IK13" s="92"/>
      <c r="IL13" s="92"/>
      <c r="IM13" s="92"/>
      <c r="IN13" s="92"/>
      <c r="IO13" s="92"/>
      <c r="IP13" s="92"/>
      <c r="IQ13" s="92"/>
      <c r="IR13" s="92"/>
      <c r="IS13" s="92"/>
      <c r="IT13" s="92"/>
      <c r="IU13" s="92"/>
      <c r="IV13" s="92"/>
      <c r="IW13" s="92"/>
      <c r="IX13" s="92"/>
    </row>
    <row r="14" spans="1:258" s="14" customFormat="1" ht="15" customHeight="1">
      <c r="A14" s="61">
        <v>6</v>
      </c>
      <c r="B14" s="62"/>
      <c r="C14" s="147" t="s">
        <v>87</v>
      </c>
      <c r="D14" s="56" t="s">
        <v>88</v>
      </c>
      <c r="E14" s="63"/>
      <c r="F14" s="58" t="e">
        <f>VLOOKUP(D14,#REF!,3,0)</f>
        <v>#REF!</v>
      </c>
      <c r="G14" s="59" t="e">
        <f t="shared" si="0"/>
        <v>#REF!</v>
      </c>
      <c r="H14" s="65"/>
      <c r="I14" s="92"/>
      <c r="J14" s="151" t="e">
        <f t="shared" si="1"/>
        <v>#REF!</v>
      </c>
      <c r="K14" s="92"/>
      <c r="L14" s="92"/>
      <c r="M14" s="58"/>
      <c r="N14" s="58"/>
      <c r="O14" s="92"/>
      <c r="P14" s="92"/>
      <c r="Q14" s="92"/>
      <c r="R14" s="92"/>
      <c r="S14" s="92"/>
      <c r="T14" s="92"/>
      <c r="U14" s="92"/>
      <c r="V14" s="92"/>
      <c r="W14" s="92"/>
      <c r="X14" s="92"/>
      <c r="Y14" s="92"/>
      <c r="Z14" s="92"/>
      <c r="AA14" s="92"/>
      <c r="AB14" s="92"/>
      <c r="AC14" s="92"/>
      <c r="AD14" s="92"/>
      <c r="AE14" s="92"/>
      <c r="AF14" s="92"/>
      <c r="AG14" s="92"/>
      <c r="AH14" s="92"/>
      <c r="AI14" s="92"/>
      <c r="AJ14" s="92"/>
      <c r="AK14" s="92"/>
      <c r="AL14" s="92"/>
      <c r="AM14" s="92"/>
      <c r="AN14" s="92"/>
      <c r="AO14" s="92"/>
      <c r="AP14" s="92"/>
      <c r="AQ14" s="92"/>
      <c r="AR14" s="92"/>
      <c r="AS14" s="92"/>
      <c r="AT14" s="92"/>
      <c r="AU14" s="92"/>
      <c r="AV14" s="92"/>
      <c r="AW14" s="92"/>
      <c r="AX14" s="92"/>
      <c r="AY14" s="92"/>
      <c r="AZ14" s="92"/>
      <c r="BA14" s="92"/>
      <c r="BB14" s="92"/>
      <c r="BC14" s="92"/>
      <c r="BD14" s="92"/>
      <c r="BE14" s="92"/>
      <c r="BF14" s="92"/>
      <c r="BG14" s="92"/>
      <c r="BH14" s="92"/>
      <c r="BI14" s="92"/>
      <c r="BJ14" s="92"/>
      <c r="BK14" s="92"/>
      <c r="BL14" s="92"/>
      <c r="BM14" s="92"/>
      <c r="BN14" s="92"/>
      <c r="BO14" s="92"/>
      <c r="BP14" s="92"/>
      <c r="BQ14" s="92"/>
      <c r="BR14" s="92"/>
      <c r="BS14" s="92"/>
      <c r="BT14" s="92"/>
      <c r="BU14" s="92"/>
      <c r="BV14" s="92"/>
      <c r="BW14" s="92"/>
      <c r="BX14" s="92"/>
      <c r="BY14" s="92"/>
      <c r="BZ14" s="92"/>
      <c r="CA14" s="92"/>
      <c r="CB14" s="92"/>
      <c r="CC14" s="92"/>
      <c r="CD14" s="92"/>
      <c r="CE14" s="92"/>
      <c r="CF14" s="92"/>
      <c r="CG14" s="92"/>
      <c r="CH14" s="92"/>
      <c r="CI14" s="92"/>
      <c r="CJ14" s="92"/>
      <c r="CK14" s="92"/>
      <c r="CL14" s="92"/>
      <c r="CM14" s="92"/>
      <c r="CN14" s="92"/>
      <c r="CO14" s="92"/>
      <c r="CP14" s="92"/>
      <c r="CQ14" s="92"/>
      <c r="CR14" s="92"/>
      <c r="CS14" s="92"/>
      <c r="CT14" s="92"/>
      <c r="CU14" s="92"/>
      <c r="CV14" s="92"/>
      <c r="CW14" s="92"/>
      <c r="CX14" s="92"/>
      <c r="CY14" s="92"/>
      <c r="CZ14" s="92"/>
      <c r="DA14" s="92"/>
      <c r="DB14" s="92"/>
      <c r="DC14" s="92"/>
      <c r="DD14" s="92"/>
      <c r="DE14" s="92"/>
      <c r="DF14" s="92"/>
      <c r="DG14" s="92"/>
      <c r="DH14" s="92"/>
      <c r="DI14" s="92"/>
      <c r="DJ14" s="92"/>
      <c r="DK14" s="92"/>
      <c r="DL14" s="92"/>
      <c r="DM14" s="92"/>
      <c r="DN14" s="92"/>
      <c r="DO14" s="92"/>
      <c r="DP14" s="92"/>
      <c r="DQ14" s="92"/>
      <c r="DR14" s="92"/>
      <c r="DS14" s="92"/>
      <c r="DT14" s="92"/>
      <c r="DU14" s="92"/>
      <c r="DV14" s="92"/>
      <c r="DW14" s="92"/>
      <c r="DX14" s="92"/>
      <c r="DY14" s="92"/>
      <c r="DZ14" s="92"/>
      <c r="EA14" s="92"/>
      <c r="EB14" s="92"/>
      <c r="EC14" s="92"/>
      <c r="ED14" s="92"/>
      <c r="EE14" s="92"/>
      <c r="EF14" s="92"/>
      <c r="EG14" s="92"/>
      <c r="EH14" s="92"/>
      <c r="EI14" s="92"/>
      <c r="EJ14" s="92"/>
      <c r="EK14" s="92"/>
      <c r="EL14" s="92"/>
      <c r="EM14" s="92"/>
      <c r="EN14" s="92"/>
      <c r="EO14" s="92"/>
      <c r="EP14" s="92"/>
      <c r="EQ14" s="92"/>
      <c r="ER14" s="92"/>
      <c r="ES14" s="92"/>
      <c r="ET14" s="92"/>
      <c r="EU14" s="92"/>
      <c r="EV14" s="92"/>
      <c r="EW14" s="92"/>
      <c r="EX14" s="92"/>
      <c r="EY14" s="92"/>
      <c r="EZ14" s="92"/>
      <c r="FA14" s="92"/>
      <c r="FB14" s="92"/>
      <c r="FC14" s="92"/>
      <c r="FD14" s="92"/>
      <c r="FE14" s="92"/>
      <c r="FF14" s="92"/>
      <c r="FG14" s="92"/>
      <c r="FH14" s="92"/>
      <c r="FI14" s="92"/>
      <c r="FJ14" s="92"/>
      <c r="FK14" s="92"/>
      <c r="FL14" s="92"/>
      <c r="FM14" s="92"/>
      <c r="FN14" s="92"/>
      <c r="FO14" s="92"/>
      <c r="FP14" s="92"/>
      <c r="FQ14" s="92"/>
      <c r="FR14" s="92"/>
      <c r="FS14" s="92"/>
      <c r="FT14" s="92"/>
      <c r="FU14" s="92"/>
      <c r="FV14" s="92"/>
      <c r="FW14" s="92"/>
      <c r="FX14" s="92"/>
      <c r="FY14" s="92"/>
      <c r="FZ14" s="92"/>
      <c r="GA14" s="92"/>
      <c r="GB14" s="92"/>
      <c r="GC14" s="92"/>
      <c r="GD14" s="92"/>
      <c r="GE14" s="92"/>
      <c r="GF14" s="92"/>
      <c r="GG14" s="92"/>
      <c r="GH14" s="92"/>
      <c r="GI14" s="92"/>
      <c r="GJ14" s="92"/>
      <c r="GK14" s="92"/>
      <c r="GL14" s="92"/>
      <c r="GM14" s="92"/>
      <c r="GN14" s="92"/>
      <c r="GO14" s="92"/>
      <c r="GP14" s="92"/>
      <c r="GQ14" s="92"/>
      <c r="GR14" s="92"/>
      <c r="GS14" s="92"/>
      <c r="GT14" s="92"/>
      <c r="GU14" s="92"/>
      <c r="GV14" s="92"/>
      <c r="GW14" s="92"/>
      <c r="GX14" s="92"/>
      <c r="GY14" s="92"/>
      <c r="GZ14" s="92"/>
      <c r="HA14" s="92"/>
      <c r="HB14" s="92"/>
      <c r="HC14" s="92"/>
      <c r="HD14" s="92"/>
      <c r="HE14" s="92"/>
      <c r="HF14" s="92"/>
      <c r="HG14" s="92"/>
      <c r="HH14" s="92"/>
      <c r="HI14" s="92"/>
      <c r="HJ14" s="92"/>
      <c r="HK14" s="92"/>
      <c r="HL14" s="92"/>
      <c r="HM14" s="92"/>
      <c r="HN14" s="92"/>
      <c r="HO14" s="92"/>
      <c r="HP14" s="92"/>
      <c r="HQ14" s="92"/>
      <c r="HR14" s="92"/>
      <c r="HS14" s="92"/>
      <c r="HT14" s="92"/>
      <c r="HU14" s="92"/>
      <c r="HV14" s="92"/>
      <c r="HW14" s="92"/>
      <c r="HX14" s="92"/>
      <c r="HY14" s="92"/>
      <c r="HZ14" s="92"/>
      <c r="IA14" s="92"/>
      <c r="IB14" s="92"/>
      <c r="IC14" s="92"/>
      <c r="ID14" s="92"/>
      <c r="IE14" s="92"/>
      <c r="IF14" s="92"/>
      <c r="IG14" s="92"/>
      <c r="IH14" s="92"/>
      <c r="II14" s="92"/>
      <c r="IJ14" s="92"/>
      <c r="IK14" s="92"/>
      <c r="IL14" s="92"/>
      <c r="IM14" s="92"/>
      <c r="IN14" s="92"/>
      <c r="IO14" s="92"/>
      <c r="IP14" s="92"/>
      <c r="IQ14" s="92"/>
      <c r="IR14" s="92"/>
      <c r="IS14" s="92"/>
      <c r="IT14" s="92"/>
      <c r="IU14" s="92"/>
      <c r="IV14" s="92"/>
      <c r="IW14" s="92"/>
      <c r="IX14" s="92"/>
    </row>
    <row r="15" spans="1:258" s="14" customFormat="1" ht="15" customHeight="1">
      <c r="A15" s="61">
        <v>7</v>
      </c>
      <c r="B15" s="62"/>
      <c r="C15" s="147" t="s">
        <v>89</v>
      </c>
      <c r="D15" s="56" t="s">
        <v>90</v>
      </c>
      <c r="E15" s="63"/>
      <c r="F15" s="58" t="e">
        <f>VLOOKUP(D15,#REF!,3,0)</f>
        <v>#REF!</v>
      </c>
      <c r="G15" s="59">
        <v>3.161</v>
      </c>
      <c r="H15" s="65"/>
      <c r="I15" s="92"/>
      <c r="J15" s="151" t="e">
        <f t="shared" si="1"/>
        <v>#REF!</v>
      </c>
      <c r="K15" s="92"/>
      <c r="L15" s="92"/>
      <c r="M15" s="58"/>
      <c r="N15" s="58"/>
      <c r="O15" s="92"/>
      <c r="P15" s="92"/>
      <c r="Q15" s="92"/>
      <c r="R15" s="92"/>
      <c r="S15" s="92"/>
      <c r="T15" s="92"/>
      <c r="U15" s="92"/>
      <c r="V15" s="92"/>
      <c r="W15" s="92"/>
      <c r="X15" s="92"/>
      <c r="Y15" s="92"/>
      <c r="Z15" s="92"/>
      <c r="AA15" s="92"/>
      <c r="AB15" s="92"/>
      <c r="AC15" s="92"/>
      <c r="AD15" s="92"/>
      <c r="AE15" s="92"/>
      <c r="AF15" s="92"/>
      <c r="AG15" s="92"/>
      <c r="AH15" s="92"/>
      <c r="AI15" s="92"/>
      <c r="AJ15" s="92"/>
      <c r="AK15" s="92"/>
      <c r="AL15" s="92"/>
      <c r="AM15" s="92"/>
      <c r="AN15" s="92"/>
      <c r="AO15" s="92"/>
      <c r="AP15" s="92"/>
      <c r="AQ15" s="92"/>
      <c r="AR15" s="92"/>
      <c r="AS15" s="92"/>
      <c r="AT15" s="92"/>
      <c r="AU15" s="92"/>
      <c r="AV15" s="92"/>
      <c r="AW15" s="92"/>
      <c r="AX15" s="92"/>
      <c r="AY15" s="92"/>
      <c r="AZ15" s="92"/>
      <c r="BA15" s="92"/>
      <c r="BB15" s="92"/>
      <c r="BC15" s="92"/>
      <c r="BD15" s="92"/>
      <c r="BE15" s="92"/>
      <c r="BF15" s="92"/>
      <c r="BG15" s="92"/>
      <c r="BH15" s="92"/>
      <c r="BI15" s="92"/>
      <c r="BJ15" s="92"/>
      <c r="BK15" s="92"/>
      <c r="BL15" s="92"/>
      <c r="BM15" s="92"/>
      <c r="BN15" s="92"/>
      <c r="BO15" s="92"/>
      <c r="BP15" s="92"/>
      <c r="BQ15" s="92"/>
      <c r="BR15" s="92"/>
      <c r="BS15" s="92"/>
      <c r="BT15" s="92"/>
      <c r="BU15" s="92"/>
      <c r="BV15" s="92"/>
      <c r="BW15" s="92"/>
      <c r="BX15" s="92"/>
      <c r="BY15" s="92"/>
      <c r="BZ15" s="92"/>
      <c r="CA15" s="92"/>
      <c r="CB15" s="92"/>
      <c r="CC15" s="92"/>
      <c r="CD15" s="92"/>
      <c r="CE15" s="92"/>
      <c r="CF15" s="92"/>
      <c r="CG15" s="92"/>
      <c r="CH15" s="92"/>
      <c r="CI15" s="92"/>
      <c r="CJ15" s="92"/>
      <c r="CK15" s="92"/>
      <c r="CL15" s="92"/>
      <c r="CM15" s="92"/>
      <c r="CN15" s="92"/>
      <c r="CO15" s="92"/>
      <c r="CP15" s="92"/>
      <c r="CQ15" s="92"/>
      <c r="CR15" s="92"/>
      <c r="CS15" s="92"/>
      <c r="CT15" s="92"/>
      <c r="CU15" s="92"/>
      <c r="CV15" s="92"/>
      <c r="CW15" s="92"/>
      <c r="CX15" s="92"/>
      <c r="CY15" s="92"/>
      <c r="CZ15" s="92"/>
      <c r="DA15" s="92"/>
      <c r="DB15" s="92"/>
      <c r="DC15" s="92"/>
      <c r="DD15" s="92"/>
      <c r="DE15" s="92"/>
      <c r="DF15" s="92"/>
      <c r="DG15" s="92"/>
      <c r="DH15" s="92"/>
      <c r="DI15" s="92"/>
      <c r="DJ15" s="92"/>
      <c r="DK15" s="92"/>
      <c r="DL15" s="92"/>
      <c r="DM15" s="92"/>
      <c r="DN15" s="92"/>
      <c r="DO15" s="92"/>
      <c r="DP15" s="92"/>
      <c r="DQ15" s="92"/>
      <c r="DR15" s="92"/>
      <c r="DS15" s="92"/>
      <c r="DT15" s="92"/>
      <c r="DU15" s="92"/>
      <c r="DV15" s="92"/>
      <c r="DW15" s="92"/>
      <c r="DX15" s="92"/>
      <c r="DY15" s="92"/>
      <c r="DZ15" s="92"/>
      <c r="EA15" s="92"/>
      <c r="EB15" s="92"/>
      <c r="EC15" s="92"/>
      <c r="ED15" s="92"/>
      <c r="EE15" s="92"/>
      <c r="EF15" s="92"/>
      <c r="EG15" s="92"/>
      <c r="EH15" s="92"/>
      <c r="EI15" s="92"/>
      <c r="EJ15" s="92"/>
      <c r="EK15" s="92"/>
      <c r="EL15" s="92"/>
      <c r="EM15" s="92"/>
      <c r="EN15" s="92"/>
      <c r="EO15" s="92"/>
      <c r="EP15" s="92"/>
      <c r="EQ15" s="92"/>
      <c r="ER15" s="92"/>
      <c r="ES15" s="92"/>
      <c r="ET15" s="92"/>
      <c r="EU15" s="92"/>
      <c r="EV15" s="92"/>
      <c r="EW15" s="92"/>
      <c r="EX15" s="92"/>
      <c r="EY15" s="92"/>
      <c r="EZ15" s="92"/>
      <c r="FA15" s="92"/>
      <c r="FB15" s="92"/>
      <c r="FC15" s="92"/>
      <c r="FD15" s="92"/>
      <c r="FE15" s="92"/>
      <c r="FF15" s="92"/>
      <c r="FG15" s="92"/>
      <c r="FH15" s="92"/>
      <c r="FI15" s="92"/>
      <c r="FJ15" s="92"/>
      <c r="FK15" s="92"/>
      <c r="FL15" s="92"/>
      <c r="FM15" s="92"/>
      <c r="FN15" s="92"/>
      <c r="FO15" s="92"/>
      <c r="FP15" s="92"/>
      <c r="FQ15" s="92"/>
      <c r="FR15" s="92"/>
      <c r="FS15" s="92"/>
      <c r="FT15" s="92"/>
      <c r="FU15" s="92"/>
      <c r="FV15" s="92"/>
      <c r="FW15" s="92"/>
      <c r="FX15" s="92"/>
      <c r="FY15" s="92"/>
      <c r="FZ15" s="92"/>
      <c r="GA15" s="92"/>
      <c r="GB15" s="92"/>
      <c r="GC15" s="92"/>
      <c r="GD15" s="92"/>
      <c r="GE15" s="92"/>
      <c r="GF15" s="92"/>
      <c r="GG15" s="92"/>
      <c r="GH15" s="92"/>
      <c r="GI15" s="92"/>
      <c r="GJ15" s="92"/>
      <c r="GK15" s="92"/>
      <c r="GL15" s="92"/>
      <c r="GM15" s="92"/>
      <c r="GN15" s="92"/>
      <c r="GO15" s="92"/>
      <c r="GP15" s="92"/>
      <c r="GQ15" s="92"/>
      <c r="GR15" s="92"/>
      <c r="GS15" s="92"/>
      <c r="GT15" s="92"/>
      <c r="GU15" s="92"/>
      <c r="GV15" s="92"/>
      <c r="GW15" s="92"/>
      <c r="GX15" s="92"/>
      <c r="GY15" s="92"/>
      <c r="GZ15" s="92"/>
      <c r="HA15" s="92"/>
      <c r="HB15" s="92"/>
      <c r="HC15" s="92"/>
      <c r="HD15" s="92"/>
      <c r="HE15" s="92"/>
      <c r="HF15" s="92"/>
      <c r="HG15" s="92"/>
      <c r="HH15" s="92"/>
      <c r="HI15" s="92"/>
      <c r="HJ15" s="92"/>
      <c r="HK15" s="92"/>
      <c r="HL15" s="92"/>
      <c r="HM15" s="92"/>
      <c r="HN15" s="92"/>
      <c r="HO15" s="92"/>
      <c r="HP15" s="92"/>
      <c r="HQ15" s="92"/>
      <c r="HR15" s="92"/>
      <c r="HS15" s="92"/>
      <c r="HT15" s="92"/>
      <c r="HU15" s="92"/>
      <c r="HV15" s="92"/>
      <c r="HW15" s="92"/>
      <c r="HX15" s="92"/>
      <c r="HY15" s="92"/>
      <c r="HZ15" s="92"/>
      <c r="IA15" s="92"/>
      <c r="IB15" s="92"/>
      <c r="IC15" s="92"/>
      <c r="ID15" s="92"/>
      <c r="IE15" s="92"/>
      <c r="IF15" s="92"/>
      <c r="IG15" s="92"/>
      <c r="IH15" s="92"/>
      <c r="II15" s="92"/>
      <c r="IJ15" s="92"/>
      <c r="IK15" s="92"/>
      <c r="IL15" s="92"/>
      <c r="IM15" s="92"/>
      <c r="IN15" s="92"/>
      <c r="IO15" s="92"/>
      <c r="IP15" s="92"/>
      <c r="IQ15" s="92"/>
      <c r="IR15" s="92"/>
      <c r="IS15" s="92"/>
      <c r="IT15" s="92"/>
      <c r="IU15" s="92"/>
      <c r="IV15" s="92"/>
      <c r="IW15" s="92"/>
      <c r="IX15" s="92"/>
    </row>
    <row r="16" spans="1:258" s="14" customFormat="1" ht="15" customHeight="1">
      <c r="A16" s="61">
        <v>8</v>
      </c>
      <c r="B16" s="62"/>
      <c r="C16" s="147" t="s">
        <v>91</v>
      </c>
      <c r="D16" s="56" t="s">
        <v>92</v>
      </c>
      <c r="E16" s="63"/>
      <c r="F16" s="58" t="e">
        <f>VLOOKUP(D16,#REF!,3,0)</f>
        <v>#REF!</v>
      </c>
      <c r="G16" s="59">
        <v>0.80220000000000002</v>
      </c>
      <c r="H16" s="65"/>
      <c r="I16" s="92"/>
      <c r="J16" s="151" t="e">
        <f t="shared" si="1"/>
        <v>#REF!</v>
      </c>
      <c r="K16" s="92"/>
      <c r="L16" s="92"/>
      <c r="M16" s="58"/>
      <c r="N16" s="58"/>
      <c r="O16" s="92"/>
      <c r="P16" s="92"/>
      <c r="Q16" s="92"/>
      <c r="R16" s="92"/>
      <c r="S16" s="92"/>
      <c r="T16" s="92"/>
      <c r="U16" s="92"/>
      <c r="V16" s="92"/>
      <c r="W16" s="92"/>
      <c r="X16" s="92"/>
      <c r="Y16" s="92"/>
      <c r="Z16" s="92"/>
      <c r="AA16" s="92"/>
      <c r="AB16" s="92"/>
      <c r="AC16" s="92"/>
      <c r="AD16" s="92"/>
      <c r="AE16" s="92"/>
      <c r="AF16" s="92"/>
      <c r="AG16" s="92"/>
      <c r="AH16" s="92"/>
      <c r="AI16" s="92"/>
      <c r="AJ16" s="92"/>
      <c r="AK16" s="92"/>
      <c r="AL16" s="92"/>
      <c r="AM16" s="92"/>
      <c r="AN16" s="92"/>
      <c r="AO16" s="92"/>
      <c r="AP16" s="92"/>
      <c r="AQ16" s="92"/>
      <c r="AR16" s="92"/>
      <c r="AS16" s="92"/>
      <c r="AT16" s="92"/>
      <c r="AU16" s="92"/>
      <c r="AV16" s="92"/>
      <c r="AW16" s="92"/>
      <c r="AX16" s="92"/>
      <c r="AY16" s="92"/>
      <c r="AZ16" s="92"/>
      <c r="BA16" s="92"/>
      <c r="BB16" s="92"/>
      <c r="BC16" s="92"/>
      <c r="BD16" s="92"/>
      <c r="BE16" s="92"/>
      <c r="BF16" s="92"/>
      <c r="BG16" s="92"/>
      <c r="BH16" s="92"/>
      <c r="BI16" s="92"/>
      <c r="BJ16" s="92"/>
      <c r="BK16" s="92"/>
      <c r="BL16" s="92"/>
      <c r="BM16" s="92"/>
      <c r="BN16" s="92"/>
      <c r="BO16" s="92"/>
      <c r="BP16" s="92"/>
      <c r="BQ16" s="92"/>
      <c r="BR16" s="92"/>
      <c r="BS16" s="92"/>
      <c r="BT16" s="92"/>
      <c r="BU16" s="92"/>
      <c r="BV16" s="92"/>
      <c r="BW16" s="92"/>
      <c r="BX16" s="92"/>
      <c r="BY16" s="92"/>
      <c r="BZ16" s="92"/>
      <c r="CA16" s="92"/>
      <c r="CB16" s="92"/>
      <c r="CC16" s="92"/>
      <c r="CD16" s="92"/>
      <c r="CE16" s="92"/>
      <c r="CF16" s="92"/>
      <c r="CG16" s="92"/>
      <c r="CH16" s="92"/>
      <c r="CI16" s="92"/>
      <c r="CJ16" s="92"/>
      <c r="CK16" s="92"/>
      <c r="CL16" s="92"/>
      <c r="CM16" s="92"/>
      <c r="CN16" s="92"/>
      <c r="CO16" s="92"/>
      <c r="CP16" s="92"/>
      <c r="CQ16" s="92"/>
      <c r="CR16" s="92"/>
      <c r="CS16" s="92"/>
      <c r="CT16" s="92"/>
      <c r="CU16" s="92"/>
      <c r="CV16" s="92"/>
      <c r="CW16" s="92"/>
      <c r="CX16" s="92"/>
      <c r="CY16" s="92"/>
      <c r="CZ16" s="92"/>
      <c r="DA16" s="92"/>
      <c r="DB16" s="92"/>
      <c r="DC16" s="92"/>
      <c r="DD16" s="92"/>
      <c r="DE16" s="92"/>
      <c r="DF16" s="92"/>
      <c r="DG16" s="92"/>
      <c r="DH16" s="92"/>
      <c r="DI16" s="92"/>
      <c r="DJ16" s="92"/>
      <c r="DK16" s="92"/>
      <c r="DL16" s="92"/>
      <c r="DM16" s="92"/>
      <c r="DN16" s="92"/>
      <c r="DO16" s="92"/>
      <c r="DP16" s="92"/>
      <c r="DQ16" s="92"/>
      <c r="DR16" s="92"/>
      <c r="DS16" s="92"/>
      <c r="DT16" s="92"/>
      <c r="DU16" s="92"/>
      <c r="DV16" s="92"/>
      <c r="DW16" s="92"/>
      <c r="DX16" s="92"/>
      <c r="DY16" s="92"/>
      <c r="DZ16" s="92"/>
      <c r="EA16" s="92"/>
      <c r="EB16" s="92"/>
      <c r="EC16" s="92"/>
      <c r="ED16" s="92"/>
      <c r="EE16" s="92"/>
      <c r="EF16" s="92"/>
      <c r="EG16" s="92"/>
      <c r="EH16" s="92"/>
      <c r="EI16" s="92"/>
      <c r="EJ16" s="92"/>
      <c r="EK16" s="92"/>
      <c r="EL16" s="92"/>
      <c r="EM16" s="92"/>
      <c r="EN16" s="92"/>
      <c r="EO16" s="92"/>
      <c r="EP16" s="92"/>
      <c r="EQ16" s="92"/>
      <c r="ER16" s="92"/>
      <c r="ES16" s="92"/>
      <c r="ET16" s="92"/>
      <c r="EU16" s="92"/>
      <c r="EV16" s="92"/>
      <c r="EW16" s="92"/>
      <c r="EX16" s="92"/>
      <c r="EY16" s="92"/>
      <c r="EZ16" s="92"/>
      <c r="FA16" s="92"/>
      <c r="FB16" s="92"/>
      <c r="FC16" s="92"/>
      <c r="FD16" s="92"/>
      <c r="FE16" s="92"/>
      <c r="FF16" s="92"/>
      <c r="FG16" s="92"/>
      <c r="FH16" s="92"/>
      <c r="FI16" s="92"/>
      <c r="FJ16" s="92"/>
      <c r="FK16" s="92"/>
      <c r="FL16" s="92"/>
      <c r="FM16" s="92"/>
      <c r="FN16" s="92"/>
      <c r="FO16" s="92"/>
      <c r="FP16" s="92"/>
      <c r="FQ16" s="92"/>
      <c r="FR16" s="92"/>
      <c r="FS16" s="92"/>
      <c r="FT16" s="92"/>
      <c r="FU16" s="92"/>
      <c r="FV16" s="92"/>
      <c r="FW16" s="92"/>
      <c r="FX16" s="92"/>
      <c r="FY16" s="92"/>
      <c r="FZ16" s="92"/>
      <c r="GA16" s="92"/>
      <c r="GB16" s="92"/>
      <c r="GC16" s="92"/>
      <c r="GD16" s="92"/>
      <c r="GE16" s="92"/>
      <c r="GF16" s="92"/>
      <c r="GG16" s="92"/>
      <c r="GH16" s="92"/>
      <c r="GI16" s="92"/>
      <c r="GJ16" s="92"/>
      <c r="GK16" s="92"/>
      <c r="GL16" s="92"/>
      <c r="GM16" s="92"/>
      <c r="GN16" s="92"/>
      <c r="GO16" s="92"/>
      <c r="GP16" s="92"/>
      <c r="GQ16" s="92"/>
      <c r="GR16" s="92"/>
      <c r="GS16" s="92"/>
      <c r="GT16" s="92"/>
      <c r="GU16" s="92"/>
      <c r="GV16" s="92"/>
      <c r="GW16" s="92"/>
      <c r="GX16" s="92"/>
      <c r="GY16" s="92"/>
      <c r="GZ16" s="92"/>
      <c r="HA16" s="92"/>
      <c r="HB16" s="92"/>
      <c r="HC16" s="92"/>
      <c r="HD16" s="92"/>
      <c r="HE16" s="92"/>
      <c r="HF16" s="92"/>
      <c r="HG16" s="92"/>
      <c r="HH16" s="92"/>
      <c r="HI16" s="92"/>
      <c r="HJ16" s="92"/>
      <c r="HK16" s="92"/>
      <c r="HL16" s="92"/>
      <c r="HM16" s="92"/>
      <c r="HN16" s="92"/>
      <c r="HO16" s="92"/>
      <c r="HP16" s="92"/>
      <c r="HQ16" s="92"/>
      <c r="HR16" s="92"/>
      <c r="HS16" s="92"/>
      <c r="HT16" s="92"/>
      <c r="HU16" s="92"/>
      <c r="HV16" s="92"/>
      <c r="HW16" s="92"/>
      <c r="HX16" s="92"/>
      <c r="HY16" s="92"/>
      <c r="HZ16" s="92"/>
      <c r="IA16" s="92"/>
      <c r="IB16" s="92"/>
      <c r="IC16" s="92"/>
      <c r="ID16" s="92"/>
      <c r="IE16" s="92"/>
      <c r="IF16" s="92"/>
      <c r="IG16" s="92"/>
      <c r="IH16" s="92"/>
      <c r="II16" s="92"/>
      <c r="IJ16" s="92"/>
      <c r="IK16" s="92"/>
      <c r="IL16" s="92"/>
      <c r="IM16" s="92"/>
      <c r="IN16" s="92"/>
      <c r="IO16" s="92"/>
      <c r="IP16" s="92"/>
      <c r="IQ16" s="92"/>
      <c r="IR16" s="92"/>
      <c r="IS16" s="92"/>
      <c r="IT16" s="92"/>
      <c r="IU16" s="92"/>
      <c r="IV16" s="92"/>
      <c r="IW16" s="92"/>
      <c r="IX16" s="92"/>
    </row>
    <row r="17" spans="1:258" s="14" customFormat="1" ht="15" customHeight="1">
      <c r="A17" s="61">
        <v>9</v>
      </c>
      <c r="B17" s="62"/>
      <c r="C17" s="147" t="s">
        <v>93</v>
      </c>
      <c r="D17" s="56" t="s">
        <v>94</v>
      </c>
      <c r="E17" s="63"/>
      <c r="F17" s="58" t="e">
        <f>VLOOKUP(D17,#REF!,3,0)</f>
        <v>#REF!</v>
      </c>
      <c r="G17" s="59">
        <v>0.80220000000000002</v>
      </c>
      <c r="H17" s="65"/>
      <c r="I17" s="92"/>
      <c r="J17" s="151" t="e">
        <f t="shared" si="1"/>
        <v>#REF!</v>
      </c>
      <c r="K17" s="92"/>
      <c r="L17" s="92"/>
      <c r="M17" s="58"/>
      <c r="N17" s="58"/>
      <c r="O17" s="92"/>
      <c r="P17" s="92"/>
      <c r="Q17" s="92"/>
      <c r="R17" s="92"/>
      <c r="S17" s="92"/>
      <c r="T17" s="92"/>
      <c r="U17" s="92"/>
      <c r="V17" s="92"/>
      <c r="W17" s="92"/>
      <c r="X17" s="92"/>
      <c r="Y17" s="92"/>
      <c r="Z17" s="92"/>
      <c r="AA17" s="92"/>
      <c r="AB17" s="92"/>
      <c r="AC17" s="92"/>
      <c r="AD17" s="92"/>
      <c r="AE17" s="92"/>
      <c r="AF17" s="92"/>
      <c r="AG17" s="92"/>
      <c r="AH17" s="92"/>
      <c r="AI17" s="92"/>
      <c r="AJ17" s="92"/>
      <c r="AK17" s="92"/>
      <c r="AL17" s="92"/>
      <c r="AM17" s="92"/>
      <c r="AN17" s="92"/>
      <c r="AO17" s="92"/>
      <c r="AP17" s="92"/>
      <c r="AQ17" s="92"/>
      <c r="AR17" s="92"/>
      <c r="AS17" s="92"/>
      <c r="AT17" s="92"/>
      <c r="AU17" s="92"/>
      <c r="AV17" s="92"/>
      <c r="AW17" s="92"/>
      <c r="AX17" s="92"/>
      <c r="AY17" s="92"/>
      <c r="AZ17" s="92"/>
      <c r="BA17" s="92"/>
      <c r="BB17" s="92"/>
      <c r="BC17" s="92"/>
      <c r="BD17" s="92"/>
      <c r="BE17" s="92"/>
      <c r="BF17" s="92"/>
      <c r="BG17" s="92"/>
      <c r="BH17" s="92"/>
      <c r="BI17" s="92"/>
      <c r="BJ17" s="92"/>
      <c r="BK17" s="92"/>
      <c r="BL17" s="92"/>
      <c r="BM17" s="92"/>
      <c r="BN17" s="92"/>
      <c r="BO17" s="92"/>
      <c r="BP17" s="92"/>
      <c r="BQ17" s="92"/>
      <c r="BR17" s="92"/>
      <c r="BS17" s="92"/>
      <c r="BT17" s="92"/>
      <c r="BU17" s="92"/>
      <c r="BV17" s="92"/>
      <c r="BW17" s="92"/>
      <c r="BX17" s="92"/>
      <c r="BY17" s="92"/>
      <c r="BZ17" s="92"/>
      <c r="CA17" s="92"/>
      <c r="CB17" s="92"/>
      <c r="CC17" s="92"/>
      <c r="CD17" s="92"/>
      <c r="CE17" s="92"/>
      <c r="CF17" s="92"/>
      <c r="CG17" s="92"/>
      <c r="CH17" s="92"/>
      <c r="CI17" s="92"/>
      <c r="CJ17" s="92"/>
      <c r="CK17" s="92"/>
      <c r="CL17" s="92"/>
      <c r="CM17" s="92"/>
      <c r="CN17" s="92"/>
      <c r="CO17" s="92"/>
      <c r="CP17" s="92"/>
      <c r="CQ17" s="92"/>
      <c r="CR17" s="92"/>
      <c r="CS17" s="92"/>
      <c r="CT17" s="92"/>
      <c r="CU17" s="92"/>
      <c r="CV17" s="92"/>
      <c r="CW17" s="92"/>
      <c r="CX17" s="92"/>
      <c r="CY17" s="92"/>
      <c r="CZ17" s="92"/>
      <c r="DA17" s="92"/>
      <c r="DB17" s="92"/>
      <c r="DC17" s="92"/>
      <c r="DD17" s="92"/>
      <c r="DE17" s="92"/>
      <c r="DF17" s="92"/>
      <c r="DG17" s="92"/>
      <c r="DH17" s="92"/>
      <c r="DI17" s="92"/>
      <c r="DJ17" s="92"/>
      <c r="DK17" s="92"/>
      <c r="DL17" s="92"/>
      <c r="DM17" s="92"/>
      <c r="DN17" s="92"/>
      <c r="DO17" s="92"/>
      <c r="DP17" s="92"/>
      <c r="DQ17" s="92"/>
      <c r="DR17" s="92"/>
      <c r="DS17" s="92"/>
      <c r="DT17" s="92"/>
      <c r="DU17" s="92"/>
      <c r="DV17" s="92"/>
      <c r="DW17" s="92"/>
      <c r="DX17" s="92"/>
      <c r="DY17" s="92"/>
      <c r="DZ17" s="92"/>
      <c r="EA17" s="92"/>
      <c r="EB17" s="92"/>
      <c r="EC17" s="92"/>
      <c r="ED17" s="92"/>
      <c r="EE17" s="92"/>
      <c r="EF17" s="92"/>
      <c r="EG17" s="92"/>
      <c r="EH17" s="92"/>
      <c r="EI17" s="92"/>
      <c r="EJ17" s="92"/>
      <c r="EK17" s="92"/>
      <c r="EL17" s="92"/>
      <c r="EM17" s="92"/>
      <c r="EN17" s="92"/>
      <c r="EO17" s="92"/>
      <c r="EP17" s="92"/>
      <c r="EQ17" s="92"/>
      <c r="ER17" s="92"/>
      <c r="ES17" s="92"/>
      <c r="ET17" s="92"/>
      <c r="EU17" s="92"/>
      <c r="EV17" s="92"/>
      <c r="EW17" s="92"/>
      <c r="EX17" s="92"/>
      <c r="EY17" s="92"/>
      <c r="EZ17" s="92"/>
      <c r="FA17" s="92"/>
      <c r="FB17" s="92"/>
      <c r="FC17" s="92"/>
      <c r="FD17" s="92"/>
      <c r="FE17" s="92"/>
      <c r="FF17" s="92"/>
      <c r="FG17" s="92"/>
      <c r="FH17" s="92"/>
      <c r="FI17" s="92"/>
      <c r="FJ17" s="92"/>
      <c r="FK17" s="92"/>
      <c r="FL17" s="92"/>
      <c r="FM17" s="92"/>
      <c r="FN17" s="92"/>
      <c r="FO17" s="92"/>
      <c r="FP17" s="92"/>
      <c r="FQ17" s="92"/>
      <c r="FR17" s="92"/>
      <c r="FS17" s="92"/>
      <c r="FT17" s="92"/>
      <c r="FU17" s="92"/>
      <c r="FV17" s="92"/>
      <c r="FW17" s="92"/>
      <c r="FX17" s="92"/>
      <c r="FY17" s="92"/>
      <c r="FZ17" s="92"/>
      <c r="GA17" s="92"/>
      <c r="GB17" s="92"/>
      <c r="GC17" s="92"/>
      <c r="GD17" s="92"/>
      <c r="GE17" s="92"/>
      <c r="GF17" s="92"/>
      <c r="GG17" s="92"/>
      <c r="GH17" s="92"/>
      <c r="GI17" s="92"/>
      <c r="GJ17" s="92"/>
      <c r="GK17" s="92"/>
      <c r="GL17" s="92"/>
      <c r="GM17" s="92"/>
      <c r="GN17" s="92"/>
      <c r="GO17" s="92"/>
      <c r="GP17" s="92"/>
      <c r="GQ17" s="92"/>
      <c r="GR17" s="92"/>
      <c r="GS17" s="92"/>
      <c r="GT17" s="92"/>
      <c r="GU17" s="92"/>
      <c r="GV17" s="92"/>
      <c r="GW17" s="92"/>
      <c r="GX17" s="92"/>
      <c r="GY17" s="92"/>
      <c r="GZ17" s="92"/>
      <c r="HA17" s="92"/>
      <c r="HB17" s="92"/>
      <c r="HC17" s="92"/>
      <c r="HD17" s="92"/>
      <c r="HE17" s="92"/>
      <c r="HF17" s="92"/>
      <c r="HG17" s="92"/>
      <c r="HH17" s="92"/>
      <c r="HI17" s="92"/>
      <c r="HJ17" s="92"/>
      <c r="HK17" s="92"/>
      <c r="HL17" s="92"/>
      <c r="HM17" s="92"/>
      <c r="HN17" s="92"/>
      <c r="HO17" s="92"/>
      <c r="HP17" s="92"/>
      <c r="HQ17" s="92"/>
      <c r="HR17" s="92"/>
      <c r="HS17" s="92"/>
      <c r="HT17" s="92"/>
      <c r="HU17" s="92"/>
      <c r="HV17" s="92"/>
      <c r="HW17" s="92"/>
      <c r="HX17" s="92"/>
      <c r="HY17" s="92"/>
      <c r="HZ17" s="92"/>
      <c r="IA17" s="92"/>
      <c r="IB17" s="92"/>
      <c r="IC17" s="92"/>
      <c r="ID17" s="92"/>
      <c r="IE17" s="92"/>
      <c r="IF17" s="92"/>
      <c r="IG17" s="92"/>
      <c r="IH17" s="92"/>
      <c r="II17" s="92"/>
      <c r="IJ17" s="92"/>
      <c r="IK17" s="92"/>
      <c r="IL17" s="92"/>
      <c r="IM17" s="92"/>
      <c r="IN17" s="92"/>
      <c r="IO17" s="92"/>
      <c r="IP17" s="92"/>
      <c r="IQ17" s="92"/>
      <c r="IR17" s="92"/>
      <c r="IS17" s="92"/>
      <c r="IT17" s="92"/>
      <c r="IU17" s="92"/>
      <c r="IV17" s="92"/>
      <c r="IW17" s="92"/>
      <c r="IX17" s="92"/>
    </row>
    <row r="18" spans="1:258" s="14" customFormat="1" ht="15" customHeight="1">
      <c r="A18" s="61">
        <v>10</v>
      </c>
      <c r="B18" s="62"/>
      <c r="C18" s="147" t="s">
        <v>80</v>
      </c>
      <c r="D18" s="56" t="s">
        <v>81</v>
      </c>
      <c r="E18" s="63"/>
      <c r="F18" s="58" t="e">
        <f>VLOOKUP(D18,#REF!,3,0)</f>
        <v>#REF!</v>
      </c>
      <c r="G18" s="59" t="e">
        <f>F18*1.15</f>
        <v>#REF!</v>
      </c>
      <c r="H18" s="65"/>
      <c r="I18" s="92"/>
      <c r="J18" s="151" t="e">
        <f t="shared" si="1"/>
        <v>#REF!</v>
      </c>
      <c r="K18" s="92"/>
      <c r="L18" s="92"/>
      <c r="M18" s="58"/>
      <c r="N18" s="58"/>
      <c r="O18" s="92"/>
      <c r="P18" s="92"/>
      <c r="Q18" s="92"/>
      <c r="R18" s="92"/>
      <c r="S18" s="92"/>
      <c r="T18" s="92"/>
      <c r="U18" s="92"/>
      <c r="V18" s="92"/>
      <c r="W18" s="92"/>
      <c r="X18" s="92"/>
      <c r="Y18" s="92"/>
      <c r="Z18" s="92"/>
      <c r="AA18" s="92"/>
      <c r="AB18" s="92"/>
      <c r="AC18" s="92"/>
      <c r="AD18" s="92"/>
      <c r="AE18" s="92"/>
      <c r="AF18" s="92"/>
      <c r="AG18" s="92"/>
      <c r="AH18" s="92"/>
      <c r="AI18" s="92"/>
      <c r="AJ18" s="92"/>
      <c r="AK18" s="92"/>
      <c r="AL18" s="92"/>
      <c r="AM18" s="92"/>
      <c r="AN18" s="92"/>
      <c r="AO18" s="92"/>
      <c r="AP18" s="92"/>
      <c r="AQ18" s="92"/>
      <c r="AR18" s="92"/>
      <c r="AS18" s="92"/>
      <c r="AT18" s="92"/>
      <c r="AU18" s="92"/>
      <c r="AV18" s="92"/>
      <c r="AW18" s="92"/>
      <c r="AX18" s="92"/>
      <c r="AY18" s="92"/>
      <c r="AZ18" s="92"/>
      <c r="BA18" s="92"/>
      <c r="BB18" s="92"/>
      <c r="BC18" s="92"/>
      <c r="BD18" s="92"/>
      <c r="BE18" s="92"/>
      <c r="BF18" s="92"/>
      <c r="BG18" s="92"/>
      <c r="BH18" s="92"/>
      <c r="BI18" s="92"/>
      <c r="BJ18" s="92"/>
      <c r="BK18" s="92"/>
      <c r="BL18" s="92"/>
      <c r="BM18" s="92"/>
      <c r="BN18" s="92"/>
      <c r="BO18" s="92"/>
      <c r="BP18" s="92"/>
      <c r="BQ18" s="92"/>
      <c r="BR18" s="92"/>
      <c r="BS18" s="92"/>
      <c r="BT18" s="92"/>
      <c r="BU18" s="92"/>
      <c r="BV18" s="92"/>
      <c r="BW18" s="92"/>
      <c r="BX18" s="92"/>
      <c r="BY18" s="92"/>
      <c r="BZ18" s="92"/>
      <c r="CA18" s="92"/>
      <c r="CB18" s="92"/>
      <c r="CC18" s="92"/>
      <c r="CD18" s="92"/>
      <c r="CE18" s="92"/>
      <c r="CF18" s="92"/>
      <c r="CG18" s="92"/>
      <c r="CH18" s="92"/>
      <c r="CI18" s="92"/>
      <c r="CJ18" s="92"/>
      <c r="CK18" s="92"/>
      <c r="CL18" s="92"/>
      <c r="CM18" s="92"/>
      <c r="CN18" s="92"/>
      <c r="CO18" s="92"/>
      <c r="CP18" s="92"/>
      <c r="CQ18" s="92"/>
      <c r="CR18" s="92"/>
      <c r="CS18" s="92"/>
      <c r="CT18" s="92"/>
      <c r="CU18" s="92"/>
      <c r="CV18" s="92"/>
      <c r="CW18" s="92"/>
      <c r="CX18" s="92"/>
      <c r="CY18" s="92"/>
      <c r="CZ18" s="92"/>
      <c r="DA18" s="92"/>
      <c r="DB18" s="92"/>
      <c r="DC18" s="92"/>
      <c r="DD18" s="92"/>
      <c r="DE18" s="92"/>
      <c r="DF18" s="92"/>
      <c r="DG18" s="92"/>
      <c r="DH18" s="92"/>
      <c r="DI18" s="92"/>
      <c r="DJ18" s="92"/>
      <c r="DK18" s="92"/>
      <c r="DL18" s="92"/>
      <c r="DM18" s="92"/>
      <c r="DN18" s="92"/>
      <c r="DO18" s="92"/>
      <c r="DP18" s="92"/>
      <c r="DQ18" s="92"/>
      <c r="DR18" s="92"/>
      <c r="DS18" s="92"/>
      <c r="DT18" s="92"/>
      <c r="DU18" s="92"/>
      <c r="DV18" s="92"/>
      <c r="DW18" s="92"/>
      <c r="DX18" s="92"/>
      <c r="DY18" s="92"/>
      <c r="DZ18" s="92"/>
      <c r="EA18" s="92"/>
      <c r="EB18" s="92"/>
      <c r="EC18" s="92"/>
      <c r="ED18" s="92"/>
      <c r="EE18" s="92"/>
      <c r="EF18" s="92"/>
      <c r="EG18" s="92"/>
      <c r="EH18" s="92"/>
      <c r="EI18" s="92"/>
      <c r="EJ18" s="92"/>
      <c r="EK18" s="92"/>
      <c r="EL18" s="92"/>
      <c r="EM18" s="92"/>
      <c r="EN18" s="92"/>
      <c r="EO18" s="92"/>
      <c r="EP18" s="92"/>
      <c r="EQ18" s="92"/>
      <c r="ER18" s="92"/>
      <c r="ES18" s="92"/>
      <c r="ET18" s="92"/>
      <c r="EU18" s="92"/>
      <c r="EV18" s="92"/>
      <c r="EW18" s="92"/>
      <c r="EX18" s="92"/>
      <c r="EY18" s="92"/>
      <c r="EZ18" s="92"/>
      <c r="FA18" s="92"/>
      <c r="FB18" s="92"/>
      <c r="FC18" s="92"/>
      <c r="FD18" s="92"/>
      <c r="FE18" s="92"/>
      <c r="FF18" s="92"/>
      <c r="FG18" s="92"/>
      <c r="FH18" s="92"/>
      <c r="FI18" s="92"/>
      <c r="FJ18" s="92"/>
      <c r="FK18" s="92"/>
      <c r="FL18" s="92"/>
      <c r="FM18" s="92"/>
      <c r="FN18" s="92"/>
      <c r="FO18" s="92"/>
      <c r="FP18" s="92"/>
      <c r="FQ18" s="92"/>
      <c r="FR18" s="92"/>
      <c r="FS18" s="92"/>
      <c r="FT18" s="92"/>
      <c r="FU18" s="92"/>
      <c r="FV18" s="92"/>
      <c r="FW18" s="92"/>
      <c r="FX18" s="92"/>
      <c r="FY18" s="92"/>
      <c r="FZ18" s="92"/>
      <c r="GA18" s="92"/>
      <c r="GB18" s="92"/>
      <c r="GC18" s="92"/>
      <c r="GD18" s="92"/>
      <c r="GE18" s="92"/>
      <c r="GF18" s="92"/>
      <c r="GG18" s="92"/>
      <c r="GH18" s="92"/>
      <c r="GI18" s="92"/>
      <c r="GJ18" s="92"/>
      <c r="GK18" s="92"/>
      <c r="GL18" s="92"/>
      <c r="GM18" s="92"/>
      <c r="GN18" s="92"/>
      <c r="GO18" s="92"/>
      <c r="GP18" s="92"/>
      <c r="GQ18" s="92"/>
      <c r="GR18" s="92"/>
      <c r="GS18" s="92"/>
      <c r="GT18" s="92"/>
      <c r="GU18" s="92"/>
      <c r="GV18" s="92"/>
      <c r="GW18" s="92"/>
      <c r="GX18" s="92"/>
      <c r="GY18" s="92"/>
      <c r="GZ18" s="92"/>
      <c r="HA18" s="92"/>
      <c r="HB18" s="92"/>
      <c r="HC18" s="92"/>
      <c r="HD18" s="92"/>
      <c r="HE18" s="92"/>
      <c r="HF18" s="92"/>
      <c r="HG18" s="92"/>
      <c r="HH18" s="92"/>
      <c r="HI18" s="92"/>
      <c r="HJ18" s="92"/>
      <c r="HK18" s="92"/>
      <c r="HL18" s="92"/>
      <c r="HM18" s="92"/>
      <c r="HN18" s="92"/>
      <c r="HO18" s="92"/>
      <c r="HP18" s="92"/>
      <c r="HQ18" s="92"/>
      <c r="HR18" s="92"/>
      <c r="HS18" s="92"/>
      <c r="HT18" s="92"/>
      <c r="HU18" s="92"/>
      <c r="HV18" s="92"/>
      <c r="HW18" s="92"/>
      <c r="HX18" s="92"/>
      <c r="HY18" s="92"/>
      <c r="HZ18" s="92"/>
      <c r="IA18" s="92"/>
      <c r="IB18" s="92"/>
      <c r="IC18" s="92"/>
      <c r="ID18" s="92"/>
      <c r="IE18" s="92"/>
      <c r="IF18" s="92"/>
      <c r="IG18" s="92"/>
      <c r="IH18" s="92"/>
      <c r="II18" s="92"/>
      <c r="IJ18" s="92"/>
      <c r="IK18" s="92"/>
      <c r="IL18" s="92"/>
      <c r="IM18" s="92"/>
      <c r="IN18" s="92"/>
      <c r="IO18" s="92"/>
      <c r="IP18" s="92"/>
      <c r="IQ18" s="92"/>
      <c r="IR18" s="92"/>
      <c r="IS18" s="92"/>
      <c r="IT18" s="92"/>
      <c r="IU18" s="92"/>
      <c r="IV18" s="92"/>
      <c r="IW18" s="92"/>
      <c r="IX18" s="92"/>
    </row>
    <row r="19" spans="1:258" s="14" customFormat="1" ht="15" customHeight="1">
      <c r="A19" s="61">
        <v>11</v>
      </c>
      <c r="B19" s="62"/>
      <c r="C19" s="147" t="s">
        <v>82</v>
      </c>
      <c r="D19" s="56" t="s">
        <v>83</v>
      </c>
      <c r="E19" s="63"/>
      <c r="F19" s="58" t="e">
        <f>VLOOKUP(D19,#REF!,3,0)</f>
        <v>#REF!</v>
      </c>
      <c r="G19" s="59" t="e">
        <f>F19*1.15</f>
        <v>#REF!</v>
      </c>
      <c r="H19" s="65"/>
      <c r="I19" s="92"/>
      <c r="J19" s="151" t="e">
        <f t="shared" si="1"/>
        <v>#REF!</v>
      </c>
      <c r="K19" s="92"/>
      <c r="L19" s="92"/>
      <c r="M19" s="58"/>
      <c r="N19" s="58"/>
      <c r="O19" s="92"/>
      <c r="P19" s="92"/>
      <c r="Q19" s="92"/>
      <c r="R19" s="92"/>
      <c r="S19" s="92"/>
      <c r="T19" s="92"/>
      <c r="U19" s="92"/>
      <c r="V19" s="92"/>
      <c r="W19" s="92"/>
      <c r="X19" s="92"/>
      <c r="Y19" s="92"/>
      <c r="Z19" s="92"/>
      <c r="AA19" s="92"/>
      <c r="AB19" s="92"/>
      <c r="AC19" s="92"/>
      <c r="AD19" s="92"/>
      <c r="AE19" s="92"/>
      <c r="AF19" s="92"/>
      <c r="AG19" s="92"/>
      <c r="AH19" s="92"/>
      <c r="AI19" s="92"/>
      <c r="AJ19" s="92"/>
      <c r="AK19" s="92"/>
      <c r="AL19" s="92"/>
      <c r="AM19" s="92"/>
      <c r="AN19" s="92"/>
      <c r="AO19" s="92"/>
      <c r="AP19" s="92"/>
      <c r="AQ19" s="92"/>
      <c r="AR19" s="92"/>
      <c r="AS19" s="92"/>
      <c r="AT19" s="92"/>
      <c r="AU19" s="92"/>
      <c r="AV19" s="92"/>
      <c r="AW19" s="92"/>
      <c r="AX19" s="92"/>
      <c r="AY19" s="92"/>
      <c r="AZ19" s="92"/>
      <c r="BA19" s="92"/>
      <c r="BB19" s="92"/>
      <c r="BC19" s="92"/>
      <c r="BD19" s="92"/>
      <c r="BE19" s="92"/>
      <c r="BF19" s="92"/>
      <c r="BG19" s="92"/>
      <c r="BH19" s="92"/>
      <c r="BI19" s="92"/>
      <c r="BJ19" s="92"/>
      <c r="BK19" s="92"/>
      <c r="BL19" s="92"/>
      <c r="BM19" s="92"/>
      <c r="BN19" s="92"/>
      <c r="BO19" s="92"/>
      <c r="BP19" s="92"/>
      <c r="BQ19" s="92"/>
      <c r="BR19" s="92"/>
      <c r="BS19" s="92"/>
      <c r="BT19" s="92"/>
      <c r="BU19" s="92"/>
      <c r="BV19" s="92"/>
      <c r="BW19" s="92"/>
      <c r="BX19" s="92"/>
      <c r="BY19" s="92"/>
      <c r="BZ19" s="92"/>
      <c r="CA19" s="92"/>
      <c r="CB19" s="92"/>
      <c r="CC19" s="92"/>
      <c r="CD19" s="92"/>
      <c r="CE19" s="92"/>
      <c r="CF19" s="92"/>
      <c r="CG19" s="92"/>
      <c r="CH19" s="92"/>
      <c r="CI19" s="92"/>
      <c r="CJ19" s="92"/>
      <c r="CK19" s="92"/>
      <c r="CL19" s="92"/>
      <c r="CM19" s="92"/>
      <c r="CN19" s="92"/>
      <c r="CO19" s="92"/>
      <c r="CP19" s="92"/>
      <c r="CQ19" s="92"/>
      <c r="CR19" s="92"/>
      <c r="CS19" s="92"/>
      <c r="CT19" s="92"/>
      <c r="CU19" s="92"/>
      <c r="CV19" s="92"/>
      <c r="CW19" s="92"/>
      <c r="CX19" s="92"/>
      <c r="CY19" s="92"/>
      <c r="CZ19" s="92"/>
      <c r="DA19" s="92"/>
      <c r="DB19" s="92"/>
      <c r="DC19" s="92"/>
      <c r="DD19" s="92"/>
      <c r="DE19" s="92"/>
      <c r="DF19" s="92"/>
      <c r="DG19" s="92"/>
      <c r="DH19" s="92"/>
      <c r="DI19" s="92"/>
      <c r="DJ19" s="92"/>
      <c r="DK19" s="92"/>
      <c r="DL19" s="92"/>
      <c r="DM19" s="92"/>
      <c r="DN19" s="92"/>
      <c r="DO19" s="92"/>
      <c r="DP19" s="92"/>
      <c r="DQ19" s="92"/>
      <c r="DR19" s="92"/>
      <c r="DS19" s="92"/>
      <c r="DT19" s="92"/>
      <c r="DU19" s="92"/>
      <c r="DV19" s="92"/>
      <c r="DW19" s="92"/>
      <c r="DX19" s="92"/>
      <c r="DY19" s="92"/>
      <c r="DZ19" s="92"/>
      <c r="EA19" s="92"/>
      <c r="EB19" s="92"/>
      <c r="EC19" s="92"/>
      <c r="ED19" s="92"/>
      <c r="EE19" s="92"/>
      <c r="EF19" s="92"/>
      <c r="EG19" s="92"/>
      <c r="EH19" s="92"/>
      <c r="EI19" s="92"/>
      <c r="EJ19" s="92"/>
      <c r="EK19" s="92"/>
      <c r="EL19" s="92"/>
      <c r="EM19" s="92"/>
      <c r="EN19" s="92"/>
      <c r="EO19" s="92"/>
      <c r="EP19" s="92"/>
      <c r="EQ19" s="92"/>
      <c r="ER19" s="92"/>
      <c r="ES19" s="92"/>
      <c r="ET19" s="92"/>
      <c r="EU19" s="92"/>
      <c r="EV19" s="92"/>
      <c r="EW19" s="92"/>
      <c r="EX19" s="92"/>
      <c r="EY19" s="92"/>
      <c r="EZ19" s="92"/>
      <c r="FA19" s="92"/>
      <c r="FB19" s="92"/>
      <c r="FC19" s="92"/>
      <c r="FD19" s="92"/>
      <c r="FE19" s="92"/>
      <c r="FF19" s="92"/>
      <c r="FG19" s="92"/>
      <c r="FH19" s="92"/>
      <c r="FI19" s="92"/>
      <c r="FJ19" s="92"/>
      <c r="FK19" s="92"/>
      <c r="FL19" s="92"/>
      <c r="FM19" s="92"/>
      <c r="FN19" s="92"/>
      <c r="FO19" s="92"/>
      <c r="FP19" s="92"/>
      <c r="FQ19" s="92"/>
      <c r="FR19" s="92"/>
      <c r="FS19" s="92"/>
      <c r="FT19" s="92"/>
      <c r="FU19" s="92"/>
      <c r="FV19" s="92"/>
      <c r="FW19" s="92"/>
      <c r="FX19" s="92"/>
      <c r="FY19" s="92"/>
      <c r="FZ19" s="92"/>
      <c r="GA19" s="92"/>
      <c r="GB19" s="92"/>
      <c r="GC19" s="92"/>
      <c r="GD19" s="92"/>
      <c r="GE19" s="92"/>
      <c r="GF19" s="92"/>
      <c r="GG19" s="92"/>
      <c r="GH19" s="92"/>
      <c r="GI19" s="92"/>
      <c r="GJ19" s="92"/>
      <c r="GK19" s="92"/>
      <c r="GL19" s="92"/>
      <c r="GM19" s="92"/>
      <c r="GN19" s="92"/>
      <c r="GO19" s="92"/>
      <c r="GP19" s="92"/>
      <c r="GQ19" s="92"/>
      <c r="GR19" s="92"/>
      <c r="GS19" s="92"/>
      <c r="GT19" s="92"/>
      <c r="GU19" s="92"/>
      <c r="GV19" s="92"/>
      <c r="GW19" s="92"/>
      <c r="GX19" s="92"/>
      <c r="GY19" s="92"/>
      <c r="GZ19" s="92"/>
      <c r="HA19" s="92"/>
      <c r="HB19" s="92"/>
      <c r="HC19" s="92"/>
      <c r="HD19" s="92"/>
      <c r="HE19" s="92"/>
      <c r="HF19" s="92"/>
      <c r="HG19" s="92"/>
      <c r="HH19" s="92"/>
      <c r="HI19" s="92"/>
      <c r="HJ19" s="92"/>
      <c r="HK19" s="92"/>
      <c r="HL19" s="92"/>
      <c r="HM19" s="92"/>
      <c r="HN19" s="92"/>
      <c r="HO19" s="92"/>
      <c r="HP19" s="92"/>
      <c r="HQ19" s="92"/>
      <c r="HR19" s="92"/>
      <c r="HS19" s="92"/>
      <c r="HT19" s="92"/>
      <c r="HU19" s="92"/>
      <c r="HV19" s="92"/>
      <c r="HW19" s="92"/>
      <c r="HX19" s="92"/>
      <c r="HY19" s="92"/>
      <c r="HZ19" s="92"/>
      <c r="IA19" s="92"/>
      <c r="IB19" s="92"/>
      <c r="IC19" s="92"/>
      <c r="ID19" s="92"/>
      <c r="IE19" s="92"/>
      <c r="IF19" s="92"/>
      <c r="IG19" s="92"/>
      <c r="IH19" s="92"/>
      <c r="II19" s="92"/>
      <c r="IJ19" s="92"/>
      <c r="IK19" s="92"/>
      <c r="IL19" s="92"/>
      <c r="IM19" s="92"/>
      <c r="IN19" s="92"/>
      <c r="IO19" s="92"/>
      <c r="IP19" s="92"/>
      <c r="IQ19" s="92"/>
      <c r="IR19" s="92"/>
      <c r="IS19" s="92"/>
      <c r="IT19" s="92"/>
      <c r="IU19" s="92"/>
      <c r="IV19" s="92"/>
      <c r="IW19" s="92"/>
      <c r="IX19" s="92"/>
    </row>
    <row r="20" spans="1:258" s="14" customFormat="1" ht="15" customHeight="1">
      <c r="A20" s="61">
        <v>12</v>
      </c>
      <c r="B20" s="62"/>
      <c r="C20" s="147" t="s">
        <v>95</v>
      </c>
      <c r="D20" s="56" t="s">
        <v>96</v>
      </c>
      <c r="E20" s="63"/>
      <c r="F20" s="58" t="e">
        <f>VLOOKUP(D20,#REF!,3,0)</f>
        <v>#REF!</v>
      </c>
      <c r="G20" s="59">
        <v>6.0622999999999996</v>
      </c>
      <c r="H20" s="65"/>
      <c r="I20" s="92"/>
      <c r="J20" s="151" t="e">
        <f t="shared" si="1"/>
        <v>#REF!</v>
      </c>
      <c r="K20" s="92"/>
      <c r="L20" s="92"/>
      <c r="M20" s="58"/>
      <c r="N20" s="58"/>
      <c r="O20" s="92"/>
      <c r="P20" s="92"/>
      <c r="Q20" s="92"/>
      <c r="R20" s="92"/>
      <c r="S20" s="92"/>
      <c r="T20" s="92"/>
      <c r="U20" s="92"/>
      <c r="V20" s="92"/>
      <c r="W20" s="92"/>
      <c r="X20" s="92"/>
      <c r="Y20" s="92"/>
      <c r="Z20" s="92"/>
      <c r="AA20" s="92"/>
      <c r="AB20" s="92"/>
      <c r="AC20" s="92"/>
      <c r="AD20" s="92"/>
      <c r="AE20" s="92"/>
      <c r="AF20" s="92"/>
      <c r="AG20" s="92"/>
      <c r="AH20" s="92"/>
      <c r="AI20" s="92"/>
      <c r="AJ20" s="92"/>
      <c r="AK20" s="92"/>
      <c r="AL20" s="92"/>
      <c r="AM20" s="92"/>
      <c r="AN20" s="92"/>
      <c r="AO20" s="92"/>
      <c r="AP20" s="92"/>
      <c r="AQ20" s="92"/>
      <c r="AR20" s="92"/>
      <c r="AS20" s="92"/>
      <c r="AT20" s="92"/>
      <c r="AU20" s="92"/>
      <c r="AV20" s="92"/>
      <c r="AW20" s="92"/>
      <c r="AX20" s="92"/>
      <c r="AY20" s="92"/>
      <c r="AZ20" s="92"/>
      <c r="BA20" s="92"/>
      <c r="BB20" s="92"/>
      <c r="BC20" s="92"/>
      <c r="BD20" s="92"/>
      <c r="BE20" s="92"/>
      <c r="BF20" s="92"/>
      <c r="BG20" s="92"/>
      <c r="BH20" s="92"/>
      <c r="BI20" s="92"/>
      <c r="BJ20" s="92"/>
      <c r="BK20" s="92"/>
      <c r="BL20" s="92"/>
      <c r="BM20" s="92"/>
      <c r="BN20" s="92"/>
      <c r="BO20" s="92"/>
      <c r="BP20" s="92"/>
      <c r="BQ20" s="92"/>
      <c r="BR20" s="92"/>
      <c r="BS20" s="92"/>
      <c r="BT20" s="92"/>
      <c r="BU20" s="92"/>
      <c r="BV20" s="92"/>
      <c r="BW20" s="92"/>
      <c r="BX20" s="92"/>
      <c r="BY20" s="92"/>
      <c r="BZ20" s="92"/>
      <c r="CA20" s="92"/>
      <c r="CB20" s="92"/>
      <c r="CC20" s="92"/>
      <c r="CD20" s="92"/>
      <c r="CE20" s="92"/>
      <c r="CF20" s="92"/>
      <c r="CG20" s="92"/>
      <c r="CH20" s="92"/>
      <c r="CI20" s="92"/>
      <c r="CJ20" s="92"/>
      <c r="CK20" s="92"/>
      <c r="CL20" s="92"/>
      <c r="CM20" s="92"/>
      <c r="CN20" s="92"/>
      <c r="CO20" s="92"/>
      <c r="CP20" s="92"/>
      <c r="CQ20" s="92"/>
      <c r="CR20" s="92"/>
      <c r="CS20" s="92"/>
      <c r="CT20" s="92"/>
      <c r="CU20" s="92"/>
      <c r="CV20" s="92"/>
      <c r="CW20" s="92"/>
      <c r="CX20" s="92"/>
      <c r="CY20" s="92"/>
      <c r="CZ20" s="92"/>
      <c r="DA20" s="92"/>
      <c r="DB20" s="92"/>
      <c r="DC20" s="92"/>
      <c r="DD20" s="92"/>
      <c r="DE20" s="92"/>
      <c r="DF20" s="92"/>
      <c r="DG20" s="92"/>
      <c r="DH20" s="92"/>
      <c r="DI20" s="92"/>
      <c r="DJ20" s="92"/>
      <c r="DK20" s="92"/>
      <c r="DL20" s="92"/>
      <c r="DM20" s="92"/>
      <c r="DN20" s="92"/>
      <c r="DO20" s="92"/>
      <c r="DP20" s="92"/>
      <c r="DQ20" s="92"/>
      <c r="DR20" s="92"/>
      <c r="DS20" s="92"/>
      <c r="DT20" s="92"/>
      <c r="DU20" s="92"/>
      <c r="DV20" s="92"/>
      <c r="DW20" s="92"/>
      <c r="DX20" s="92"/>
      <c r="DY20" s="92"/>
      <c r="DZ20" s="92"/>
      <c r="EA20" s="92"/>
      <c r="EB20" s="92"/>
      <c r="EC20" s="92"/>
      <c r="ED20" s="92"/>
      <c r="EE20" s="92"/>
      <c r="EF20" s="92"/>
      <c r="EG20" s="92"/>
      <c r="EH20" s="92"/>
      <c r="EI20" s="92"/>
      <c r="EJ20" s="92"/>
      <c r="EK20" s="92"/>
      <c r="EL20" s="92"/>
      <c r="EM20" s="92"/>
      <c r="EN20" s="92"/>
      <c r="EO20" s="92"/>
      <c r="EP20" s="92"/>
      <c r="EQ20" s="92"/>
      <c r="ER20" s="92"/>
      <c r="ES20" s="92"/>
      <c r="ET20" s="92"/>
      <c r="EU20" s="92"/>
      <c r="EV20" s="92"/>
      <c r="EW20" s="92"/>
      <c r="EX20" s="92"/>
      <c r="EY20" s="92"/>
      <c r="EZ20" s="92"/>
      <c r="FA20" s="92"/>
      <c r="FB20" s="92"/>
      <c r="FC20" s="92"/>
      <c r="FD20" s="92"/>
      <c r="FE20" s="92"/>
      <c r="FF20" s="92"/>
      <c r="FG20" s="92"/>
      <c r="FH20" s="92"/>
      <c r="FI20" s="92"/>
      <c r="FJ20" s="92"/>
      <c r="FK20" s="92"/>
      <c r="FL20" s="92"/>
      <c r="FM20" s="92"/>
      <c r="FN20" s="92"/>
      <c r="FO20" s="92"/>
      <c r="FP20" s="92"/>
      <c r="FQ20" s="92"/>
      <c r="FR20" s="92"/>
      <c r="FS20" s="92"/>
      <c r="FT20" s="92"/>
      <c r="FU20" s="92"/>
      <c r="FV20" s="92"/>
      <c r="FW20" s="92"/>
      <c r="FX20" s="92"/>
      <c r="FY20" s="92"/>
      <c r="FZ20" s="92"/>
      <c r="GA20" s="92"/>
      <c r="GB20" s="92"/>
      <c r="GC20" s="92"/>
      <c r="GD20" s="92"/>
      <c r="GE20" s="92"/>
      <c r="GF20" s="92"/>
      <c r="GG20" s="92"/>
      <c r="GH20" s="92"/>
      <c r="GI20" s="92"/>
      <c r="GJ20" s="92"/>
      <c r="GK20" s="92"/>
      <c r="GL20" s="92"/>
      <c r="GM20" s="92"/>
      <c r="GN20" s="92"/>
      <c r="GO20" s="92"/>
      <c r="GP20" s="92"/>
      <c r="GQ20" s="92"/>
      <c r="GR20" s="92"/>
      <c r="GS20" s="92"/>
      <c r="GT20" s="92"/>
      <c r="GU20" s="92"/>
      <c r="GV20" s="92"/>
      <c r="GW20" s="92"/>
      <c r="GX20" s="92"/>
      <c r="GY20" s="92"/>
      <c r="GZ20" s="92"/>
      <c r="HA20" s="92"/>
      <c r="HB20" s="92"/>
      <c r="HC20" s="92"/>
      <c r="HD20" s="92"/>
      <c r="HE20" s="92"/>
      <c r="HF20" s="92"/>
      <c r="HG20" s="92"/>
      <c r="HH20" s="92"/>
      <c r="HI20" s="92"/>
      <c r="HJ20" s="92"/>
      <c r="HK20" s="92"/>
      <c r="HL20" s="92"/>
      <c r="HM20" s="92"/>
      <c r="HN20" s="92"/>
      <c r="HO20" s="92"/>
      <c r="HP20" s="92"/>
      <c r="HQ20" s="92"/>
      <c r="HR20" s="92"/>
      <c r="HS20" s="92"/>
      <c r="HT20" s="92"/>
      <c r="HU20" s="92"/>
      <c r="HV20" s="92"/>
      <c r="HW20" s="92"/>
      <c r="HX20" s="92"/>
      <c r="HY20" s="92"/>
      <c r="HZ20" s="92"/>
      <c r="IA20" s="92"/>
      <c r="IB20" s="92"/>
      <c r="IC20" s="92"/>
      <c r="ID20" s="92"/>
      <c r="IE20" s="92"/>
      <c r="IF20" s="92"/>
      <c r="IG20" s="92"/>
      <c r="IH20" s="92"/>
      <c r="II20" s="92"/>
      <c r="IJ20" s="92"/>
      <c r="IK20" s="92"/>
      <c r="IL20" s="92"/>
      <c r="IM20" s="92"/>
      <c r="IN20" s="92"/>
      <c r="IO20" s="92"/>
      <c r="IP20" s="92"/>
      <c r="IQ20" s="92"/>
      <c r="IR20" s="92"/>
      <c r="IS20" s="92"/>
      <c r="IT20" s="92"/>
      <c r="IU20" s="92"/>
      <c r="IV20" s="92"/>
      <c r="IW20" s="92"/>
      <c r="IX20" s="92"/>
    </row>
    <row r="21" spans="1:258" s="14" customFormat="1" ht="15" customHeight="1">
      <c r="A21" s="61">
        <v>13</v>
      </c>
      <c r="B21" s="62"/>
      <c r="C21" s="147" t="s">
        <v>97</v>
      </c>
      <c r="D21" s="56" t="s">
        <v>98</v>
      </c>
      <c r="E21" s="63"/>
      <c r="F21" s="58" t="e">
        <f>VLOOKUP(D21,#REF!,3,0)</f>
        <v>#REF!</v>
      </c>
      <c r="G21" s="59">
        <v>6.0622999999999996</v>
      </c>
      <c r="H21" s="65"/>
      <c r="I21" s="92"/>
      <c r="J21" s="151" t="e">
        <f t="shared" si="1"/>
        <v>#REF!</v>
      </c>
      <c r="K21" s="92"/>
      <c r="L21" s="92"/>
      <c r="M21" s="58"/>
      <c r="N21" s="58"/>
      <c r="O21" s="92"/>
      <c r="P21" s="92"/>
      <c r="Q21" s="92"/>
      <c r="R21" s="92"/>
      <c r="S21" s="92"/>
      <c r="T21" s="92"/>
      <c r="U21" s="92"/>
      <c r="V21" s="92"/>
      <c r="W21" s="92"/>
      <c r="X21" s="92"/>
      <c r="Y21" s="92"/>
      <c r="Z21" s="92"/>
      <c r="AA21" s="92"/>
      <c r="AB21" s="92"/>
      <c r="AC21" s="92"/>
      <c r="AD21" s="92"/>
      <c r="AE21" s="92"/>
      <c r="AF21" s="92"/>
      <c r="AG21" s="92"/>
      <c r="AH21" s="92"/>
      <c r="AI21" s="92"/>
      <c r="AJ21" s="92"/>
      <c r="AK21" s="92"/>
      <c r="AL21" s="92"/>
      <c r="AM21" s="92"/>
      <c r="AN21" s="92"/>
      <c r="AO21" s="92"/>
      <c r="AP21" s="92"/>
      <c r="AQ21" s="92"/>
      <c r="AR21" s="92"/>
      <c r="AS21" s="92"/>
      <c r="AT21" s="92"/>
      <c r="AU21" s="92"/>
      <c r="AV21" s="92"/>
      <c r="AW21" s="92"/>
      <c r="AX21" s="92"/>
      <c r="AY21" s="92"/>
      <c r="AZ21" s="92"/>
      <c r="BA21" s="92"/>
      <c r="BB21" s="92"/>
      <c r="BC21" s="92"/>
      <c r="BD21" s="92"/>
      <c r="BE21" s="92"/>
      <c r="BF21" s="92"/>
      <c r="BG21" s="92"/>
      <c r="BH21" s="92"/>
      <c r="BI21" s="92"/>
      <c r="BJ21" s="92"/>
      <c r="BK21" s="92"/>
      <c r="BL21" s="92"/>
      <c r="BM21" s="92"/>
      <c r="BN21" s="92"/>
      <c r="BO21" s="92"/>
      <c r="BP21" s="92"/>
      <c r="BQ21" s="92"/>
      <c r="BR21" s="92"/>
      <c r="BS21" s="92"/>
      <c r="BT21" s="92"/>
      <c r="BU21" s="92"/>
      <c r="BV21" s="92"/>
      <c r="BW21" s="92"/>
      <c r="BX21" s="92"/>
      <c r="BY21" s="92"/>
      <c r="BZ21" s="92"/>
      <c r="CA21" s="92"/>
      <c r="CB21" s="92"/>
      <c r="CC21" s="92"/>
      <c r="CD21" s="92"/>
      <c r="CE21" s="92"/>
      <c r="CF21" s="92"/>
      <c r="CG21" s="92"/>
      <c r="CH21" s="92"/>
      <c r="CI21" s="92"/>
      <c r="CJ21" s="92"/>
      <c r="CK21" s="92"/>
      <c r="CL21" s="92"/>
      <c r="CM21" s="92"/>
      <c r="CN21" s="92"/>
      <c r="CO21" s="92"/>
      <c r="CP21" s="92"/>
      <c r="CQ21" s="92"/>
      <c r="CR21" s="92"/>
      <c r="CS21" s="92"/>
      <c r="CT21" s="92"/>
      <c r="CU21" s="92"/>
      <c r="CV21" s="92"/>
      <c r="CW21" s="92"/>
      <c r="CX21" s="92"/>
      <c r="CY21" s="92"/>
      <c r="CZ21" s="92"/>
      <c r="DA21" s="92"/>
      <c r="DB21" s="92"/>
      <c r="DC21" s="92"/>
      <c r="DD21" s="92"/>
      <c r="DE21" s="92"/>
      <c r="DF21" s="92"/>
      <c r="DG21" s="92"/>
      <c r="DH21" s="92"/>
      <c r="DI21" s="92"/>
      <c r="DJ21" s="92"/>
      <c r="DK21" s="92"/>
      <c r="DL21" s="92"/>
      <c r="DM21" s="92"/>
      <c r="DN21" s="92"/>
      <c r="DO21" s="92"/>
      <c r="DP21" s="92"/>
      <c r="DQ21" s="92"/>
      <c r="DR21" s="92"/>
      <c r="DS21" s="92"/>
      <c r="DT21" s="92"/>
      <c r="DU21" s="92"/>
      <c r="DV21" s="92"/>
      <c r="DW21" s="92"/>
      <c r="DX21" s="92"/>
      <c r="DY21" s="92"/>
      <c r="DZ21" s="92"/>
      <c r="EA21" s="92"/>
      <c r="EB21" s="92"/>
      <c r="EC21" s="92"/>
      <c r="ED21" s="92"/>
      <c r="EE21" s="92"/>
      <c r="EF21" s="92"/>
      <c r="EG21" s="92"/>
      <c r="EH21" s="92"/>
      <c r="EI21" s="92"/>
      <c r="EJ21" s="92"/>
      <c r="EK21" s="92"/>
      <c r="EL21" s="92"/>
      <c r="EM21" s="92"/>
      <c r="EN21" s="92"/>
      <c r="EO21" s="92"/>
      <c r="EP21" s="92"/>
      <c r="EQ21" s="92"/>
      <c r="ER21" s="92"/>
      <c r="ES21" s="92"/>
      <c r="ET21" s="92"/>
      <c r="EU21" s="92"/>
      <c r="EV21" s="92"/>
      <c r="EW21" s="92"/>
      <c r="EX21" s="92"/>
      <c r="EY21" s="92"/>
      <c r="EZ21" s="92"/>
      <c r="FA21" s="92"/>
      <c r="FB21" s="92"/>
      <c r="FC21" s="92"/>
      <c r="FD21" s="92"/>
      <c r="FE21" s="92"/>
      <c r="FF21" s="92"/>
      <c r="FG21" s="92"/>
      <c r="FH21" s="92"/>
      <c r="FI21" s="92"/>
      <c r="FJ21" s="92"/>
      <c r="FK21" s="92"/>
      <c r="FL21" s="92"/>
      <c r="FM21" s="92"/>
      <c r="FN21" s="92"/>
      <c r="FO21" s="92"/>
      <c r="FP21" s="92"/>
      <c r="FQ21" s="92"/>
      <c r="FR21" s="92"/>
      <c r="FS21" s="92"/>
      <c r="FT21" s="92"/>
      <c r="FU21" s="92"/>
      <c r="FV21" s="92"/>
      <c r="FW21" s="92"/>
      <c r="FX21" s="92"/>
      <c r="FY21" s="92"/>
      <c r="FZ21" s="92"/>
      <c r="GA21" s="92"/>
      <c r="GB21" s="92"/>
      <c r="GC21" s="92"/>
      <c r="GD21" s="92"/>
      <c r="GE21" s="92"/>
      <c r="GF21" s="92"/>
      <c r="GG21" s="92"/>
      <c r="GH21" s="92"/>
      <c r="GI21" s="92"/>
      <c r="GJ21" s="92"/>
      <c r="GK21" s="92"/>
      <c r="GL21" s="92"/>
      <c r="GM21" s="92"/>
      <c r="GN21" s="92"/>
      <c r="GO21" s="92"/>
      <c r="GP21" s="92"/>
      <c r="GQ21" s="92"/>
      <c r="GR21" s="92"/>
      <c r="GS21" s="92"/>
      <c r="GT21" s="92"/>
      <c r="GU21" s="92"/>
      <c r="GV21" s="92"/>
      <c r="GW21" s="92"/>
      <c r="GX21" s="92"/>
      <c r="GY21" s="92"/>
      <c r="GZ21" s="92"/>
      <c r="HA21" s="92"/>
      <c r="HB21" s="92"/>
      <c r="HC21" s="92"/>
      <c r="HD21" s="92"/>
      <c r="HE21" s="92"/>
      <c r="HF21" s="92"/>
      <c r="HG21" s="92"/>
      <c r="HH21" s="92"/>
      <c r="HI21" s="92"/>
      <c r="HJ21" s="92"/>
      <c r="HK21" s="92"/>
      <c r="HL21" s="92"/>
      <c r="HM21" s="92"/>
      <c r="HN21" s="92"/>
      <c r="HO21" s="92"/>
      <c r="HP21" s="92"/>
      <c r="HQ21" s="92"/>
      <c r="HR21" s="92"/>
      <c r="HS21" s="92"/>
      <c r="HT21" s="92"/>
      <c r="HU21" s="92"/>
      <c r="HV21" s="92"/>
      <c r="HW21" s="92"/>
      <c r="HX21" s="92"/>
      <c r="HY21" s="92"/>
      <c r="HZ21" s="92"/>
      <c r="IA21" s="92"/>
      <c r="IB21" s="92"/>
      <c r="IC21" s="92"/>
      <c r="ID21" s="92"/>
      <c r="IE21" s="92"/>
      <c r="IF21" s="92"/>
      <c r="IG21" s="92"/>
      <c r="IH21" s="92"/>
      <c r="II21" s="92"/>
      <c r="IJ21" s="92"/>
      <c r="IK21" s="92"/>
      <c r="IL21" s="92"/>
      <c r="IM21" s="92"/>
      <c r="IN21" s="92"/>
      <c r="IO21" s="92"/>
      <c r="IP21" s="92"/>
      <c r="IQ21" s="92"/>
      <c r="IR21" s="92"/>
      <c r="IS21" s="92"/>
      <c r="IT21" s="92"/>
      <c r="IU21" s="92"/>
      <c r="IV21" s="92"/>
      <c r="IW21" s="92"/>
      <c r="IX21" s="92"/>
    </row>
    <row r="22" spans="1:258" s="14" customFormat="1" ht="15" customHeight="1">
      <c r="A22" s="61">
        <v>14</v>
      </c>
      <c r="B22" s="62"/>
      <c r="C22" s="147" t="s">
        <v>99</v>
      </c>
      <c r="D22" s="56" t="s">
        <v>100</v>
      </c>
      <c r="E22" s="63"/>
      <c r="F22" s="58" t="e">
        <f>VLOOKUP(D22,#REF!,3,0)</f>
        <v>#REF!</v>
      </c>
      <c r="G22" s="59" t="e">
        <f>F22*1.15</f>
        <v>#REF!</v>
      </c>
      <c r="H22" s="65"/>
      <c r="I22" s="92"/>
      <c r="J22" s="151" t="e">
        <f t="shared" si="1"/>
        <v>#REF!</v>
      </c>
      <c r="K22" s="92"/>
      <c r="L22" s="92"/>
      <c r="M22" s="58"/>
      <c r="N22" s="58"/>
      <c r="O22" s="92"/>
      <c r="P22" s="92"/>
      <c r="Q22" s="92"/>
      <c r="R22" s="92"/>
      <c r="S22" s="92"/>
      <c r="T22" s="92"/>
      <c r="U22" s="92"/>
      <c r="V22" s="92"/>
      <c r="W22" s="92"/>
      <c r="X22" s="92"/>
      <c r="Y22" s="92"/>
      <c r="Z22" s="92"/>
      <c r="AA22" s="92"/>
      <c r="AB22" s="92"/>
      <c r="AC22" s="92"/>
      <c r="AD22" s="92"/>
      <c r="AE22" s="92"/>
      <c r="AF22" s="92"/>
      <c r="AG22" s="92"/>
      <c r="AH22" s="92"/>
      <c r="AI22" s="92"/>
      <c r="AJ22" s="92"/>
      <c r="AK22" s="92"/>
      <c r="AL22" s="92"/>
      <c r="AM22" s="92"/>
      <c r="AN22" s="92"/>
      <c r="AO22" s="92"/>
      <c r="AP22" s="92"/>
      <c r="AQ22" s="92"/>
      <c r="AR22" s="92"/>
      <c r="AS22" s="92"/>
      <c r="AT22" s="92"/>
      <c r="AU22" s="92"/>
      <c r="AV22" s="92"/>
      <c r="AW22" s="92"/>
      <c r="AX22" s="92"/>
      <c r="AY22" s="92"/>
      <c r="AZ22" s="92"/>
      <c r="BA22" s="92"/>
      <c r="BB22" s="92"/>
      <c r="BC22" s="92"/>
      <c r="BD22" s="92"/>
      <c r="BE22" s="92"/>
      <c r="BF22" s="92"/>
      <c r="BG22" s="92"/>
      <c r="BH22" s="92"/>
      <c r="BI22" s="92"/>
      <c r="BJ22" s="92"/>
      <c r="BK22" s="92"/>
      <c r="BL22" s="92"/>
      <c r="BM22" s="92"/>
      <c r="BN22" s="92"/>
      <c r="BO22" s="92"/>
      <c r="BP22" s="92"/>
      <c r="BQ22" s="92"/>
      <c r="BR22" s="92"/>
      <c r="BS22" s="92"/>
      <c r="BT22" s="92"/>
      <c r="BU22" s="92"/>
      <c r="BV22" s="92"/>
      <c r="BW22" s="92"/>
      <c r="BX22" s="92"/>
      <c r="BY22" s="92"/>
      <c r="BZ22" s="92"/>
      <c r="CA22" s="92"/>
      <c r="CB22" s="92"/>
      <c r="CC22" s="92"/>
      <c r="CD22" s="92"/>
      <c r="CE22" s="92"/>
      <c r="CF22" s="92"/>
      <c r="CG22" s="92"/>
      <c r="CH22" s="92"/>
      <c r="CI22" s="92"/>
      <c r="CJ22" s="92"/>
      <c r="CK22" s="92"/>
      <c r="CL22" s="92"/>
      <c r="CM22" s="92"/>
      <c r="CN22" s="92"/>
      <c r="CO22" s="92"/>
      <c r="CP22" s="92"/>
      <c r="CQ22" s="92"/>
      <c r="CR22" s="92"/>
      <c r="CS22" s="92"/>
      <c r="CT22" s="92"/>
      <c r="CU22" s="92"/>
      <c r="CV22" s="92"/>
      <c r="CW22" s="92"/>
      <c r="CX22" s="92"/>
      <c r="CY22" s="92"/>
      <c r="CZ22" s="92"/>
      <c r="DA22" s="92"/>
      <c r="DB22" s="92"/>
      <c r="DC22" s="92"/>
      <c r="DD22" s="92"/>
      <c r="DE22" s="92"/>
      <c r="DF22" s="92"/>
      <c r="DG22" s="92"/>
      <c r="DH22" s="92"/>
      <c r="DI22" s="92"/>
      <c r="DJ22" s="92"/>
      <c r="DK22" s="92"/>
      <c r="DL22" s="92"/>
      <c r="DM22" s="92"/>
      <c r="DN22" s="92"/>
      <c r="DO22" s="92"/>
      <c r="DP22" s="92"/>
      <c r="DQ22" s="92"/>
      <c r="DR22" s="92"/>
      <c r="DS22" s="92"/>
      <c r="DT22" s="92"/>
      <c r="DU22" s="92"/>
      <c r="DV22" s="92"/>
      <c r="DW22" s="92"/>
      <c r="DX22" s="92"/>
      <c r="DY22" s="92"/>
      <c r="DZ22" s="92"/>
      <c r="EA22" s="92"/>
      <c r="EB22" s="92"/>
      <c r="EC22" s="92"/>
      <c r="ED22" s="92"/>
      <c r="EE22" s="92"/>
      <c r="EF22" s="92"/>
      <c r="EG22" s="92"/>
      <c r="EH22" s="92"/>
      <c r="EI22" s="92"/>
      <c r="EJ22" s="92"/>
      <c r="EK22" s="92"/>
      <c r="EL22" s="92"/>
      <c r="EM22" s="92"/>
      <c r="EN22" s="92"/>
      <c r="EO22" s="92"/>
      <c r="EP22" s="92"/>
      <c r="EQ22" s="92"/>
      <c r="ER22" s="92"/>
      <c r="ES22" s="92"/>
      <c r="ET22" s="92"/>
      <c r="EU22" s="92"/>
      <c r="EV22" s="92"/>
      <c r="EW22" s="92"/>
      <c r="EX22" s="92"/>
      <c r="EY22" s="92"/>
      <c r="EZ22" s="92"/>
      <c r="FA22" s="92"/>
      <c r="FB22" s="92"/>
      <c r="FC22" s="92"/>
      <c r="FD22" s="92"/>
      <c r="FE22" s="92"/>
      <c r="FF22" s="92"/>
      <c r="FG22" s="92"/>
      <c r="FH22" s="92"/>
      <c r="FI22" s="92"/>
      <c r="FJ22" s="92"/>
      <c r="FK22" s="92"/>
      <c r="FL22" s="92"/>
      <c r="FM22" s="92"/>
      <c r="FN22" s="92"/>
      <c r="FO22" s="92"/>
      <c r="FP22" s="92"/>
      <c r="FQ22" s="92"/>
      <c r="FR22" s="92"/>
      <c r="FS22" s="92"/>
      <c r="FT22" s="92"/>
      <c r="FU22" s="92"/>
      <c r="FV22" s="92"/>
      <c r="FW22" s="92"/>
      <c r="FX22" s="92"/>
      <c r="FY22" s="92"/>
      <c r="FZ22" s="92"/>
      <c r="GA22" s="92"/>
      <c r="GB22" s="92"/>
      <c r="GC22" s="92"/>
      <c r="GD22" s="92"/>
      <c r="GE22" s="92"/>
      <c r="GF22" s="92"/>
      <c r="GG22" s="92"/>
      <c r="GH22" s="92"/>
      <c r="GI22" s="92"/>
      <c r="GJ22" s="92"/>
      <c r="GK22" s="92"/>
      <c r="GL22" s="92"/>
      <c r="GM22" s="92"/>
      <c r="GN22" s="92"/>
      <c r="GO22" s="92"/>
      <c r="GP22" s="92"/>
      <c r="GQ22" s="92"/>
      <c r="GR22" s="92"/>
      <c r="GS22" s="92"/>
      <c r="GT22" s="92"/>
      <c r="GU22" s="92"/>
      <c r="GV22" s="92"/>
      <c r="GW22" s="92"/>
      <c r="GX22" s="92"/>
      <c r="GY22" s="92"/>
      <c r="GZ22" s="92"/>
      <c r="HA22" s="92"/>
      <c r="HB22" s="92"/>
      <c r="HC22" s="92"/>
      <c r="HD22" s="92"/>
      <c r="HE22" s="92"/>
      <c r="HF22" s="92"/>
      <c r="HG22" s="92"/>
      <c r="HH22" s="92"/>
      <c r="HI22" s="92"/>
      <c r="HJ22" s="92"/>
      <c r="HK22" s="92"/>
      <c r="HL22" s="92"/>
      <c r="HM22" s="92"/>
      <c r="HN22" s="92"/>
      <c r="HO22" s="92"/>
      <c r="HP22" s="92"/>
      <c r="HQ22" s="92"/>
      <c r="HR22" s="92"/>
      <c r="HS22" s="92"/>
      <c r="HT22" s="92"/>
      <c r="HU22" s="92"/>
      <c r="HV22" s="92"/>
      <c r="HW22" s="92"/>
      <c r="HX22" s="92"/>
      <c r="HY22" s="92"/>
      <c r="HZ22" s="92"/>
      <c r="IA22" s="92"/>
      <c r="IB22" s="92"/>
      <c r="IC22" s="92"/>
      <c r="ID22" s="92"/>
      <c r="IE22" s="92"/>
      <c r="IF22" s="92"/>
      <c r="IG22" s="92"/>
      <c r="IH22" s="92"/>
      <c r="II22" s="92"/>
      <c r="IJ22" s="92"/>
      <c r="IK22" s="92"/>
      <c r="IL22" s="92"/>
      <c r="IM22" s="92"/>
      <c r="IN22" s="92"/>
      <c r="IO22" s="92"/>
      <c r="IP22" s="92"/>
      <c r="IQ22" s="92"/>
      <c r="IR22" s="92"/>
      <c r="IS22" s="92"/>
      <c r="IT22" s="92"/>
      <c r="IU22" s="92"/>
      <c r="IV22" s="92"/>
      <c r="IW22" s="92"/>
      <c r="IX22" s="92"/>
    </row>
    <row r="23" spans="1:258" s="49" customFormat="1" ht="15" customHeight="1">
      <c r="A23" s="61">
        <v>15</v>
      </c>
      <c r="B23" s="82"/>
      <c r="C23" s="148" t="s">
        <v>101</v>
      </c>
      <c r="D23" s="148" t="s">
        <v>102</v>
      </c>
      <c r="E23" s="85"/>
      <c r="F23" s="87" t="e">
        <f>VLOOKUP(D23,#REF!,3,0)</f>
        <v>#REF!</v>
      </c>
      <c r="G23" s="149">
        <v>2.6051386999999999</v>
      </c>
      <c r="H23" s="88"/>
      <c r="I23" s="101"/>
      <c r="J23" s="151" t="e">
        <f t="shared" si="1"/>
        <v>#REF!</v>
      </c>
      <c r="K23" s="101"/>
      <c r="L23" s="101"/>
      <c r="M23" s="87"/>
      <c r="N23" s="87"/>
      <c r="O23" s="101"/>
      <c r="P23" s="101"/>
      <c r="Q23" s="101"/>
      <c r="R23" s="101"/>
      <c r="S23" s="101"/>
      <c r="T23" s="101"/>
      <c r="U23" s="101"/>
      <c r="V23" s="101"/>
      <c r="W23" s="101"/>
      <c r="X23" s="101"/>
      <c r="Y23" s="101"/>
      <c r="Z23" s="101"/>
      <c r="AA23" s="101"/>
      <c r="AB23" s="101"/>
      <c r="AC23" s="101"/>
      <c r="AD23" s="101"/>
      <c r="AE23" s="101"/>
      <c r="AF23" s="101"/>
      <c r="AG23" s="101"/>
      <c r="AH23" s="101"/>
      <c r="AI23" s="101"/>
      <c r="AJ23" s="101"/>
      <c r="AK23" s="101"/>
      <c r="AL23" s="101"/>
      <c r="AM23" s="101"/>
      <c r="AN23" s="101"/>
      <c r="AO23" s="101"/>
      <c r="AP23" s="101"/>
      <c r="AQ23" s="101"/>
      <c r="AR23" s="101"/>
      <c r="AS23" s="101"/>
      <c r="AT23" s="101"/>
      <c r="AU23" s="101"/>
      <c r="AV23" s="101"/>
      <c r="AW23" s="101"/>
      <c r="AX23" s="101"/>
      <c r="AY23" s="101"/>
      <c r="AZ23" s="101"/>
      <c r="BA23" s="101"/>
      <c r="BB23" s="101"/>
      <c r="BC23" s="101"/>
      <c r="BD23" s="101"/>
      <c r="BE23" s="101"/>
      <c r="BF23" s="101"/>
      <c r="BG23" s="101"/>
      <c r="BH23" s="101"/>
      <c r="BI23" s="101"/>
      <c r="BJ23" s="101"/>
      <c r="BK23" s="101"/>
      <c r="BL23" s="101"/>
      <c r="BM23" s="101"/>
      <c r="BN23" s="101"/>
      <c r="BO23" s="101"/>
      <c r="BP23" s="101"/>
      <c r="BQ23" s="101"/>
      <c r="BR23" s="101"/>
      <c r="BS23" s="101"/>
      <c r="BT23" s="101"/>
      <c r="BU23" s="101"/>
      <c r="BV23" s="101"/>
      <c r="BW23" s="101"/>
      <c r="BX23" s="101"/>
      <c r="BY23" s="101"/>
      <c r="BZ23" s="101"/>
      <c r="CA23" s="101"/>
      <c r="CB23" s="101"/>
      <c r="CC23" s="101"/>
      <c r="CD23" s="101"/>
      <c r="CE23" s="101"/>
      <c r="CF23" s="101"/>
      <c r="CG23" s="101"/>
      <c r="CH23" s="101"/>
      <c r="CI23" s="101"/>
      <c r="CJ23" s="101"/>
      <c r="CK23" s="101"/>
      <c r="CL23" s="101"/>
      <c r="CM23" s="101"/>
      <c r="CN23" s="101"/>
      <c r="CO23" s="101"/>
      <c r="CP23" s="101"/>
      <c r="CQ23" s="101"/>
      <c r="CR23" s="101"/>
      <c r="CS23" s="101"/>
      <c r="CT23" s="101"/>
      <c r="CU23" s="101"/>
      <c r="CV23" s="101"/>
      <c r="CW23" s="101"/>
      <c r="CX23" s="101"/>
      <c r="CY23" s="101"/>
      <c r="CZ23" s="101"/>
      <c r="DA23" s="101"/>
      <c r="DB23" s="101"/>
      <c r="DC23" s="101"/>
      <c r="DD23" s="101"/>
      <c r="DE23" s="101"/>
      <c r="DF23" s="101"/>
      <c r="DG23" s="101"/>
      <c r="DH23" s="101"/>
      <c r="DI23" s="101"/>
      <c r="DJ23" s="101"/>
      <c r="DK23" s="101"/>
      <c r="DL23" s="101"/>
      <c r="DM23" s="101"/>
      <c r="DN23" s="101"/>
      <c r="DO23" s="101"/>
      <c r="DP23" s="101"/>
      <c r="DQ23" s="101"/>
      <c r="DR23" s="101"/>
      <c r="DS23" s="101"/>
      <c r="DT23" s="101"/>
      <c r="DU23" s="101"/>
      <c r="DV23" s="101"/>
      <c r="DW23" s="101"/>
      <c r="DX23" s="101"/>
      <c r="DY23" s="101"/>
      <c r="DZ23" s="101"/>
      <c r="EA23" s="101"/>
      <c r="EB23" s="101"/>
      <c r="EC23" s="101"/>
      <c r="ED23" s="101"/>
      <c r="EE23" s="101"/>
      <c r="EF23" s="101"/>
      <c r="EG23" s="101"/>
      <c r="EH23" s="101"/>
      <c r="EI23" s="101"/>
      <c r="EJ23" s="101"/>
      <c r="EK23" s="101"/>
      <c r="EL23" s="101"/>
      <c r="EM23" s="101"/>
      <c r="EN23" s="101"/>
      <c r="EO23" s="101"/>
      <c r="EP23" s="101"/>
      <c r="EQ23" s="101"/>
      <c r="ER23" s="101"/>
      <c r="ES23" s="101"/>
      <c r="ET23" s="101"/>
      <c r="EU23" s="101"/>
      <c r="EV23" s="101"/>
      <c r="EW23" s="101"/>
      <c r="EX23" s="101"/>
      <c r="EY23" s="101"/>
      <c r="EZ23" s="101"/>
      <c r="FA23" s="101"/>
      <c r="FB23" s="101"/>
      <c r="FC23" s="101"/>
      <c r="FD23" s="101"/>
      <c r="FE23" s="101"/>
      <c r="FF23" s="101"/>
      <c r="FG23" s="101"/>
      <c r="FH23" s="101"/>
      <c r="FI23" s="101"/>
      <c r="FJ23" s="101"/>
      <c r="FK23" s="101"/>
      <c r="FL23" s="101"/>
      <c r="FM23" s="101"/>
      <c r="FN23" s="101"/>
      <c r="FO23" s="101"/>
      <c r="FP23" s="101"/>
      <c r="FQ23" s="101"/>
      <c r="FR23" s="101"/>
      <c r="FS23" s="101"/>
      <c r="FT23" s="101"/>
      <c r="FU23" s="101"/>
      <c r="FV23" s="101"/>
      <c r="FW23" s="101"/>
      <c r="FX23" s="101"/>
      <c r="FY23" s="101"/>
      <c r="FZ23" s="101"/>
      <c r="GA23" s="101"/>
      <c r="GB23" s="101"/>
      <c r="GC23" s="101"/>
      <c r="GD23" s="101"/>
      <c r="GE23" s="101"/>
      <c r="GF23" s="101"/>
      <c r="GG23" s="101"/>
      <c r="GH23" s="101"/>
      <c r="GI23" s="101"/>
      <c r="GJ23" s="101"/>
      <c r="GK23" s="101"/>
      <c r="GL23" s="101"/>
      <c r="GM23" s="101"/>
      <c r="GN23" s="101"/>
      <c r="GO23" s="101"/>
      <c r="GP23" s="101"/>
      <c r="GQ23" s="101"/>
      <c r="GR23" s="101"/>
      <c r="GS23" s="101"/>
      <c r="GT23" s="101"/>
      <c r="GU23" s="101"/>
      <c r="GV23" s="101"/>
      <c r="GW23" s="101"/>
      <c r="GX23" s="101"/>
      <c r="GY23" s="101"/>
      <c r="GZ23" s="101"/>
      <c r="HA23" s="101"/>
      <c r="HB23" s="101"/>
      <c r="HC23" s="101"/>
      <c r="HD23" s="101"/>
      <c r="HE23" s="101"/>
      <c r="HF23" s="101"/>
      <c r="HG23" s="101"/>
      <c r="HH23" s="101"/>
      <c r="HI23" s="101"/>
      <c r="HJ23" s="101"/>
      <c r="HK23" s="101"/>
      <c r="HL23" s="101"/>
      <c r="HM23" s="101"/>
      <c r="HN23" s="101"/>
      <c r="HO23" s="101"/>
      <c r="HP23" s="101"/>
      <c r="HQ23" s="101"/>
      <c r="HR23" s="101"/>
      <c r="HS23" s="101"/>
      <c r="HT23" s="101"/>
      <c r="HU23" s="101"/>
      <c r="HV23" s="101"/>
      <c r="HW23" s="101"/>
      <c r="HX23" s="101"/>
      <c r="HY23" s="101"/>
      <c r="HZ23" s="101"/>
      <c r="IA23" s="101"/>
      <c r="IB23" s="101"/>
      <c r="IC23" s="101"/>
      <c r="ID23" s="101"/>
      <c r="IE23" s="101"/>
      <c r="IF23" s="101"/>
      <c r="IG23" s="101"/>
      <c r="IH23" s="101"/>
      <c r="II23" s="101"/>
      <c r="IJ23" s="101"/>
      <c r="IK23" s="101"/>
      <c r="IL23" s="101"/>
      <c r="IM23" s="101"/>
      <c r="IN23" s="101"/>
      <c r="IO23" s="101"/>
      <c r="IP23" s="101"/>
      <c r="IQ23" s="101"/>
      <c r="IR23" s="101"/>
      <c r="IS23" s="101"/>
      <c r="IT23" s="101"/>
      <c r="IU23" s="101"/>
      <c r="IV23" s="101"/>
      <c r="IW23" s="101"/>
      <c r="IX23" s="101"/>
    </row>
    <row r="24" spans="1:258" s="49" customFormat="1" ht="15" customHeight="1">
      <c r="A24" s="61">
        <v>16</v>
      </c>
      <c r="B24" s="82"/>
      <c r="C24" s="148" t="s">
        <v>103</v>
      </c>
      <c r="D24" s="148" t="s">
        <v>104</v>
      </c>
      <c r="E24" s="85"/>
      <c r="F24" s="87" t="e">
        <f>VLOOKUP(D24,#REF!,3,0)</f>
        <v>#REF!</v>
      </c>
      <c r="G24" s="149">
        <v>2.6051386999999999</v>
      </c>
      <c r="H24" s="88"/>
      <c r="I24" s="101"/>
      <c r="J24" s="151" t="e">
        <f t="shared" ref="J24:J87" si="2">(G24-F24)/F24</f>
        <v>#REF!</v>
      </c>
      <c r="K24" s="101"/>
      <c r="L24" s="101"/>
      <c r="M24" s="87"/>
      <c r="N24" s="87"/>
      <c r="O24" s="101"/>
      <c r="P24" s="101"/>
      <c r="Q24" s="101"/>
      <c r="R24" s="101"/>
      <c r="S24" s="101"/>
      <c r="T24" s="101"/>
      <c r="U24" s="101"/>
      <c r="V24" s="101"/>
      <c r="W24" s="101"/>
      <c r="X24" s="101"/>
      <c r="Y24" s="101"/>
      <c r="Z24" s="101"/>
      <c r="AA24" s="101"/>
      <c r="AB24" s="101"/>
      <c r="AC24" s="101"/>
      <c r="AD24" s="101"/>
      <c r="AE24" s="101"/>
      <c r="AF24" s="101"/>
      <c r="AG24" s="101"/>
      <c r="AH24" s="101"/>
      <c r="AI24" s="101"/>
      <c r="AJ24" s="101"/>
      <c r="AK24" s="101"/>
      <c r="AL24" s="101"/>
      <c r="AM24" s="101"/>
      <c r="AN24" s="101"/>
      <c r="AO24" s="101"/>
      <c r="AP24" s="101"/>
      <c r="AQ24" s="101"/>
      <c r="AR24" s="101"/>
      <c r="AS24" s="101"/>
      <c r="AT24" s="101"/>
      <c r="AU24" s="101"/>
      <c r="AV24" s="101"/>
      <c r="AW24" s="101"/>
      <c r="AX24" s="101"/>
      <c r="AY24" s="101"/>
      <c r="AZ24" s="101"/>
      <c r="BA24" s="101"/>
      <c r="BB24" s="101"/>
      <c r="BC24" s="101"/>
      <c r="BD24" s="101"/>
      <c r="BE24" s="101"/>
      <c r="BF24" s="101"/>
      <c r="BG24" s="101"/>
      <c r="BH24" s="101"/>
      <c r="BI24" s="101"/>
      <c r="BJ24" s="101"/>
      <c r="BK24" s="101"/>
      <c r="BL24" s="101"/>
      <c r="BM24" s="101"/>
      <c r="BN24" s="101"/>
      <c r="BO24" s="101"/>
      <c r="BP24" s="101"/>
      <c r="BQ24" s="101"/>
      <c r="BR24" s="101"/>
      <c r="BS24" s="101"/>
      <c r="BT24" s="101"/>
      <c r="BU24" s="101"/>
      <c r="BV24" s="101"/>
      <c r="BW24" s="101"/>
      <c r="BX24" s="101"/>
      <c r="BY24" s="101"/>
      <c r="BZ24" s="101"/>
      <c r="CA24" s="101"/>
      <c r="CB24" s="101"/>
      <c r="CC24" s="101"/>
      <c r="CD24" s="101"/>
      <c r="CE24" s="101"/>
      <c r="CF24" s="101"/>
      <c r="CG24" s="101"/>
      <c r="CH24" s="101"/>
      <c r="CI24" s="101"/>
      <c r="CJ24" s="101"/>
      <c r="CK24" s="101"/>
      <c r="CL24" s="101"/>
      <c r="CM24" s="101"/>
      <c r="CN24" s="101"/>
      <c r="CO24" s="101"/>
      <c r="CP24" s="101"/>
      <c r="CQ24" s="101"/>
      <c r="CR24" s="101"/>
      <c r="CS24" s="101"/>
      <c r="CT24" s="101"/>
      <c r="CU24" s="101"/>
      <c r="CV24" s="101"/>
      <c r="CW24" s="101"/>
      <c r="CX24" s="101"/>
      <c r="CY24" s="101"/>
      <c r="CZ24" s="101"/>
      <c r="DA24" s="101"/>
      <c r="DB24" s="101"/>
      <c r="DC24" s="101"/>
      <c r="DD24" s="101"/>
      <c r="DE24" s="101"/>
      <c r="DF24" s="101"/>
      <c r="DG24" s="101"/>
      <c r="DH24" s="101"/>
      <c r="DI24" s="101"/>
      <c r="DJ24" s="101"/>
      <c r="DK24" s="101"/>
      <c r="DL24" s="101"/>
      <c r="DM24" s="101"/>
      <c r="DN24" s="101"/>
      <c r="DO24" s="101"/>
      <c r="DP24" s="101"/>
      <c r="DQ24" s="101"/>
      <c r="DR24" s="101"/>
      <c r="DS24" s="101"/>
      <c r="DT24" s="101"/>
      <c r="DU24" s="101"/>
      <c r="DV24" s="101"/>
      <c r="DW24" s="101"/>
      <c r="DX24" s="101"/>
      <c r="DY24" s="101"/>
      <c r="DZ24" s="101"/>
      <c r="EA24" s="101"/>
      <c r="EB24" s="101"/>
      <c r="EC24" s="101"/>
      <c r="ED24" s="101"/>
      <c r="EE24" s="101"/>
      <c r="EF24" s="101"/>
      <c r="EG24" s="101"/>
      <c r="EH24" s="101"/>
      <c r="EI24" s="101"/>
      <c r="EJ24" s="101"/>
      <c r="EK24" s="101"/>
      <c r="EL24" s="101"/>
      <c r="EM24" s="101"/>
      <c r="EN24" s="101"/>
      <c r="EO24" s="101"/>
      <c r="EP24" s="101"/>
      <c r="EQ24" s="101"/>
      <c r="ER24" s="101"/>
      <c r="ES24" s="101"/>
      <c r="ET24" s="101"/>
      <c r="EU24" s="101"/>
      <c r="EV24" s="101"/>
      <c r="EW24" s="101"/>
      <c r="EX24" s="101"/>
      <c r="EY24" s="101"/>
      <c r="EZ24" s="101"/>
      <c r="FA24" s="101"/>
      <c r="FB24" s="101"/>
      <c r="FC24" s="101"/>
      <c r="FD24" s="101"/>
      <c r="FE24" s="101"/>
      <c r="FF24" s="101"/>
      <c r="FG24" s="101"/>
      <c r="FH24" s="101"/>
      <c r="FI24" s="101"/>
      <c r="FJ24" s="101"/>
      <c r="FK24" s="101"/>
      <c r="FL24" s="101"/>
      <c r="FM24" s="101"/>
      <c r="FN24" s="101"/>
      <c r="FO24" s="101"/>
      <c r="FP24" s="101"/>
      <c r="FQ24" s="101"/>
      <c r="FR24" s="101"/>
      <c r="FS24" s="101"/>
      <c r="FT24" s="101"/>
      <c r="FU24" s="101"/>
      <c r="FV24" s="101"/>
      <c r="FW24" s="101"/>
      <c r="FX24" s="101"/>
      <c r="FY24" s="101"/>
      <c r="FZ24" s="101"/>
      <c r="GA24" s="101"/>
      <c r="GB24" s="101"/>
      <c r="GC24" s="101"/>
      <c r="GD24" s="101"/>
      <c r="GE24" s="101"/>
      <c r="GF24" s="101"/>
      <c r="GG24" s="101"/>
      <c r="GH24" s="101"/>
      <c r="GI24" s="101"/>
      <c r="GJ24" s="101"/>
      <c r="GK24" s="101"/>
      <c r="GL24" s="101"/>
      <c r="GM24" s="101"/>
      <c r="GN24" s="101"/>
      <c r="GO24" s="101"/>
      <c r="GP24" s="101"/>
      <c r="GQ24" s="101"/>
      <c r="GR24" s="101"/>
      <c r="GS24" s="101"/>
      <c r="GT24" s="101"/>
      <c r="GU24" s="101"/>
      <c r="GV24" s="101"/>
      <c r="GW24" s="101"/>
      <c r="GX24" s="101"/>
      <c r="GY24" s="101"/>
      <c r="GZ24" s="101"/>
      <c r="HA24" s="101"/>
      <c r="HB24" s="101"/>
      <c r="HC24" s="101"/>
      <c r="HD24" s="101"/>
      <c r="HE24" s="101"/>
      <c r="HF24" s="101"/>
      <c r="HG24" s="101"/>
      <c r="HH24" s="101"/>
      <c r="HI24" s="101"/>
      <c r="HJ24" s="101"/>
      <c r="HK24" s="101"/>
      <c r="HL24" s="101"/>
      <c r="HM24" s="101"/>
      <c r="HN24" s="101"/>
      <c r="HO24" s="101"/>
      <c r="HP24" s="101"/>
      <c r="HQ24" s="101"/>
      <c r="HR24" s="101"/>
      <c r="HS24" s="101"/>
      <c r="HT24" s="101"/>
      <c r="HU24" s="101"/>
      <c r="HV24" s="101"/>
      <c r="HW24" s="101"/>
      <c r="HX24" s="101"/>
      <c r="HY24" s="101"/>
      <c r="HZ24" s="101"/>
      <c r="IA24" s="101"/>
      <c r="IB24" s="101"/>
      <c r="IC24" s="101"/>
      <c r="ID24" s="101"/>
      <c r="IE24" s="101"/>
      <c r="IF24" s="101"/>
      <c r="IG24" s="101"/>
      <c r="IH24" s="101"/>
      <c r="II24" s="101"/>
      <c r="IJ24" s="101"/>
      <c r="IK24" s="101"/>
      <c r="IL24" s="101"/>
      <c r="IM24" s="101"/>
      <c r="IN24" s="101"/>
      <c r="IO24" s="101"/>
      <c r="IP24" s="101"/>
      <c r="IQ24" s="101"/>
      <c r="IR24" s="101"/>
      <c r="IS24" s="101"/>
      <c r="IT24" s="101"/>
      <c r="IU24" s="101"/>
      <c r="IV24" s="101"/>
      <c r="IW24" s="101"/>
      <c r="IX24" s="101"/>
    </row>
    <row r="25" spans="1:258" s="49" customFormat="1" ht="15" customHeight="1">
      <c r="A25" s="61">
        <v>17</v>
      </c>
      <c r="B25" s="82"/>
      <c r="C25" s="148" t="s">
        <v>105</v>
      </c>
      <c r="D25" s="148" t="s">
        <v>106</v>
      </c>
      <c r="E25" s="85"/>
      <c r="F25" s="87" t="e">
        <f>VLOOKUP(D25,#REF!,3,0)</f>
        <v>#REF!</v>
      </c>
      <c r="G25" s="149">
        <v>0.5474</v>
      </c>
      <c r="H25" s="88"/>
      <c r="I25" s="101"/>
      <c r="J25" s="151" t="e">
        <f t="shared" si="2"/>
        <v>#REF!</v>
      </c>
      <c r="K25" s="101"/>
      <c r="L25" s="101"/>
      <c r="M25" s="87"/>
      <c r="N25" s="87"/>
      <c r="O25" s="101"/>
      <c r="P25" s="101"/>
      <c r="Q25" s="101"/>
      <c r="R25" s="101"/>
      <c r="S25" s="101"/>
      <c r="T25" s="101"/>
      <c r="U25" s="101"/>
      <c r="V25" s="101"/>
      <c r="W25" s="101"/>
      <c r="X25" s="101"/>
      <c r="Y25" s="101"/>
      <c r="Z25" s="101"/>
      <c r="AA25" s="101"/>
      <c r="AB25" s="101"/>
      <c r="AC25" s="101"/>
      <c r="AD25" s="101"/>
      <c r="AE25" s="101"/>
      <c r="AF25" s="101"/>
      <c r="AG25" s="101"/>
      <c r="AH25" s="101"/>
      <c r="AI25" s="101"/>
      <c r="AJ25" s="101"/>
      <c r="AK25" s="101"/>
      <c r="AL25" s="101"/>
      <c r="AM25" s="101"/>
      <c r="AN25" s="101"/>
      <c r="AO25" s="101"/>
      <c r="AP25" s="101"/>
      <c r="AQ25" s="101"/>
      <c r="AR25" s="101"/>
      <c r="AS25" s="101"/>
      <c r="AT25" s="101"/>
      <c r="AU25" s="101"/>
      <c r="AV25" s="101"/>
      <c r="AW25" s="101"/>
      <c r="AX25" s="101"/>
      <c r="AY25" s="101"/>
      <c r="AZ25" s="101"/>
      <c r="BA25" s="101"/>
      <c r="BB25" s="101"/>
      <c r="BC25" s="101"/>
      <c r="BD25" s="101"/>
      <c r="BE25" s="101"/>
      <c r="BF25" s="101"/>
      <c r="BG25" s="101"/>
      <c r="BH25" s="101"/>
      <c r="BI25" s="101"/>
      <c r="BJ25" s="101"/>
      <c r="BK25" s="101"/>
      <c r="BL25" s="101"/>
      <c r="BM25" s="101"/>
      <c r="BN25" s="101"/>
      <c r="BO25" s="101"/>
      <c r="BP25" s="101"/>
      <c r="BQ25" s="101"/>
      <c r="BR25" s="101"/>
      <c r="BS25" s="101"/>
      <c r="BT25" s="101"/>
      <c r="BU25" s="101"/>
      <c r="BV25" s="101"/>
      <c r="BW25" s="101"/>
      <c r="BX25" s="101"/>
      <c r="BY25" s="101"/>
      <c r="BZ25" s="101"/>
      <c r="CA25" s="101"/>
      <c r="CB25" s="101"/>
      <c r="CC25" s="101"/>
      <c r="CD25" s="101"/>
      <c r="CE25" s="101"/>
      <c r="CF25" s="101"/>
      <c r="CG25" s="101"/>
      <c r="CH25" s="101"/>
      <c r="CI25" s="101"/>
      <c r="CJ25" s="101"/>
      <c r="CK25" s="101"/>
      <c r="CL25" s="101"/>
      <c r="CM25" s="101"/>
      <c r="CN25" s="101"/>
      <c r="CO25" s="101"/>
      <c r="CP25" s="101"/>
      <c r="CQ25" s="101"/>
      <c r="CR25" s="101"/>
      <c r="CS25" s="101"/>
      <c r="CT25" s="101"/>
      <c r="CU25" s="101"/>
      <c r="CV25" s="101"/>
      <c r="CW25" s="101"/>
      <c r="CX25" s="101"/>
      <c r="CY25" s="101"/>
      <c r="CZ25" s="101"/>
      <c r="DA25" s="101"/>
      <c r="DB25" s="101"/>
      <c r="DC25" s="101"/>
      <c r="DD25" s="101"/>
      <c r="DE25" s="101"/>
      <c r="DF25" s="101"/>
      <c r="DG25" s="101"/>
      <c r="DH25" s="101"/>
      <c r="DI25" s="101"/>
      <c r="DJ25" s="101"/>
      <c r="DK25" s="101"/>
      <c r="DL25" s="101"/>
      <c r="DM25" s="101"/>
      <c r="DN25" s="101"/>
      <c r="DO25" s="101"/>
      <c r="DP25" s="101"/>
      <c r="DQ25" s="101"/>
      <c r="DR25" s="101"/>
      <c r="DS25" s="101"/>
      <c r="DT25" s="101"/>
      <c r="DU25" s="101"/>
      <c r="DV25" s="101"/>
      <c r="DW25" s="101"/>
      <c r="DX25" s="101"/>
      <c r="DY25" s="101"/>
      <c r="DZ25" s="101"/>
      <c r="EA25" s="101"/>
      <c r="EB25" s="101"/>
      <c r="EC25" s="101"/>
      <c r="ED25" s="101"/>
      <c r="EE25" s="101"/>
      <c r="EF25" s="101"/>
      <c r="EG25" s="101"/>
      <c r="EH25" s="101"/>
      <c r="EI25" s="101"/>
      <c r="EJ25" s="101"/>
      <c r="EK25" s="101"/>
      <c r="EL25" s="101"/>
      <c r="EM25" s="101"/>
      <c r="EN25" s="101"/>
      <c r="EO25" s="101"/>
      <c r="EP25" s="101"/>
      <c r="EQ25" s="101"/>
      <c r="ER25" s="101"/>
      <c r="ES25" s="101"/>
      <c r="ET25" s="101"/>
      <c r="EU25" s="101"/>
      <c r="EV25" s="101"/>
      <c r="EW25" s="101"/>
      <c r="EX25" s="101"/>
      <c r="EY25" s="101"/>
      <c r="EZ25" s="101"/>
      <c r="FA25" s="101"/>
      <c r="FB25" s="101"/>
      <c r="FC25" s="101"/>
      <c r="FD25" s="101"/>
      <c r="FE25" s="101"/>
      <c r="FF25" s="101"/>
      <c r="FG25" s="101"/>
      <c r="FH25" s="101"/>
      <c r="FI25" s="101"/>
      <c r="FJ25" s="101"/>
      <c r="FK25" s="101"/>
      <c r="FL25" s="101"/>
      <c r="FM25" s="101"/>
      <c r="FN25" s="101"/>
      <c r="FO25" s="101"/>
      <c r="FP25" s="101"/>
      <c r="FQ25" s="101"/>
      <c r="FR25" s="101"/>
      <c r="FS25" s="101"/>
      <c r="FT25" s="101"/>
      <c r="FU25" s="101"/>
      <c r="FV25" s="101"/>
      <c r="FW25" s="101"/>
      <c r="FX25" s="101"/>
      <c r="FY25" s="101"/>
      <c r="FZ25" s="101"/>
      <c r="GA25" s="101"/>
      <c r="GB25" s="101"/>
      <c r="GC25" s="101"/>
      <c r="GD25" s="101"/>
      <c r="GE25" s="101"/>
      <c r="GF25" s="101"/>
      <c r="GG25" s="101"/>
      <c r="GH25" s="101"/>
      <c r="GI25" s="101"/>
      <c r="GJ25" s="101"/>
      <c r="GK25" s="101"/>
      <c r="GL25" s="101"/>
      <c r="GM25" s="101"/>
      <c r="GN25" s="101"/>
      <c r="GO25" s="101"/>
      <c r="GP25" s="101"/>
      <c r="GQ25" s="101"/>
      <c r="GR25" s="101"/>
      <c r="GS25" s="101"/>
      <c r="GT25" s="101"/>
      <c r="GU25" s="101"/>
      <c r="GV25" s="101"/>
      <c r="GW25" s="101"/>
      <c r="GX25" s="101"/>
      <c r="GY25" s="101"/>
      <c r="GZ25" s="101"/>
      <c r="HA25" s="101"/>
      <c r="HB25" s="101"/>
      <c r="HC25" s="101"/>
      <c r="HD25" s="101"/>
      <c r="HE25" s="101"/>
      <c r="HF25" s="101"/>
      <c r="HG25" s="101"/>
      <c r="HH25" s="101"/>
      <c r="HI25" s="101"/>
      <c r="HJ25" s="101"/>
      <c r="HK25" s="101"/>
      <c r="HL25" s="101"/>
      <c r="HM25" s="101"/>
      <c r="HN25" s="101"/>
      <c r="HO25" s="101"/>
      <c r="HP25" s="101"/>
      <c r="HQ25" s="101"/>
      <c r="HR25" s="101"/>
      <c r="HS25" s="101"/>
      <c r="HT25" s="101"/>
      <c r="HU25" s="101"/>
      <c r="HV25" s="101"/>
      <c r="HW25" s="101"/>
      <c r="HX25" s="101"/>
      <c r="HY25" s="101"/>
      <c r="HZ25" s="101"/>
      <c r="IA25" s="101"/>
      <c r="IB25" s="101"/>
      <c r="IC25" s="101"/>
      <c r="ID25" s="101"/>
      <c r="IE25" s="101"/>
      <c r="IF25" s="101"/>
      <c r="IG25" s="101"/>
      <c r="IH25" s="101"/>
      <c r="II25" s="101"/>
      <c r="IJ25" s="101"/>
      <c r="IK25" s="101"/>
      <c r="IL25" s="101"/>
      <c r="IM25" s="101"/>
      <c r="IN25" s="101"/>
      <c r="IO25" s="101"/>
      <c r="IP25" s="101"/>
      <c r="IQ25" s="101"/>
      <c r="IR25" s="101"/>
      <c r="IS25" s="101"/>
      <c r="IT25" s="101"/>
      <c r="IU25" s="101"/>
      <c r="IV25" s="101"/>
      <c r="IW25" s="101"/>
      <c r="IX25" s="101"/>
    </row>
    <row r="26" spans="1:258" s="49" customFormat="1" ht="15" customHeight="1">
      <c r="A26" s="61">
        <v>18</v>
      </c>
      <c r="B26" s="82"/>
      <c r="C26" s="148" t="s">
        <v>107</v>
      </c>
      <c r="D26" s="148" t="s">
        <v>108</v>
      </c>
      <c r="E26" s="85"/>
      <c r="F26" s="87" t="e">
        <f>VLOOKUP(D26,#REF!,3,0)</f>
        <v>#REF!</v>
      </c>
      <c r="G26" s="149">
        <v>0.16989065</v>
      </c>
      <c r="H26" s="88"/>
      <c r="I26" s="101"/>
      <c r="J26" s="151" t="e">
        <f t="shared" si="2"/>
        <v>#REF!</v>
      </c>
      <c r="K26" s="101"/>
      <c r="L26" s="101"/>
      <c r="M26" s="87"/>
      <c r="N26" s="87"/>
      <c r="O26" s="101"/>
      <c r="P26" s="101"/>
      <c r="Q26" s="101"/>
      <c r="R26" s="101"/>
      <c r="S26" s="101"/>
      <c r="T26" s="101"/>
      <c r="U26" s="101"/>
      <c r="V26" s="101"/>
      <c r="W26" s="101"/>
      <c r="X26" s="101"/>
      <c r="Y26" s="101"/>
      <c r="Z26" s="101"/>
      <c r="AA26" s="101"/>
      <c r="AB26" s="101"/>
      <c r="AC26" s="101"/>
      <c r="AD26" s="101"/>
      <c r="AE26" s="101"/>
      <c r="AF26" s="101"/>
      <c r="AG26" s="101"/>
      <c r="AH26" s="101"/>
      <c r="AI26" s="101"/>
      <c r="AJ26" s="101"/>
      <c r="AK26" s="101"/>
      <c r="AL26" s="101"/>
      <c r="AM26" s="101"/>
      <c r="AN26" s="101"/>
      <c r="AO26" s="101"/>
      <c r="AP26" s="101"/>
      <c r="AQ26" s="101"/>
      <c r="AR26" s="101"/>
      <c r="AS26" s="101"/>
      <c r="AT26" s="101"/>
      <c r="AU26" s="101"/>
      <c r="AV26" s="101"/>
      <c r="AW26" s="101"/>
      <c r="AX26" s="101"/>
      <c r="AY26" s="101"/>
      <c r="AZ26" s="101"/>
      <c r="BA26" s="101"/>
      <c r="BB26" s="101"/>
      <c r="BC26" s="101"/>
      <c r="BD26" s="101"/>
      <c r="BE26" s="101"/>
      <c r="BF26" s="101"/>
      <c r="BG26" s="101"/>
      <c r="BH26" s="101"/>
      <c r="BI26" s="101"/>
      <c r="BJ26" s="101"/>
      <c r="BK26" s="101"/>
      <c r="BL26" s="101"/>
      <c r="BM26" s="101"/>
      <c r="BN26" s="101"/>
      <c r="BO26" s="101"/>
      <c r="BP26" s="101"/>
      <c r="BQ26" s="101"/>
      <c r="BR26" s="101"/>
      <c r="BS26" s="101"/>
      <c r="BT26" s="101"/>
      <c r="BU26" s="101"/>
      <c r="BV26" s="101"/>
      <c r="BW26" s="101"/>
      <c r="BX26" s="101"/>
      <c r="BY26" s="101"/>
      <c r="BZ26" s="101"/>
      <c r="CA26" s="101"/>
      <c r="CB26" s="101"/>
      <c r="CC26" s="101"/>
      <c r="CD26" s="101"/>
      <c r="CE26" s="101"/>
      <c r="CF26" s="101"/>
      <c r="CG26" s="101"/>
      <c r="CH26" s="101"/>
      <c r="CI26" s="101"/>
      <c r="CJ26" s="101"/>
      <c r="CK26" s="101"/>
      <c r="CL26" s="101"/>
      <c r="CM26" s="101"/>
      <c r="CN26" s="101"/>
      <c r="CO26" s="101"/>
      <c r="CP26" s="101"/>
      <c r="CQ26" s="101"/>
      <c r="CR26" s="101"/>
      <c r="CS26" s="101"/>
      <c r="CT26" s="101"/>
      <c r="CU26" s="101"/>
      <c r="CV26" s="101"/>
      <c r="CW26" s="101"/>
      <c r="CX26" s="101"/>
      <c r="CY26" s="101"/>
      <c r="CZ26" s="101"/>
      <c r="DA26" s="101"/>
      <c r="DB26" s="101"/>
      <c r="DC26" s="101"/>
      <c r="DD26" s="101"/>
      <c r="DE26" s="101"/>
      <c r="DF26" s="101"/>
      <c r="DG26" s="101"/>
      <c r="DH26" s="101"/>
      <c r="DI26" s="101"/>
      <c r="DJ26" s="101"/>
      <c r="DK26" s="101"/>
      <c r="DL26" s="101"/>
      <c r="DM26" s="101"/>
      <c r="DN26" s="101"/>
      <c r="DO26" s="101"/>
      <c r="DP26" s="101"/>
      <c r="DQ26" s="101"/>
      <c r="DR26" s="101"/>
      <c r="DS26" s="101"/>
      <c r="DT26" s="101"/>
      <c r="DU26" s="101"/>
      <c r="DV26" s="101"/>
      <c r="DW26" s="101"/>
      <c r="DX26" s="101"/>
      <c r="DY26" s="101"/>
      <c r="DZ26" s="101"/>
      <c r="EA26" s="101"/>
      <c r="EB26" s="101"/>
      <c r="EC26" s="101"/>
      <c r="ED26" s="101"/>
      <c r="EE26" s="101"/>
      <c r="EF26" s="101"/>
      <c r="EG26" s="101"/>
      <c r="EH26" s="101"/>
      <c r="EI26" s="101"/>
      <c r="EJ26" s="101"/>
      <c r="EK26" s="101"/>
      <c r="EL26" s="101"/>
      <c r="EM26" s="101"/>
      <c r="EN26" s="101"/>
      <c r="EO26" s="101"/>
      <c r="EP26" s="101"/>
      <c r="EQ26" s="101"/>
      <c r="ER26" s="101"/>
      <c r="ES26" s="101"/>
      <c r="ET26" s="101"/>
      <c r="EU26" s="101"/>
      <c r="EV26" s="101"/>
      <c r="EW26" s="101"/>
      <c r="EX26" s="101"/>
      <c r="EY26" s="101"/>
      <c r="EZ26" s="101"/>
      <c r="FA26" s="101"/>
      <c r="FB26" s="101"/>
      <c r="FC26" s="101"/>
      <c r="FD26" s="101"/>
      <c r="FE26" s="101"/>
      <c r="FF26" s="101"/>
      <c r="FG26" s="101"/>
      <c r="FH26" s="101"/>
      <c r="FI26" s="101"/>
      <c r="FJ26" s="101"/>
      <c r="FK26" s="101"/>
      <c r="FL26" s="101"/>
      <c r="FM26" s="101"/>
      <c r="FN26" s="101"/>
      <c r="FO26" s="101"/>
      <c r="FP26" s="101"/>
      <c r="FQ26" s="101"/>
      <c r="FR26" s="101"/>
      <c r="FS26" s="101"/>
      <c r="FT26" s="101"/>
      <c r="FU26" s="101"/>
      <c r="FV26" s="101"/>
      <c r="FW26" s="101"/>
      <c r="FX26" s="101"/>
      <c r="FY26" s="101"/>
      <c r="FZ26" s="101"/>
      <c r="GA26" s="101"/>
      <c r="GB26" s="101"/>
      <c r="GC26" s="101"/>
      <c r="GD26" s="101"/>
      <c r="GE26" s="101"/>
      <c r="GF26" s="101"/>
      <c r="GG26" s="101"/>
      <c r="GH26" s="101"/>
      <c r="GI26" s="101"/>
      <c r="GJ26" s="101"/>
      <c r="GK26" s="101"/>
      <c r="GL26" s="101"/>
      <c r="GM26" s="101"/>
      <c r="GN26" s="101"/>
      <c r="GO26" s="101"/>
      <c r="GP26" s="101"/>
      <c r="GQ26" s="101"/>
      <c r="GR26" s="101"/>
      <c r="GS26" s="101"/>
      <c r="GT26" s="101"/>
      <c r="GU26" s="101"/>
      <c r="GV26" s="101"/>
      <c r="GW26" s="101"/>
      <c r="GX26" s="101"/>
      <c r="GY26" s="101"/>
      <c r="GZ26" s="101"/>
      <c r="HA26" s="101"/>
      <c r="HB26" s="101"/>
      <c r="HC26" s="101"/>
      <c r="HD26" s="101"/>
      <c r="HE26" s="101"/>
      <c r="HF26" s="101"/>
      <c r="HG26" s="101"/>
      <c r="HH26" s="101"/>
      <c r="HI26" s="101"/>
      <c r="HJ26" s="101"/>
      <c r="HK26" s="101"/>
      <c r="HL26" s="101"/>
      <c r="HM26" s="101"/>
      <c r="HN26" s="101"/>
      <c r="HO26" s="101"/>
      <c r="HP26" s="101"/>
      <c r="HQ26" s="101"/>
      <c r="HR26" s="101"/>
      <c r="HS26" s="101"/>
      <c r="HT26" s="101"/>
      <c r="HU26" s="101"/>
      <c r="HV26" s="101"/>
      <c r="HW26" s="101"/>
      <c r="HX26" s="101"/>
      <c r="HY26" s="101"/>
      <c r="HZ26" s="101"/>
      <c r="IA26" s="101"/>
      <c r="IB26" s="101"/>
      <c r="IC26" s="101"/>
      <c r="ID26" s="101"/>
      <c r="IE26" s="101"/>
      <c r="IF26" s="101"/>
      <c r="IG26" s="101"/>
      <c r="IH26" s="101"/>
      <c r="II26" s="101"/>
      <c r="IJ26" s="101"/>
      <c r="IK26" s="101"/>
      <c r="IL26" s="101"/>
      <c r="IM26" s="101"/>
      <c r="IN26" s="101"/>
      <c r="IO26" s="101"/>
      <c r="IP26" s="101"/>
      <c r="IQ26" s="101"/>
      <c r="IR26" s="101"/>
      <c r="IS26" s="101"/>
      <c r="IT26" s="101"/>
      <c r="IU26" s="101"/>
      <c r="IV26" s="101"/>
      <c r="IW26" s="101"/>
      <c r="IX26" s="101"/>
    </row>
    <row r="27" spans="1:258" s="49" customFormat="1" ht="15" customHeight="1">
      <c r="A27" s="61">
        <v>19</v>
      </c>
      <c r="B27" s="82"/>
      <c r="C27" s="148" t="s">
        <v>109</v>
      </c>
      <c r="D27" s="148" t="s">
        <v>110</v>
      </c>
      <c r="E27" s="85"/>
      <c r="F27" s="87" t="e">
        <f>VLOOKUP(D27,#REF!,3,0)</f>
        <v>#REF!</v>
      </c>
      <c r="G27" s="149">
        <v>0.16989065</v>
      </c>
      <c r="H27" s="88"/>
      <c r="I27" s="101"/>
      <c r="J27" s="151" t="e">
        <f t="shared" si="2"/>
        <v>#REF!</v>
      </c>
      <c r="K27" s="101"/>
      <c r="L27" s="101"/>
      <c r="M27" s="87"/>
      <c r="N27" s="87"/>
      <c r="O27" s="101"/>
      <c r="P27" s="101"/>
      <c r="Q27" s="101"/>
      <c r="R27" s="101"/>
      <c r="S27" s="101"/>
      <c r="T27" s="101"/>
      <c r="U27" s="101"/>
      <c r="V27" s="101"/>
      <c r="W27" s="101"/>
      <c r="X27" s="101"/>
      <c r="Y27" s="101"/>
      <c r="Z27" s="101"/>
      <c r="AA27" s="101"/>
      <c r="AB27" s="101"/>
      <c r="AC27" s="101"/>
      <c r="AD27" s="101"/>
      <c r="AE27" s="101"/>
      <c r="AF27" s="101"/>
      <c r="AG27" s="101"/>
      <c r="AH27" s="101"/>
      <c r="AI27" s="101"/>
      <c r="AJ27" s="101"/>
      <c r="AK27" s="101"/>
      <c r="AL27" s="101"/>
      <c r="AM27" s="101"/>
      <c r="AN27" s="101"/>
      <c r="AO27" s="101"/>
      <c r="AP27" s="101"/>
      <c r="AQ27" s="101"/>
      <c r="AR27" s="101"/>
      <c r="AS27" s="101"/>
      <c r="AT27" s="101"/>
      <c r="AU27" s="101"/>
      <c r="AV27" s="101"/>
      <c r="AW27" s="101"/>
      <c r="AX27" s="101"/>
      <c r="AY27" s="101"/>
      <c r="AZ27" s="101"/>
      <c r="BA27" s="101"/>
      <c r="BB27" s="101"/>
      <c r="BC27" s="101"/>
      <c r="BD27" s="101"/>
      <c r="BE27" s="101"/>
      <c r="BF27" s="101"/>
      <c r="BG27" s="101"/>
      <c r="BH27" s="101"/>
      <c r="BI27" s="101"/>
      <c r="BJ27" s="101"/>
      <c r="BK27" s="101"/>
      <c r="BL27" s="101"/>
      <c r="BM27" s="101"/>
      <c r="BN27" s="101"/>
      <c r="BO27" s="101"/>
      <c r="BP27" s="101"/>
      <c r="BQ27" s="101"/>
      <c r="BR27" s="101"/>
      <c r="BS27" s="101"/>
      <c r="BT27" s="101"/>
      <c r="BU27" s="101"/>
      <c r="BV27" s="101"/>
      <c r="BW27" s="101"/>
      <c r="BX27" s="101"/>
      <c r="BY27" s="101"/>
      <c r="BZ27" s="101"/>
      <c r="CA27" s="101"/>
      <c r="CB27" s="101"/>
      <c r="CC27" s="101"/>
      <c r="CD27" s="101"/>
      <c r="CE27" s="101"/>
      <c r="CF27" s="101"/>
      <c r="CG27" s="101"/>
      <c r="CH27" s="101"/>
      <c r="CI27" s="101"/>
      <c r="CJ27" s="101"/>
      <c r="CK27" s="101"/>
      <c r="CL27" s="101"/>
      <c r="CM27" s="101"/>
      <c r="CN27" s="101"/>
      <c r="CO27" s="101"/>
      <c r="CP27" s="101"/>
      <c r="CQ27" s="101"/>
      <c r="CR27" s="101"/>
      <c r="CS27" s="101"/>
      <c r="CT27" s="101"/>
      <c r="CU27" s="101"/>
      <c r="CV27" s="101"/>
      <c r="CW27" s="101"/>
      <c r="CX27" s="101"/>
      <c r="CY27" s="101"/>
      <c r="CZ27" s="101"/>
      <c r="DA27" s="101"/>
      <c r="DB27" s="101"/>
      <c r="DC27" s="101"/>
      <c r="DD27" s="101"/>
      <c r="DE27" s="101"/>
      <c r="DF27" s="101"/>
      <c r="DG27" s="101"/>
      <c r="DH27" s="101"/>
      <c r="DI27" s="101"/>
      <c r="DJ27" s="101"/>
      <c r="DK27" s="101"/>
      <c r="DL27" s="101"/>
      <c r="DM27" s="101"/>
      <c r="DN27" s="101"/>
      <c r="DO27" s="101"/>
      <c r="DP27" s="101"/>
      <c r="DQ27" s="101"/>
      <c r="DR27" s="101"/>
      <c r="DS27" s="101"/>
      <c r="DT27" s="101"/>
      <c r="DU27" s="101"/>
      <c r="DV27" s="101"/>
      <c r="DW27" s="101"/>
      <c r="DX27" s="101"/>
      <c r="DY27" s="101"/>
      <c r="DZ27" s="101"/>
      <c r="EA27" s="101"/>
      <c r="EB27" s="101"/>
      <c r="EC27" s="101"/>
      <c r="ED27" s="101"/>
      <c r="EE27" s="101"/>
      <c r="EF27" s="101"/>
      <c r="EG27" s="101"/>
      <c r="EH27" s="101"/>
      <c r="EI27" s="101"/>
      <c r="EJ27" s="101"/>
      <c r="EK27" s="101"/>
      <c r="EL27" s="101"/>
      <c r="EM27" s="101"/>
      <c r="EN27" s="101"/>
      <c r="EO27" s="101"/>
      <c r="EP27" s="101"/>
      <c r="EQ27" s="101"/>
      <c r="ER27" s="101"/>
      <c r="ES27" s="101"/>
      <c r="ET27" s="101"/>
      <c r="EU27" s="101"/>
      <c r="EV27" s="101"/>
      <c r="EW27" s="101"/>
      <c r="EX27" s="101"/>
      <c r="EY27" s="101"/>
      <c r="EZ27" s="101"/>
      <c r="FA27" s="101"/>
      <c r="FB27" s="101"/>
      <c r="FC27" s="101"/>
      <c r="FD27" s="101"/>
      <c r="FE27" s="101"/>
      <c r="FF27" s="101"/>
      <c r="FG27" s="101"/>
      <c r="FH27" s="101"/>
      <c r="FI27" s="101"/>
      <c r="FJ27" s="101"/>
      <c r="FK27" s="101"/>
      <c r="FL27" s="101"/>
      <c r="FM27" s="101"/>
      <c r="FN27" s="101"/>
      <c r="FO27" s="101"/>
      <c r="FP27" s="101"/>
      <c r="FQ27" s="101"/>
      <c r="FR27" s="101"/>
      <c r="FS27" s="101"/>
      <c r="FT27" s="101"/>
      <c r="FU27" s="101"/>
      <c r="FV27" s="101"/>
      <c r="FW27" s="101"/>
      <c r="FX27" s="101"/>
      <c r="FY27" s="101"/>
      <c r="FZ27" s="101"/>
      <c r="GA27" s="101"/>
      <c r="GB27" s="101"/>
      <c r="GC27" s="101"/>
      <c r="GD27" s="101"/>
      <c r="GE27" s="101"/>
      <c r="GF27" s="101"/>
      <c r="GG27" s="101"/>
      <c r="GH27" s="101"/>
      <c r="GI27" s="101"/>
      <c r="GJ27" s="101"/>
      <c r="GK27" s="101"/>
      <c r="GL27" s="101"/>
      <c r="GM27" s="101"/>
      <c r="GN27" s="101"/>
      <c r="GO27" s="101"/>
      <c r="GP27" s="101"/>
      <c r="GQ27" s="101"/>
      <c r="GR27" s="101"/>
      <c r="GS27" s="101"/>
      <c r="GT27" s="101"/>
      <c r="GU27" s="101"/>
      <c r="GV27" s="101"/>
      <c r="GW27" s="101"/>
      <c r="GX27" s="101"/>
      <c r="GY27" s="101"/>
      <c r="GZ27" s="101"/>
      <c r="HA27" s="101"/>
      <c r="HB27" s="101"/>
      <c r="HC27" s="101"/>
      <c r="HD27" s="101"/>
      <c r="HE27" s="101"/>
      <c r="HF27" s="101"/>
      <c r="HG27" s="101"/>
      <c r="HH27" s="101"/>
      <c r="HI27" s="101"/>
      <c r="HJ27" s="101"/>
      <c r="HK27" s="101"/>
      <c r="HL27" s="101"/>
      <c r="HM27" s="101"/>
      <c r="HN27" s="101"/>
      <c r="HO27" s="101"/>
      <c r="HP27" s="101"/>
      <c r="HQ27" s="101"/>
      <c r="HR27" s="101"/>
      <c r="HS27" s="101"/>
      <c r="HT27" s="101"/>
      <c r="HU27" s="101"/>
      <c r="HV27" s="101"/>
      <c r="HW27" s="101"/>
      <c r="HX27" s="101"/>
      <c r="HY27" s="101"/>
      <c r="HZ27" s="101"/>
      <c r="IA27" s="101"/>
      <c r="IB27" s="101"/>
      <c r="IC27" s="101"/>
      <c r="ID27" s="101"/>
      <c r="IE27" s="101"/>
      <c r="IF27" s="101"/>
      <c r="IG27" s="101"/>
      <c r="IH27" s="101"/>
      <c r="II27" s="101"/>
      <c r="IJ27" s="101"/>
      <c r="IK27" s="101"/>
      <c r="IL27" s="101"/>
      <c r="IM27" s="101"/>
      <c r="IN27" s="101"/>
      <c r="IO27" s="101"/>
      <c r="IP27" s="101"/>
      <c r="IQ27" s="101"/>
      <c r="IR27" s="101"/>
      <c r="IS27" s="101"/>
      <c r="IT27" s="101"/>
      <c r="IU27" s="101"/>
      <c r="IV27" s="101"/>
      <c r="IW27" s="101"/>
      <c r="IX27" s="101"/>
    </row>
    <row r="28" spans="1:258" s="49" customFormat="1" ht="15" customHeight="1">
      <c r="A28" s="61">
        <v>20</v>
      </c>
      <c r="B28" s="82"/>
      <c r="C28" s="148" t="s">
        <v>111</v>
      </c>
      <c r="D28" s="148" t="s">
        <v>112</v>
      </c>
      <c r="E28" s="85"/>
      <c r="F28" s="87" t="e">
        <f>VLOOKUP(D28,#REF!,3,0)</f>
        <v>#REF!</v>
      </c>
      <c r="G28" s="149">
        <v>1.0193439</v>
      </c>
      <c r="H28" s="88"/>
      <c r="I28" s="101"/>
      <c r="J28" s="151" t="e">
        <f t="shared" si="2"/>
        <v>#REF!</v>
      </c>
      <c r="K28" s="101"/>
      <c r="L28" s="101"/>
      <c r="M28" s="87"/>
      <c r="N28" s="87"/>
      <c r="O28" s="101"/>
      <c r="P28" s="101"/>
      <c r="Q28" s="101"/>
      <c r="R28" s="101"/>
      <c r="S28" s="101"/>
      <c r="T28" s="101"/>
      <c r="U28" s="101"/>
      <c r="V28" s="101"/>
      <c r="W28" s="101"/>
      <c r="X28" s="101"/>
      <c r="Y28" s="101"/>
      <c r="Z28" s="101"/>
      <c r="AA28" s="101"/>
      <c r="AB28" s="101"/>
      <c r="AC28" s="101"/>
      <c r="AD28" s="101"/>
      <c r="AE28" s="101"/>
      <c r="AF28" s="101"/>
      <c r="AG28" s="101"/>
      <c r="AH28" s="101"/>
      <c r="AI28" s="101"/>
      <c r="AJ28" s="101"/>
      <c r="AK28" s="101"/>
      <c r="AL28" s="101"/>
      <c r="AM28" s="101"/>
      <c r="AN28" s="101"/>
      <c r="AO28" s="101"/>
      <c r="AP28" s="101"/>
      <c r="AQ28" s="101"/>
      <c r="AR28" s="101"/>
      <c r="AS28" s="101"/>
      <c r="AT28" s="101"/>
      <c r="AU28" s="101"/>
      <c r="AV28" s="101"/>
      <c r="AW28" s="101"/>
      <c r="AX28" s="101"/>
      <c r="AY28" s="101"/>
      <c r="AZ28" s="101"/>
      <c r="BA28" s="101"/>
      <c r="BB28" s="101"/>
      <c r="BC28" s="101"/>
      <c r="BD28" s="101"/>
      <c r="BE28" s="101"/>
      <c r="BF28" s="101"/>
      <c r="BG28" s="101"/>
      <c r="BH28" s="101"/>
      <c r="BI28" s="101"/>
      <c r="BJ28" s="101"/>
      <c r="BK28" s="101"/>
      <c r="BL28" s="101"/>
      <c r="BM28" s="101"/>
      <c r="BN28" s="101"/>
      <c r="BO28" s="101"/>
      <c r="BP28" s="101"/>
      <c r="BQ28" s="101"/>
      <c r="BR28" s="101"/>
      <c r="BS28" s="101"/>
      <c r="BT28" s="101"/>
      <c r="BU28" s="101"/>
      <c r="BV28" s="101"/>
      <c r="BW28" s="101"/>
      <c r="BX28" s="101"/>
      <c r="BY28" s="101"/>
      <c r="BZ28" s="101"/>
      <c r="CA28" s="101"/>
      <c r="CB28" s="101"/>
      <c r="CC28" s="101"/>
      <c r="CD28" s="101"/>
      <c r="CE28" s="101"/>
      <c r="CF28" s="101"/>
      <c r="CG28" s="101"/>
      <c r="CH28" s="101"/>
      <c r="CI28" s="101"/>
      <c r="CJ28" s="101"/>
      <c r="CK28" s="101"/>
      <c r="CL28" s="101"/>
      <c r="CM28" s="101"/>
      <c r="CN28" s="101"/>
      <c r="CO28" s="101"/>
      <c r="CP28" s="101"/>
      <c r="CQ28" s="101"/>
      <c r="CR28" s="101"/>
      <c r="CS28" s="101"/>
      <c r="CT28" s="101"/>
      <c r="CU28" s="101"/>
      <c r="CV28" s="101"/>
      <c r="CW28" s="101"/>
      <c r="CX28" s="101"/>
      <c r="CY28" s="101"/>
      <c r="CZ28" s="101"/>
      <c r="DA28" s="101"/>
      <c r="DB28" s="101"/>
      <c r="DC28" s="101"/>
      <c r="DD28" s="101"/>
      <c r="DE28" s="101"/>
      <c r="DF28" s="101"/>
      <c r="DG28" s="101"/>
      <c r="DH28" s="101"/>
      <c r="DI28" s="101"/>
      <c r="DJ28" s="101"/>
      <c r="DK28" s="101"/>
      <c r="DL28" s="101"/>
      <c r="DM28" s="101"/>
      <c r="DN28" s="101"/>
      <c r="DO28" s="101"/>
      <c r="DP28" s="101"/>
      <c r="DQ28" s="101"/>
      <c r="DR28" s="101"/>
      <c r="DS28" s="101"/>
      <c r="DT28" s="101"/>
      <c r="DU28" s="101"/>
      <c r="DV28" s="101"/>
      <c r="DW28" s="101"/>
      <c r="DX28" s="101"/>
      <c r="DY28" s="101"/>
      <c r="DZ28" s="101"/>
      <c r="EA28" s="101"/>
      <c r="EB28" s="101"/>
      <c r="EC28" s="101"/>
      <c r="ED28" s="101"/>
      <c r="EE28" s="101"/>
      <c r="EF28" s="101"/>
      <c r="EG28" s="101"/>
      <c r="EH28" s="101"/>
      <c r="EI28" s="101"/>
      <c r="EJ28" s="101"/>
      <c r="EK28" s="101"/>
      <c r="EL28" s="101"/>
      <c r="EM28" s="101"/>
      <c r="EN28" s="101"/>
      <c r="EO28" s="101"/>
      <c r="EP28" s="101"/>
      <c r="EQ28" s="101"/>
      <c r="ER28" s="101"/>
      <c r="ES28" s="101"/>
      <c r="ET28" s="101"/>
      <c r="EU28" s="101"/>
      <c r="EV28" s="101"/>
      <c r="EW28" s="101"/>
      <c r="EX28" s="101"/>
      <c r="EY28" s="101"/>
      <c r="EZ28" s="101"/>
      <c r="FA28" s="101"/>
      <c r="FB28" s="101"/>
      <c r="FC28" s="101"/>
      <c r="FD28" s="101"/>
      <c r="FE28" s="101"/>
      <c r="FF28" s="101"/>
      <c r="FG28" s="101"/>
      <c r="FH28" s="101"/>
      <c r="FI28" s="101"/>
      <c r="FJ28" s="101"/>
      <c r="FK28" s="101"/>
      <c r="FL28" s="101"/>
      <c r="FM28" s="101"/>
      <c r="FN28" s="101"/>
      <c r="FO28" s="101"/>
      <c r="FP28" s="101"/>
      <c r="FQ28" s="101"/>
      <c r="FR28" s="101"/>
      <c r="FS28" s="101"/>
      <c r="FT28" s="101"/>
      <c r="FU28" s="101"/>
      <c r="FV28" s="101"/>
      <c r="FW28" s="101"/>
      <c r="FX28" s="101"/>
      <c r="FY28" s="101"/>
      <c r="FZ28" s="101"/>
      <c r="GA28" s="101"/>
      <c r="GB28" s="101"/>
      <c r="GC28" s="101"/>
      <c r="GD28" s="101"/>
      <c r="GE28" s="101"/>
      <c r="GF28" s="101"/>
      <c r="GG28" s="101"/>
      <c r="GH28" s="101"/>
      <c r="GI28" s="101"/>
      <c r="GJ28" s="101"/>
      <c r="GK28" s="101"/>
      <c r="GL28" s="101"/>
      <c r="GM28" s="101"/>
      <c r="GN28" s="101"/>
      <c r="GO28" s="101"/>
      <c r="GP28" s="101"/>
      <c r="GQ28" s="101"/>
      <c r="GR28" s="101"/>
      <c r="GS28" s="101"/>
      <c r="GT28" s="101"/>
      <c r="GU28" s="101"/>
      <c r="GV28" s="101"/>
      <c r="GW28" s="101"/>
      <c r="GX28" s="101"/>
      <c r="GY28" s="101"/>
      <c r="GZ28" s="101"/>
      <c r="HA28" s="101"/>
      <c r="HB28" s="101"/>
      <c r="HC28" s="101"/>
      <c r="HD28" s="101"/>
      <c r="HE28" s="101"/>
      <c r="HF28" s="101"/>
      <c r="HG28" s="101"/>
      <c r="HH28" s="101"/>
      <c r="HI28" s="101"/>
      <c r="HJ28" s="101"/>
      <c r="HK28" s="101"/>
      <c r="HL28" s="101"/>
      <c r="HM28" s="101"/>
      <c r="HN28" s="101"/>
      <c r="HO28" s="101"/>
      <c r="HP28" s="101"/>
      <c r="HQ28" s="101"/>
      <c r="HR28" s="101"/>
      <c r="HS28" s="101"/>
      <c r="HT28" s="101"/>
      <c r="HU28" s="101"/>
      <c r="HV28" s="101"/>
      <c r="HW28" s="101"/>
      <c r="HX28" s="101"/>
      <c r="HY28" s="101"/>
      <c r="HZ28" s="101"/>
      <c r="IA28" s="101"/>
      <c r="IB28" s="101"/>
      <c r="IC28" s="101"/>
      <c r="ID28" s="101"/>
      <c r="IE28" s="101"/>
      <c r="IF28" s="101"/>
      <c r="IG28" s="101"/>
      <c r="IH28" s="101"/>
      <c r="II28" s="101"/>
      <c r="IJ28" s="101"/>
      <c r="IK28" s="101"/>
      <c r="IL28" s="101"/>
      <c r="IM28" s="101"/>
      <c r="IN28" s="101"/>
      <c r="IO28" s="101"/>
      <c r="IP28" s="101"/>
      <c r="IQ28" s="101"/>
      <c r="IR28" s="101"/>
      <c r="IS28" s="101"/>
      <c r="IT28" s="101"/>
      <c r="IU28" s="101"/>
      <c r="IV28" s="101"/>
      <c r="IW28" s="101"/>
      <c r="IX28" s="101"/>
    </row>
    <row r="29" spans="1:258" s="49" customFormat="1" ht="15" customHeight="1">
      <c r="A29" s="61">
        <v>21</v>
      </c>
      <c r="B29" s="82"/>
      <c r="C29" s="148" t="s">
        <v>113</v>
      </c>
      <c r="D29" s="148" t="s">
        <v>114</v>
      </c>
      <c r="E29" s="85"/>
      <c r="F29" s="87" t="e">
        <f>VLOOKUP(D29,#REF!,3,0)</f>
        <v>#REF!</v>
      </c>
      <c r="G29" s="149">
        <v>0.52852390000000005</v>
      </c>
      <c r="H29" s="88"/>
      <c r="I29" s="101"/>
      <c r="J29" s="151" t="e">
        <f t="shared" si="2"/>
        <v>#REF!</v>
      </c>
      <c r="K29" s="101"/>
      <c r="L29" s="101"/>
      <c r="M29" s="87"/>
      <c r="N29" s="87"/>
      <c r="O29" s="101"/>
      <c r="P29" s="101"/>
      <c r="Q29" s="101"/>
      <c r="R29" s="101"/>
      <c r="S29" s="101"/>
      <c r="T29" s="101"/>
      <c r="U29" s="101"/>
      <c r="V29" s="101"/>
      <c r="W29" s="101"/>
      <c r="X29" s="101"/>
      <c r="Y29" s="101"/>
      <c r="Z29" s="101"/>
      <c r="AA29" s="101"/>
      <c r="AB29" s="101"/>
      <c r="AC29" s="101"/>
      <c r="AD29" s="101"/>
      <c r="AE29" s="101"/>
      <c r="AF29" s="101"/>
      <c r="AG29" s="101"/>
      <c r="AH29" s="101"/>
      <c r="AI29" s="101"/>
      <c r="AJ29" s="101"/>
      <c r="AK29" s="101"/>
      <c r="AL29" s="101"/>
      <c r="AM29" s="101"/>
      <c r="AN29" s="101"/>
      <c r="AO29" s="101"/>
      <c r="AP29" s="101"/>
      <c r="AQ29" s="101"/>
      <c r="AR29" s="101"/>
      <c r="AS29" s="101"/>
      <c r="AT29" s="101"/>
      <c r="AU29" s="101"/>
      <c r="AV29" s="101"/>
      <c r="AW29" s="101"/>
      <c r="AX29" s="101"/>
      <c r="AY29" s="101"/>
      <c r="AZ29" s="101"/>
      <c r="BA29" s="101"/>
      <c r="BB29" s="101"/>
      <c r="BC29" s="101"/>
      <c r="BD29" s="101"/>
      <c r="BE29" s="101"/>
      <c r="BF29" s="101"/>
      <c r="BG29" s="101"/>
      <c r="BH29" s="101"/>
      <c r="BI29" s="101"/>
      <c r="BJ29" s="101"/>
      <c r="BK29" s="101"/>
      <c r="BL29" s="101"/>
      <c r="BM29" s="101"/>
      <c r="BN29" s="101"/>
      <c r="BO29" s="101"/>
      <c r="BP29" s="101"/>
      <c r="BQ29" s="101"/>
      <c r="BR29" s="101"/>
      <c r="BS29" s="101"/>
      <c r="BT29" s="101"/>
      <c r="BU29" s="101"/>
      <c r="BV29" s="101"/>
      <c r="BW29" s="101"/>
      <c r="BX29" s="101"/>
      <c r="BY29" s="101"/>
      <c r="BZ29" s="101"/>
      <c r="CA29" s="101"/>
      <c r="CB29" s="101"/>
      <c r="CC29" s="101"/>
      <c r="CD29" s="101"/>
      <c r="CE29" s="101"/>
      <c r="CF29" s="101"/>
      <c r="CG29" s="101"/>
      <c r="CH29" s="101"/>
      <c r="CI29" s="101"/>
      <c r="CJ29" s="101"/>
      <c r="CK29" s="101"/>
      <c r="CL29" s="101"/>
      <c r="CM29" s="101"/>
      <c r="CN29" s="101"/>
      <c r="CO29" s="101"/>
      <c r="CP29" s="101"/>
      <c r="CQ29" s="101"/>
      <c r="CR29" s="101"/>
      <c r="CS29" s="101"/>
      <c r="CT29" s="101"/>
      <c r="CU29" s="101"/>
      <c r="CV29" s="101"/>
      <c r="CW29" s="101"/>
      <c r="CX29" s="101"/>
      <c r="CY29" s="101"/>
      <c r="CZ29" s="101"/>
      <c r="DA29" s="101"/>
      <c r="DB29" s="101"/>
      <c r="DC29" s="101"/>
      <c r="DD29" s="101"/>
      <c r="DE29" s="101"/>
      <c r="DF29" s="101"/>
      <c r="DG29" s="101"/>
      <c r="DH29" s="101"/>
      <c r="DI29" s="101"/>
      <c r="DJ29" s="101"/>
      <c r="DK29" s="101"/>
      <c r="DL29" s="101"/>
      <c r="DM29" s="101"/>
      <c r="DN29" s="101"/>
      <c r="DO29" s="101"/>
      <c r="DP29" s="101"/>
      <c r="DQ29" s="101"/>
      <c r="DR29" s="101"/>
      <c r="DS29" s="101"/>
      <c r="DT29" s="101"/>
      <c r="DU29" s="101"/>
      <c r="DV29" s="101"/>
      <c r="DW29" s="101"/>
      <c r="DX29" s="101"/>
      <c r="DY29" s="101"/>
      <c r="DZ29" s="101"/>
      <c r="EA29" s="101"/>
      <c r="EB29" s="101"/>
      <c r="EC29" s="101"/>
      <c r="ED29" s="101"/>
      <c r="EE29" s="101"/>
      <c r="EF29" s="101"/>
      <c r="EG29" s="101"/>
      <c r="EH29" s="101"/>
      <c r="EI29" s="101"/>
      <c r="EJ29" s="101"/>
      <c r="EK29" s="101"/>
      <c r="EL29" s="101"/>
      <c r="EM29" s="101"/>
      <c r="EN29" s="101"/>
      <c r="EO29" s="101"/>
      <c r="EP29" s="101"/>
      <c r="EQ29" s="101"/>
      <c r="ER29" s="101"/>
      <c r="ES29" s="101"/>
      <c r="ET29" s="101"/>
      <c r="EU29" s="101"/>
      <c r="EV29" s="101"/>
      <c r="EW29" s="101"/>
      <c r="EX29" s="101"/>
      <c r="EY29" s="101"/>
      <c r="EZ29" s="101"/>
      <c r="FA29" s="101"/>
      <c r="FB29" s="101"/>
      <c r="FC29" s="101"/>
      <c r="FD29" s="101"/>
      <c r="FE29" s="101"/>
      <c r="FF29" s="101"/>
      <c r="FG29" s="101"/>
      <c r="FH29" s="101"/>
      <c r="FI29" s="101"/>
      <c r="FJ29" s="101"/>
      <c r="FK29" s="101"/>
      <c r="FL29" s="101"/>
      <c r="FM29" s="101"/>
      <c r="FN29" s="101"/>
      <c r="FO29" s="101"/>
      <c r="FP29" s="101"/>
      <c r="FQ29" s="101"/>
      <c r="FR29" s="101"/>
      <c r="FS29" s="101"/>
      <c r="FT29" s="101"/>
      <c r="FU29" s="101"/>
      <c r="FV29" s="101"/>
      <c r="FW29" s="101"/>
      <c r="FX29" s="101"/>
      <c r="FY29" s="101"/>
      <c r="FZ29" s="101"/>
      <c r="GA29" s="101"/>
      <c r="GB29" s="101"/>
      <c r="GC29" s="101"/>
      <c r="GD29" s="101"/>
      <c r="GE29" s="101"/>
      <c r="GF29" s="101"/>
      <c r="GG29" s="101"/>
      <c r="GH29" s="101"/>
      <c r="GI29" s="101"/>
      <c r="GJ29" s="101"/>
      <c r="GK29" s="101"/>
      <c r="GL29" s="101"/>
      <c r="GM29" s="101"/>
      <c r="GN29" s="101"/>
      <c r="GO29" s="101"/>
      <c r="GP29" s="101"/>
      <c r="GQ29" s="101"/>
      <c r="GR29" s="101"/>
      <c r="GS29" s="101"/>
      <c r="GT29" s="101"/>
      <c r="GU29" s="101"/>
      <c r="GV29" s="101"/>
      <c r="GW29" s="101"/>
      <c r="GX29" s="101"/>
      <c r="GY29" s="101"/>
      <c r="GZ29" s="101"/>
      <c r="HA29" s="101"/>
      <c r="HB29" s="101"/>
      <c r="HC29" s="101"/>
      <c r="HD29" s="101"/>
      <c r="HE29" s="101"/>
      <c r="HF29" s="101"/>
      <c r="HG29" s="101"/>
      <c r="HH29" s="101"/>
      <c r="HI29" s="101"/>
      <c r="HJ29" s="101"/>
      <c r="HK29" s="101"/>
      <c r="HL29" s="101"/>
      <c r="HM29" s="101"/>
      <c r="HN29" s="101"/>
      <c r="HO29" s="101"/>
      <c r="HP29" s="101"/>
      <c r="HQ29" s="101"/>
      <c r="HR29" s="101"/>
      <c r="HS29" s="101"/>
      <c r="HT29" s="101"/>
      <c r="HU29" s="101"/>
      <c r="HV29" s="101"/>
      <c r="HW29" s="101"/>
      <c r="HX29" s="101"/>
      <c r="HY29" s="101"/>
      <c r="HZ29" s="101"/>
      <c r="IA29" s="101"/>
      <c r="IB29" s="101"/>
      <c r="IC29" s="101"/>
      <c r="ID29" s="101"/>
      <c r="IE29" s="101"/>
      <c r="IF29" s="101"/>
      <c r="IG29" s="101"/>
      <c r="IH29" s="101"/>
      <c r="II29" s="101"/>
      <c r="IJ29" s="101"/>
      <c r="IK29" s="101"/>
      <c r="IL29" s="101"/>
      <c r="IM29" s="101"/>
      <c r="IN29" s="101"/>
      <c r="IO29" s="101"/>
      <c r="IP29" s="101"/>
      <c r="IQ29" s="101"/>
      <c r="IR29" s="101"/>
      <c r="IS29" s="101"/>
      <c r="IT29" s="101"/>
      <c r="IU29" s="101"/>
      <c r="IV29" s="101"/>
      <c r="IW29" s="101"/>
      <c r="IX29" s="101"/>
    </row>
    <row r="30" spans="1:258" s="49" customFormat="1" ht="15" customHeight="1">
      <c r="A30" s="61">
        <v>22</v>
      </c>
      <c r="B30" s="82"/>
      <c r="C30" s="148" t="s">
        <v>115</v>
      </c>
      <c r="D30" s="148" t="s">
        <v>116</v>
      </c>
      <c r="E30" s="85"/>
      <c r="F30" s="87" t="e">
        <f>VLOOKUP(D30,#REF!,3,0)</f>
        <v>#REF!</v>
      </c>
      <c r="G30" s="149">
        <v>0.52852390000000005</v>
      </c>
      <c r="H30" s="88"/>
      <c r="I30" s="101"/>
      <c r="J30" s="151" t="e">
        <f t="shared" si="2"/>
        <v>#REF!</v>
      </c>
      <c r="K30" s="101"/>
      <c r="L30" s="101"/>
      <c r="M30" s="87"/>
      <c r="N30" s="87"/>
      <c r="O30" s="101"/>
      <c r="P30" s="101"/>
      <c r="Q30" s="101"/>
      <c r="R30" s="101"/>
      <c r="S30" s="101"/>
      <c r="T30" s="101"/>
      <c r="U30" s="101"/>
      <c r="V30" s="101"/>
      <c r="W30" s="101"/>
      <c r="X30" s="101"/>
      <c r="Y30" s="101"/>
      <c r="Z30" s="101"/>
      <c r="AA30" s="101"/>
      <c r="AB30" s="101"/>
      <c r="AC30" s="101"/>
      <c r="AD30" s="101"/>
      <c r="AE30" s="101"/>
      <c r="AF30" s="101"/>
      <c r="AG30" s="101"/>
      <c r="AH30" s="101"/>
      <c r="AI30" s="101"/>
      <c r="AJ30" s="101"/>
      <c r="AK30" s="101"/>
      <c r="AL30" s="101"/>
      <c r="AM30" s="101"/>
      <c r="AN30" s="101"/>
      <c r="AO30" s="101"/>
      <c r="AP30" s="101"/>
      <c r="AQ30" s="101"/>
      <c r="AR30" s="101"/>
      <c r="AS30" s="101"/>
      <c r="AT30" s="101"/>
      <c r="AU30" s="101"/>
      <c r="AV30" s="101"/>
      <c r="AW30" s="101"/>
      <c r="AX30" s="101"/>
      <c r="AY30" s="101"/>
      <c r="AZ30" s="101"/>
      <c r="BA30" s="101"/>
      <c r="BB30" s="101"/>
      <c r="BC30" s="101"/>
      <c r="BD30" s="101"/>
      <c r="BE30" s="101"/>
      <c r="BF30" s="101"/>
      <c r="BG30" s="101"/>
      <c r="BH30" s="101"/>
      <c r="BI30" s="101"/>
      <c r="BJ30" s="101"/>
      <c r="BK30" s="101"/>
      <c r="BL30" s="101"/>
      <c r="BM30" s="101"/>
      <c r="BN30" s="101"/>
      <c r="BO30" s="101"/>
      <c r="BP30" s="101"/>
      <c r="BQ30" s="101"/>
      <c r="BR30" s="101"/>
      <c r="BS30" s="101"/>
      <c r="BT30" s="101"/>
      <c r="BU30" s="101"/>
      <c r="BV30" s="101"/>
      <c r="BW30" s="101"/>
      <c r="BX30" s="101"/>
      <c r="BY30" s="101"/>
      <c r="BZ30" s="101"/>
      <c r="CA30" s="101"/>
      <c r="CB30" s="101"/>
      <c r="CC30" s="101"/>
      <c r="CD30" s="101"/>
      <c r="CE30" s="101"/>
      <c r="CF30" s="101"/>
      <c r="CG30" s="101"/>
      <c r="CH30" s="101"/>
      <c r="CI30" s="101"/>
      <c r="CJ30" s="101"/>
      <c r="CK30" s="101"/>
      <c r="CL30" s="101"/>
      <c r="CM30" s="101"/>
      <c r="CN30" s="101"/>
      <c r="CO30" s="101"/>
      <c r="CP30" s="101"/>
      <c r="CQ30" s="101"/>
      <c r="CR30" s="101"/>
      <c r="CS30" s="101"/>
      <c r="CT30" s="101"/>
      <c r="CU30" s="101"/>
      <c r="CV30" s="101"/>
      <c r="CW30" s="101"/>
      <c r="CX30" s="101"/>
      <c r="CY30" s="101"/>
      <c r="CZ30" s="101"/>
      <c r="DA30" s="101"/>
      <c r="DB30" s="101"/>
      <c r="DC30" s="101"/>
      <c r="DD30" s="101"/>
      <c r="DE30" s="101"/>
      <c r="DF30" s="101"/>
      <c r="DG30" s="101"/>
      <c r="DH30" s="101"/>
      <c r="DI30" s="101"/>
      <c r="DJ30" s="101"/>
      <c r="DK30" s="101"/>
      <c r="DL30" s="101"/>
      <c r="DM30" s="101"/>
      <c r="DN30" s="101"/>
      <c r="DO30" s="101"/>
      <c r="DP30" s="101"/>
      <c r="DQ30" s="101"/>
      <c r="DR30" s="101"/>
      <c r="DS30" s="101"/>
      <c r="DT30" s="101"/>
      <c r="DU30" s="101"/>
      <c r="DV30" s="101"/>
      <c r="DW30" s="101"/>
      <c r="DX30" s="101"/>
      <c r="DY30" s="101"/>
      <c r="DZ30" s="101"/>
      <c r="EA30" s="101"/>
      <c r="EB30" s="101"/>
      <c r="EC30" s="101"/>
      <c r="ED30" s="101"/>
      <c r="EE30" s="101"/>
      <c r="EF30" s="101"/>
      <c r="EG30" s="101"/>
      <c r="EH30" s="101"/>
      <c r="EI30" s="101"/>
      <c r="EJ30" s="101"/>
      <c r="EK30" s="101"/>
      <c r="EL30" s="101"/>
      <c r="EM30" s="101"/>
      <c r="EN30" s="101"/>
      <c r="EO30" s="101"/>
      <c r="EP30" s="101"/>
      <c r="EQ30" s="101"/>
      <c r="ER30" s="101"/>
      <c r="ES30" s="101"/>
      <c r="ET30" s="101"/>
      <c r="EU30" s="101"/>
      <c r="EV30" s="101"/>
      <c r="EW30" s="101"/>
      <c r="EX30" s="101"/>
      <c r="EY30" s="101"/>
      <c r="EZ30" s="101"/>
      <c r="FA30" s="101"/>
      <c r="FB30" s="101"/>
      <c r="FC30" s="101"/>
      <c r="FD30" s="101"/>
      <c r="FE30" s="101"/>
      <c r="FF30" s="101"/>
      <c r="FG30" s="101"/>
      <c r="FH30" s="101"/>
      <c r="FI30" s="101"/>
      <c r="FJ30" s="101"/>
      <c r="FK30" s="101"/>
      <c r="FL30" s="101"/>
      <c r="FM30" s="101"/>
      <c r="FN30" s="101"/>
      <c r="FO30" s="101"/>
      <c r="FP30" s="101"/>
      <c r="FQ30" s="101"/>
      <c r="FR30" s="101"/>
      <c r="FS30" s="101"/>
      <c r="FT30" s="101"/>
      <c r="FU30" s="101"/>
      <c r="FV30" s="101"/>
      <c r="FW30" s="101"/>
      <c r="FX30" s="101"/>
      <c r="FY30" s="101"/>
      <c r="FZ30" s="101"/>
      <c r="GA30" s="101"/>
      <c r="GB30" s="101"/>
      <c r="GC30" s="101"/>
      <c r="GD30" s="101"/>
      <c r="GE30" s="101"/>
      <c r="GF30" s="101"/>
      <c r="GG30" s="101"/>
      <c r="GH30" s="101"/>
      <c r="GI30" s="101"/>
      <c r="GJ30" s="101"/>
      <c r="GK30" s="101"/>
      <c r="GL30" s="101"/>
      <c r="GM30" s="101"/>
      <c r="GN30" s="101"/>
      <c r="GO30" s="101"/>
      <c r="GP30" s="101"/>
      <c r="GQ30" s="101"/>
      <c r="GR30" s="101"/>
      <c r="GS30" s="101"/>
      <c r="GT30" s="101"/>
      <c r="GU30" s="101"/>
      <c r="GV30" s="101"/>
      <c r="GW30" s="101"/>
      <c r="GX30" s="101"/>
      <c r="GY30" s="101"/>
      <c r="GZ30" s="101"/>
      <c r="HA30" s="101"/>
      <c r="HB30" s="101"/>
      <c r="HC30" s="101"/>
      <c r="HD30" s="101"/>
      <c r="HE30" s="101"/>
      <c r="HF30" s="101"/>
      <c r="HG30" s="101"/>
      <c r="HH30" s="101"/>
      <c r="HI30" s="101"/>
      <c r="HJ30" s="101"/>
      <c r="HK30" s="101"/>
      <c r="HL30" s="101"/>
      <c r="HM30" s="101"/>
      <c r="HN30" s="101"/>
      <c r="HO30" s="101"/>
      <c r="HP30" s="101"/>
      <c r="HQ30" s="101"/>
      <c r="HR30" s="101"/>
      <c r="HS30" s="101"/>
      <c r="HT30" s="101"/>
      <c r="HU30" s="101"/>
      <c r="HV30" s="101"/>
      <c r="HW30" s="101"/>
      <c r="HX30" s="101"/>
      <c r="HY30" s="101"/>
      <c r="HZ30" s="101"/>
      <c r="IA30" s="101"/>
      <c r="IB30" s="101"/>
      <c r="IC30" s="101"/>
      <c r="ID30" s="101"/>
      <c r="IE30" s="101"/>
      <c r="IF30" s="101"/>
      <c r="IG30" s="101"/>
      <c r="IH30" s="101"/>
      <c r="II30" s="101"/>
      <c r="IJ30" s="101"/>
      <c r="IK30" s="101"/>
      <c r="IL30" s="101"/>
      <c r="IM30" s="101"/>
      <c r="IN30" s="101"/>
      <c r="IO30" s="101"/>
      <c r="IP30" s="101"/>
      <c r="IQ30" s="101"/>
      <c r="IR30" s="101"/>
      <c r="IS30" s="101"/>
      <c r="IT30" s="101"/>
      <c r="IU30" s="101"/>
      <c r="IV30" s="101"/>
      <c r="IW30" s="101"/>
      <c r="IX30" s="101"/>
    </row>
    <row r="31" spans="1:258" s="14" customFormat="1" ht="15" customHeight="1">
      <c r="A31" s="61">
        <v>23</v>
      </c>
      <c r="B31" s="62"/>
      <c r="C31" s="73" t="s">
        <v>117</v>
      </c>
      <c r="D31" s="73" t="s">
        <v>118</v>
      </c>
      <c r="E31" s="63"/>
      <c r="F31" s="58" t="e">
        <f>VLOOKUP(D31,#REF!,3,0)</f>
        <v>#REF!</v>
      </c>
      <c r="G31" s="59">
        <v>0.4247824</v>
      </c>
      <c r="H31" s="65"/>
      <c r="I31" s="92"/>
      <c r="J31" s="151" t="e">
        <f t="shared" si="2"/>
        <v>#REF!</v>
      </c>
      <c r="K31" s="92"/>
      <c r="L31" s="92"/>
      <c r="M31" s="58"/>
      <c r="N31" s="58"/>
      <c r="O31" s="92"/>
      <c r="P31" s="92"/>
      <c r="Q31" s="92"/>
      <c r="R31" s="92"/>
      <c r="S31" s="92"/>
      <c r="T31" s="92"/>
      <c r="U31" s="92"/>
      <c r="V31" s="92"/>
      <c r="W31" s="92"/>
      <c r="X31" s="92"/>
      <c r="Y31" s="92"/>
      <c r="Z31" s="92"/>
      <c r="AA31" s="92"/>
      <c r="AB31" s="92"/>
      <c r="AC31" s="92"/>
      <c r="AD31" s="92"/>
      <c r="AE31" s="92"/>
      <c r="AF31" s="92"/>
      <c r="AG31" s="92"/>
      <c r="AH31" s="92"/>
      <c r="AI31" s="92"/>
      <c r="AJ31" s="92"/>
      <c r="AK31" s="92"/>
      <c r="AL31" s="92"/>
      <c r="AM31" s="92"/>
      <c r="AN31" s="92"/>
      <c r="AO31" s="92"/>
      <c r="AP31" s="92"/>
      <c r="AQ31" s="92"/>
      <c r="AR31" s="92"/>
      <c r="AS31" s="92"/>
      <c r="AT31" s="92"/>
      <c r="AU31" s="92"/>
      <c r="AV31" s="92"/>
      <c r="AW31" s="92"/>
      <c r="AX31" s="92"/>
      <c r="AY31" s="92"/>
      <c r="AZ31" s="92"/>
      <c r="BA31" s="92"/>
      <c r="BB31" s="92"/>
      <c r="BC31" s="92"/>
      <c r="BD31" s="92"/>
      <c r="BE31" s="92"/>
      <c r="BF31" s="92"/>
      <c r="BG31" s="92"/>
      <c r="BH31" s="92"/>
      <c r="BI31" s="92"/>
      <c r="BJ31" s="92"/>
      <c r="BK31" s="92"/>
      <c r="BL31" s="92"/>
      <c r="BM31" s="92"/>
      <c r="BN31" s="92"/>
      <c r="BO31" s="92"/>
      <c r="BP31" s="92"/>
      <c r="BQ31" s="92"/>
      <c r="BR31" s="92"/>
      <c r="BS31" s="92"/>
      <c r="BT31" s="92"/>
      <c r="BU31" s="92"/>
      <c r="BV31" s="92"/>
      <c r="BW31" s="92"/>
      <c r="BX31" s="92"/>
      <c r="BY31" s="92"/>
      <c r="BZ31" s="92"/>
      <c r="CA31" s="92"/>
      <c r="CB31" s="92"/>
      <c r="CC31" s="92"/>
      <c r="CD31" s="92"/>
      <c r="CE31" s="92"/>
      <c r="CF31" s="92"/>
      <c r="CG31" s="92"/>
      <c r="CH31" s="92"/>
      <c r="CI31" s="92"/>
      <c r="CJ31" s="92"/>
      <c r="CK31" s="92"/>
      <c r="CL31" s="92"/>
      <c r="CM31" s="92"/>
      <c r="CN31" s="92"/>
      <c r="CO31" s="92"/>
      <c r="CP31" s="92"/>
      <c r="CQ31" s="92"/>
      <c r="CR31" s="92"/>
      <c r="CS31" s="92"/>
      <c r="CT31" s="92"/>
      <c r="CU31" s="92"/>
      <c r="CV31" s="92"/>
      <c r="CW31" s="92"/>
      <c r="CX31" s="92"/>
      <c r="CY31" s="92"/>
      <c r="CZ31" s="92"/>
      <c r="DA31" s="92"/>
      <c r="DB31" s="92"/>
      <c r="DC31" s="92"/>
      <c r="DD31" s="92"/>
      <c r="DE31" s="92"/>
      <c r="DF31" s="92"/>
      <c r="DG31" s="92"/>
      <c r="DH31" s="92"/>
      <c r="DI31" s="92"/>
      <c r="DJ31" s="92"/>
      <c r="DK31" s="92"/>
      <c r="DL31" s="92"/>
      <c r="DM31" s="92"/>
      <c r="DN31" s="92"/>
      <c r="DO31" s="92"/>
      <c r="DP31" s="92"/>
      <c r="DQ31" s="92"/>
      <c r="DR31" s="92"/>
      <c r="DS31" s="92"/>
      <c r="DT31" s="92"/>
      <c r="DU31" s="92"/>
      <c r="DV31" s="92"/>
      <c r="DW31" s="92"/>
      <c r="DX31" s="92"/>
      <c r="DY31" s="92"/>
      <c r="DZ31" s="92"/>
      <c r="EA31" s="92"/>
      <c r="EB31" s="92"/>
      <c r="EC31" s="92"/>
      <c r="ED31" s="92"/>
      <c r="EE31" s="92"/>
      <c r="EF31" s="92"/>
      <c r="EG31" s="92"/>
      <c r="EH31" s="92"/>
      <c r="EI31" s="92"/>
      <c r="EJ31" s="92"/>
      <c r="EK31" s="92"/>
      <c r="EL31" s="92"/>
      <c r="EM31" s="92"/>
      <c r="EN31" s="92"/>
      <c r="EO31" s="92"/>
      <c r="EP31" s="92"/>
      <c r="EQ31" s="92"/>
      <c r="ER31" s="92"/>
      <c r="ES31" s="92"/>
      <c r="ET31" s="92"/>
      <c r="EU31" s="92"/>
      <c r="EV31" s="92"/>
      <c r="EW31" s="92"/>
      <c r="EX31" s="92"/>
      <c r="EY31" s="92"/>
      <c r="EZ31" s="92"/>
      <c r="FA31" s="92"/>
      <c r="FB31" s="92"/>
      <c r="FC31" s="92"/>
      <c r="FD31" s="92"/>
      <c r="FE31" s="92"/>
      <c r="FF31" s="92"/>
      <c r="FG31" s="92"/>
      <c r="FH31" s="92"/>
      <c r="FI31" s="92"/>
      <c r="FJ31" s="92"/>
      <c r="FK31" s="92"/>
      <c r="FL31" s="92"/>
      <c r="FM31" s="92"/>
      <c r="FN31" s="92"/>
      <c r="FO31" s="92"/>
      <c r="FP31" s="92"/>
      <c r="FQ31" s="92"/>
      <c r="FR31" s="92"/>
      <c r="FS31" s="92"/>
      <c r="FT31" s="92"/>
      <c r="FU31" s="92"/>
      <c r="FV31" s="92"/>
      <c r="FW31" s="92"/>
      <c r="FX31" s="92"/>
      <c r="FY31" s="92"/>
      <c r="FZ31" s="92"/>
      <c r="GA31" s="92"/>
      <c r="GB31" s="92"/>
      <c r="GC31" s="92"/>
      <c r="GD31" s="92"/>
      <c r="GE31" s="92"/>
      <c r="GF31" s="92"/>
      <c r="GG31" s="92"/>
      <c r="GH31" s="92"/>
      <c r="GI31" s="92"/>
      <c r="GJ31" s="92"/>
      <c r="GK31" s="92"/>
      <c r="GL31" s="92"/>
      <c r="GM31" s="92"/>
      <c r="GN31" s="92"/>
      <c r="GO31" s="92"/>
      <c r="GP31" s="92"/>
      <c r="GQ31" s="92"/>
      <c r="GR31" s="92"/>
      <c r="GS31" s="92"/>
      <c r="GT31" s="92"/>
      <c r="GU31" s="92"/>
      <c r="GV31" s="92"/>
      <c r="GW31" s="92"/>
      <c r="GX31" s="92"/>
      <c r="GY31" s="92"/>
      <c r="GZ31" s="92"/>
      <c r="HA31" s="92"/>
      <c r="HB31" s="92"/>
      <c r="HC31" s="92"/>
      <c r="HD31" s="92"/>
      <c r="HE31" s="92"/>
      <c r="HF31" s="92"/>
      <c r="HG31" s="92"/>
      <c r="HH31" s="92"/>
      <c r="HI31" s="92"/>
      <c r="HJ31" s="92"/>
      <c r="HK31" s="92"/>
      <c r="HL31" s="92"/>
      <c r="HM31" s="92"/>
      <c r="HN31" s="92"/>
      <c r="HO31" s="92"/>
      <c r="HP31" s="92"/>
      <c r="HQ31" s="92"/>
      <c r="HR31" s="92"/>
      <c r="HS31" s="92"/>
      <c r="HT31" s="92"/>
      <c r="HU31" s="92"/>
      <c r="HV31" s="92"/>
      <c r="HW31" s="92"/>
      <c r="HX31" s="92"/>
      <c r="HY31" s="92"/>
      <c r="HZ31" s="92"/>
      <c r="IA31" s="92"/>
      <c r="IB31" s="92"/>
      <c r="IC31" s="92"/>
      <c r="ID31" s="92"/>
      <c r="IE31" s="92"/>
      <c r="IF31" s="92"/>
      <c r="IG31" s="92"/>
      <c r="IH31" s="92"/>
      <c r="II31" s="92"/>
      <c r="IJ31" s="92"/>
      <c r="IK31" s="92"/>
      <c r="IL31" s="92"/>
      <c r="IM31" s="92"/>
      <c r="IN31" s="92"/>
      <c r="IO31" s="92"/>
      <c r="IP31" s="92"/>
      <c r="IQ31" s="92"/>
      <c r="IR31" s="92"/>
      <c r="IS31" s="92"/>
      <c r="IT31" s="92"/>
      <c r="IU31" s="92"/>
      <c r="IV31" s="92"/>
      <c r="IW31" s="92"/>
      <c r="IX31" s="92"/>
    </row>
    <row r="32" spans="1:258" s="14" customFormat="1" ht="15" customHeight="1">
      <c r="A32" s="61">
        <v>24</v>
      </c>
      <c r="B32" s="62"/>
      <c r="C32" s="73" t="s">
        <v>119</v>
      </c>
      <c r="D32" s="73" t="s">
        <v>120</v>
      </c>
      <c r="E32" s="63"/>
      <c r="F32" s="58" t="e">
        <f>VLOOKUP(D32,#REF!,3,0)</f>
        <v>#REF!</v>
      </c>
      <c r="G32" s="59">
        <v>3.1903299999999999</v>
      </c>
      <c r="H32" s="65"/>
      <c r="I32" s="92"/>
      <c r="J32" s="151" t="e">
        <f t="shared" si="2"/>
        <v>#REF!</v>
      </c>
      <c r="K32" s="92"/>
      <c r="L32" s="92"/>
      <c r="M32" s="58"/>
      <c r="N32" s="58"/>
      <c r="O32" s="92"/>
      <c r="P32" s="92"/>
      <c r="Q32" s="92"/>
      <c r="R32" s="92"/>
      <c r="S32" s="92"/>
      <c r="T32" s="92"/>
      <c r="U32" s="92"/>
      <c r="V32" s="92"/>
      <c r="W32" s="92"/>
      <c r="X32" s="92"/>
      <c r="Y32" s="92"/>
      <c r="Z32" s="92"/>
      <c r="AA32" s="92"/>
      <c r="AB32" s="92"/>
      <c r="AC32" s="92"/>
      <c r="AD32" s="92"/>
      <c r="AE32" s="92"/>
      <c r="AF32" s="92"/>
      <c r="AG32" s="92"/>
      <c r="AH32" s="92"/>
      <c r="AI32" s="92"/>
      <c r="AJ32" s="92"/>
      <c r="AK32" s="92"/>
      <c r="AL32" s="92"/>
      <c r="AM32" s="92"/>
      <c r="AN32" s="92"/>
      <c r="AO32" s="92"/>
      <c r="AP32" s="92"/>
      <c r="AQ32" s="92"/>
      <c r="AR32" s="92"/>
      <c r="AS32" s="92"/>
      <c r="AT32" s="92"/>
      <c r="AU32" s="92"/>
      <c r="AV32" s="92"/>
      <c r="AW32" s="92"/>
      <c r="AX32" s="92"/>
      <c r="AY32" s="92"/>
      <c r="AZ32" s="92"/>
      <c r="BA32" s="92"/>
      <c r="BB32" s="92"/>
      <c r="BC32" s="92"/>
      <c r="BD32" s="92"/>
      <c r="BE32" s="92"/>
      <c r="BF32" s="92"/>
      <c r="BG32" s="92"/>
      <c r="BH32" s="92"/>
      <c r="BI32" s="92"/>
      <c r="BJ32" s="92"/>
      <c r="BK32" s="92"/>
      <c r="BL32" s="92"/>
      <c r="BM32" s="92"/>
      <c r="BN32" s="92"/>
      <c r="BO32" s="92"/>
      <c r="BP32" s="92"/>
      <c r="BQ32" s="92"/>
      <c r="BR32" s="92"/>
      <c r="BS32" s="92"/>
      <c r="BT32" s="92"/>
      <c r="BU32" s="92"/>
      <c r="BV32" s="92"/>
      <c r="BW32" s="92"/>
      <c r="BX32" s="92"/>
      <c r="BY32" s="92"/>
      <c r="BZ32" s="92"/>
      <c r="CA32" s="92"/>
      <c r="CB32" s="92"/>
      <c r="CC32" s="92"/>
      <c r="CD32" s="92"/>
      <c r="CE32" s="92"/>
      <c r="CF32" s="92"/>
      <c r="CG32" s="92"/>
      <c r="CH32" s="92"/>
      <c r="CI32" s="92"/>
      <c r="CJ32" s="92"/>
      <c r="CK32" s="92"/>
      <c r="CL32" s="92"/>
      <c r="CM32" s="92"/>
      <c r="CN32" s="92"/>
      <c r="CO32" s="92"/>
      <c r="CP32" s="92"/>
      <c r="CQ32" s="92"/>
      <c r="CR32" s="92"/>
      <c r="CS32" s="92"/>
      <c r="CT32" s="92"/>
      <c r="CU32" s="92"/>
      <c r="CV32" s="92"/>
      <c r="CW32" s="92"/>
      <c r="CX32" s="92"/>
      <c r="CY32" s="92"/>
      <c r="CZ32" s="92"/>
      <c r="DA32" s="92"/>
      <c r="DB32" s="92"/>
      <c r="DC32" s="92"/>
      <c r="DD32" s="92"/>
      <c r="DE32" s="92"/>
      <c r="DF32" s="92"/>
      <c r="DG32" s="92"/>
      <c r="DH32" s="92"/>
      <c r="DI32" s="92"/>
      <c r="DJ32" s="92"/>
      <c r="DK32" s="92"/>
      <c r="DL32" s="92"/>
      <c r="DM32" s="92"/>
      <c r="DN32" s="92"/>
      <c r="DO32" s="92"/>
      <c r="DP32" s="92"/>
      <c r="DQ32" s="92"/>
      <c r="DR32" s="92"/>
      <c r="DS32" s="92"/>
      <c r="DT32" s="92"/>
      <c r="DU32" s="92"/>
      <c r="DV32" s="92"/>
      <c r="DW32" s="92"/>
      <c r="DX32" s="92"/>
      <c r="DY32" s="92"/>
      <c r="DZ32" s="92"/>
      <c r="EA32" s="92"/>
      <c r="EB32" s="92"/>
      <c r="EC32" s="92"/>
      <c r="ED32" s="92"/>
      <c r="EE32" s="92"/>
      <c r="EF32" s="92"/>
      <c r="EG32" s="92"/>
      <c r="EH32" s="92"/>
      <c r="EI32" s="92"/>
      <c r="EJ32" s="92"/>
      <c r="EK32" s="92"/>
      <c r="EL32" s="92"/>
      <c r="EM32" s="92"/>
      <c r="EN32" s="92"/>
      <c r="EO32" s="92"/>
      <c r="EP32" s="92"/>
      <c r="EQ32" s="92"/>
      <c r="ER32" s="92"/>
      <c r="ES32" s="92"/>
      <c r="ET32" s="92"/>
      <c r="EU32" s="92"/>
      <c r="EV32" s="92"/>
      <c r="EW32" s="92"/>
      <c r="EX32" s="92"/>
      <c r="EY32" s="92"/>
      <c r="EZ32" s="92"/>
      <c r="FA32" s="92"/>
      <c r="FB32" s="92"/>
      <c r="FC32" s="92"/>
      <c r="FD32" s="92"/>
      <c r="FE32" s="92"/>
      <c r="FF32" s="92"/>
      <c r="FG32" s="92"/>
      <c r="FH32" s="92"/>
      <c r="FI32" s="92"/>
      <c r="FJ32" s="92"/>
      <c r="FK32" s="92"/>
      <c r="FL32" s="92"/>
      <c r="FM32" s="92"/>
      <c r="FN32" s="92"/>
      <c r="FO32" s="92"/>
      <c r="FP32" s="92"/>
      <c r="FQ32" s="92"/>
      <c r="FR32" s="92"/>
      <c r="FS32" s="92"/>
      <c r="FT32" s="92"/>
      <c r="FU32" s="92"/>
      <c r="FV32" s="92"/>
      <c r="FW32" s="92"/>
      <c r="FX32" s="92"/>
      <c r="FY32" s="92"/>
      <c r="FZ32" s="92"/>
      <c r="GA32" s="92"/>
      <c r="GB32" s="92"/>
      <c r="GC32" s="92"/>
      <c r="GD32" s="92"/>
      <c r="GE32" s="92"/>
      <c r="GF32" s="92"/>
      <c r="GG32" s="92"/>
      <c r="GH32" s="92"/>
      <c r="GI32" s="92"/>
      <c r="GJ32" s="92"/>
      <c r="GK32" s="92"/>
      <c r="GL32" s="92"/>
      <c r="GM32" s="92"/>
      <c r="GN32" s="92"/>
      <c r="GO32" s="92"/>
      <c r="GP32" s="92"/>
      <c r="GQ32" s="92"/>
      <c r="GR32" s="92"/>
      <c r="GS32" s="92"/>
      <c r="GT32" s="92"/>
      <c r="GU32" s="92"/>
      <c r="GV32" s="92"/>
      <c r="GW32" s="92"/>
      <c r="GX32" s="92"/>
      <c r="GY32" s="92"/>
      <c r="GZ32" s="92"/>
      <c r="HA32" s="92"/>
      <c r="HB32" s="92"/>
      <c r="HC32" s="92"/>
      <c r="HD32" s="92"/>
      <c r="HE32" s="92"/>
      <c r="HF32" s="92"/>
      <c r="HG32" s="92"/>
      <c r="HH32" s="92"/>
      <c r="HI32" s="92"/>
      <c r="HJ32" s="92"/>
      <c r="HK32" s="92"/>
      <c r="HL32" s="92"/>
      <c r="HM32" s="92"/>
      <c r="HN32" s="92"/>
      <c r="HO32" s="92"/>
      <c r="HP32" s="92"/>
      <c r="HQ32" s="92"/>
      <c r="HR32" s="92"/>
      <c r="HS32" s="92"/>
      <c r="HT32" s="92"/>
      <c r="HU32" s="92"/>
      <c r="HV32" s="92"/>
      <c r="HW32" s="92"/>
      <c r="HX32" s="92"/>
      <c r="HY32" s="92"/>
      <c r="HZ32" s="92"/>
      <c r="IA32" s="92"/>
      <c r="IB32" s="92"/>
      <c r="IC32" s="92"/>
      <c r="ID32" s="92"/>
      <c r="IE32" s="92"/>
      <c r="IF32" s="92"/>
      <c r="IG32" s="92"/>
      <c r="IH32" s="92"/>
      <c r="II32" s="92"/>
      <c r="IJ32" s="92"/>
      <c r="IK32" s="92"/>
      <c r="IL32" s="92"/>
      <c r="IM32" s="92"/>
      <c r="IN32" s="92"/>
      <c r="IO32" s="92"/>
      <c r="IP32" s="92"/>
      <c r="IQ32" s="92"/>
      <c r="IR32" s="92"/>
      <c r="IS32" s="92"/>
      <c r="IT32" s="92"/>
      <c r="IU32" s="92"/>
      <c r="IV32" s="92"/>
      <c r="IW32" s="92"/>
      <c r="IX32" s="92"/>
    </row>
    <row r="33" spans="1:258" s="14" customFormat="1" ht="15" customHeight="1">
      <c r="A33" s="61">
        <v>25</v>
      </c>
      <c r="B33" s="62"/>
      <c r="C33" s="73" t="s">
        <v>121</v>
      </c>
      <c r="D33" s="73" t="s">
        <v>122</v>
      </c>
      <c r="E33" s="63"/>
      <c r="F33" s="58" t="e">
        <f>VLOOKUP(D33,#REF!,3,0)</f>
        <v>#REF!</v>
      </c>
      <c r="G33" s="59">
        <v>0.4247824</v>
      </c>
      <c r="H33" s="65"/>
      <c r="I33" s="92"/>
      <c r="J33" s="151" t="e">
        <f t="shared" si="2"/>
        <v>#REF!</v>
      </c>
      <c r="K33" s="92"/>
      <c r="L33" s="92"/>
      <c r="M33" s="58"/>
      <c r="N33" s="58"/>
      <c r="O33" s="92"/>
      <c r="P33" s="92"/>
      <c r="Q33" s="92"/>
      <c r="R33" s="92"/>
      <c r="S33" s="92"/>
      <c r="T33" s="92"/>
      <c r="U33" s="92"/>
      <c r="V33" s="92"/>
      <c r="W33" s="92"/>
      <c r="X33" s="92"/>
      <c r="Y33" s="92"/>
      <c r="Z33" s="92"/>
      <c r="AA33" s="92"/>
      <c r="AB33" s="92"/>
      <c r="AC33" s="92"/>
      <c r="AD33" s="92"/>
      <c r="AE33" s="92"/>
      <c r="AF33" s="92"/>
      <c r="AG33" s="92"/>
      <c r="AH33" s="92"/>
      <c r="AI33" s="92"/>
      <c r="AJ33" s="92"/>
      <c r="AK33" s="92"/>
      <c r="AL33" s="92"/>
      <c r="AM33" s="92"/>
      <c r="AN33" s="92"/>
      <c r="AO33" s="92"/>
      <c r="AP33" s="92"/>
      <c r="AQ33" s="92"/>
      <c r="AR33" s="92"/>
      <c r="AS33" s="92"/>
      <c r="AT33" s="92"/>
      <c r="AU33" s="92"/>
      <c r="AV33" s="92"/>
      <c r="AW33" s="92"/>
      <c r="AX33" s="92"/>
      <c r="AY33" s="92"/>
      <c r="AZ33" s="92"/>
      <c r="BA33" s="92"/>
      <c r="BB33" s="92"/>
      <c r="BC33" s="92"/>
      <c r="BD33" s="92"/>
      <c r="BE33" s="92"/>
      <c r="BF33" s="92"/>
      <c r="BG33" s="92"/>
      <c r="BH33" s="92"/>
      <c r="BI33" s="92"/>
      <c r="BJ33" s="92"/>
      <c r="BK33" s="92"/>
      <c r="BL33" s="92"/>
      <c r="BM33" s="92"/>
      <c r="BN33" s="92"/>
      <c r="BO33" s="92"/>
      <c r="BP33" s="92"/>
      <c r="BQ33" s="92"/>
      <c r="BR33" s="92"/>
      <c r="BS33" s="92"/>
      <c r="BT33" s="92"/>
      <c r="BU33" s="92"/>
      <c r="BV33" s="92"/>
      <c r="BW33" s="92"/>
      <c r="BX33" s="92"/>
      <c r="BY33" s="92"/>
      <c r="BZ33" s="92"/>
      <c r="CA33" s="92"/>
      <c r="CB33" s="92"/>
      <c r="CC33" s="92"/>
      <c r="CD33" s="92"/>
      <c r="CE33" s="92"/>
      <c r="CF33" s="92"/>
      <c r="CG33" s="92"/>
      <c r="CH33" s="92"/>
      <c r="CI33" s="92"/>
      <c r="CJ33" s="92"/>
      <c r="CK33" s="92"/>
      <c r="CL33" s="92"/>
      <c r="CM33" s="92"/>
      <c r="CN33" s="92"/>
      <c r="CO33" s="92"/>
      <c r="CP33" s="92"/>
      <c r="CQ33" s="92"/>
      <c r="CR33" s="92"/>
      <c r="CS33" s="92"/>
      <c r="CT33" s="92"/>
      <c r="CU33" s="92"/>
      <c r="CV33" s="92"/>
      <c r="CW33" s="92"/>
      <c r="CX33" s="92"/>
      <c r="CY33" s="92"/>
      <c r="CZ33" s="92"/>
      <c r="DA33" s="92"/>
      <c r="DB33" s="92"/>
      <c r="DC33" s="92"/>
      <c r="DD33" s="92"/>
      <c r="DE33" s="92"/>
      <c r="DF33" s="92"/>
      <c r="DG33" s="92"/>
      <c r="DH33" s="92"/>
      <c r="DI33" s="92"/>
      <c r="DJ33" s="92"/>
      <c r="DK33" s="92"/>
      <c r="DL33" s="92"/>
      <c r="DM33" s="92"/>
      <c r="DN33" s="92"/>
      <c r="DO33" s="92"/>
      <c r="DP33" s="92"/>
      <c r="DQ33" s="92"/>
      <c r="DR33" s="92"/>
      <c r="DS33" s="92"/>
      <c r="DT33" s="92"/>
      <c r="DU33" s="92"/>
      <c r="DV33" s="92"/>
      <c r="DW33" s="92"/>
      <c r="DX33" s="92"/>
      <c r="DY33" s="92"/>
      <c r="DZ33" s="92"/>
      <c r="EA33" s="92"/>
      <c r="EB33" s="92"/>
      <c r="EC33" s="92"/>
      <c r="ED33" s="92"/>
      <c r="EE33" s="92"/>
      <c r="EF33" s="92"/>
      <c r="EG33" s="92"/>
      <c r="EH33" s="92"/>
      <c r="EI33" s="92"/>
      <c r="EJ33" s="92"/>
      <c r="EK33" s="92"/>
      <c r="EL33" s="92"/>
      <c r="EM33" s="92"/>
      <c r="EN33" s="92"/>
      <c r="EO33" s="92"/>
      <c r="EP33" s="92"/>
      <c r="EQ33" s="92"/>
      <c r="ER33" s="92"/>
      <c r="ES33" s="92"/>
      <c r="ET33" s="92"/>
      <c r="EU33" s="92"/>
      <c r="EV33" s="92"/>
      <c r="EW33" s="92"/>
      <c r="EX33" s="92"/>
      <c r="EY33" s="92"/>
      <c r="EZ33" s="92"/>
      <c r="FA33" s="92"/>
      <c r="FB33" s="92"/>
      <c r="FC33" s="92"/>
      <c r="FD33" s="92"/>
      <c r="FE33" s="92"/>
      <c r="FF33" s="92"/>
      <c r="FG33" s="92"/>
      <c r="FH33" s="92"/>
      <c r="FI33" s="92"/>
      <c r="FJ33" s="92"/>
      <c r="FK33" s="92"/>
      <c r="FL33" s="92"/>
      <c r="FM33" s="92"/>
      <c r="FN33" s="92"/>
      <c r="FO33" s="92"/>
      <c r="FP33" s="92"/>
      <c r="FQ33" s="92"/>
      <c r="FR33" s="92"/>
      <c r="FS33" s="92"/>
      <c r="FT33" s="92"/>
      <c r="FU33" s="92"/>
      <c r="FV33" s="92"/>
      <c r="FW33" s="92"/>
      <c r="FX33" s="92"/>
      <c r="FY33" s="92"/>
      <c r="FZ33" s="92"/>
      <c r="GA33" s="92"/>
      <c r="GB33" s="92"/>
      <c r="GC33" s="92"/>
      <c r="GD33" s="92"/>
      <c r="GE33" s="92"/>
      <c r="GF33" s="92"/>
      <c r="GG33" s="92"/>
      <c r="GH33" s="92"/>
      <c r="GI33" s="92"/>
      <c r="GJ33" s="92"/>
      <c r="GK33" s="92"/>
      <c r="GL33" s="92"/>
      <c r="GM33" s="92"/>
      <c r="GN33" s="92"/>
      <c r="GO33" s="92"/>
      <c r="GP33" s="92"/>
      <c r="GQ33" s="92"/>
      <c r="GR33" s="92"/>
      <c r="GS33" s="92"/>
      <c r="GT33" s="92"/>
      <c r="GU33" s="92"/>
      <c r="GV33" s="92"/>
      <c r="GW33" s="92"/>
      <c r="GX33" s="92"/>
      <c r="GY33" s="92"/>
      <c r="GZ33" s="92"/>
      <c r="HA33" s="92"/>
      <c r="HB33" s="92"/>
      <c r="HC33" s="92"/>
      <c r="HD33" s="92"/>
      <c r="HE33" s="92"/>
      <c r="HF33" s="92"/>
      <c r="HG33" s="92"/>
      <c r="HH33" s="92"/>
      <c r="HI33" s="92"/>
      <c r="HJ33" s="92"/>
      <c r="HK33" s="92"/>
      <c r="HL33" s="92"/>
      <c r="HM33" s="92"/>
      <c r="HN33" s="92"/>
      <c r="HO33" s="92"/>
      <c r="HP33" s="92"/>
      <c r="HQ33" s="92"/>
      <c r="HR33" s="92"/>
      <c r="HS33" s="92"/>
      <c r="HT33" s="92"/>
      <c r="HU33" s="92"/>
      <c r="HV33" s="92"/>
      <c r="HW33" s="92"/>
      <c r="HX33" s="92"/>
      <c r="HY33" s="92"/>
      <c r="HZ33" s="92"/>
      <c r="IA33" s="92"/>
      <c r="IB33" s="92"/>
      <c r="IC33" s="92"/>
      <c r="ID33" s="92"/>
      <c r="IE33" s="92"/>
      <c r="IF33" s="92"/>
      <c r="IG33" s="92"/>
      <c r="IH33" s="92"/>
      <c r="II33" s="92"/>
      <c r="IJ33" s="92"/>
      <c r="IK33" s="92"/>
      <c r="IL33" s="92"/>
      <c r="IM33" s="92"/>
      <c r="IN33" s="92"/>
      <c r="IO33" s="92"/>
      <c r="IP33" s="92"/>
      <c r="IQ33" s="92"/>
      <c r="IR33" s="92"/>
      <c r="IS33" s="92"/>
      <c r="IT33" s="92"/>
      <c r="IU33" s="92"/>
      <c r="IV33" s="92"/>
      <c r="IW33" s="92"/>
      <c r="IX33" s="92"/>
    </row>
    <row r="34" spans="1:258" s="49" customFormat="1" ht="15" customHeight="1">
      <c r="A34" s="61">
        <v>26</v>
      </c>
      <c r="B34" s="82"/>
      <c r="C34" s="150" t="s">
        <v>123</v>
      </c>
      <c r="D34" s="150" t="s">
        <v>124</v>
      </c>
      <c r="E34" s="85"/>
      <c r="F34" s="87" t="e">
        <f>VLOOKUP(D34,#REF!,3,0)</f>
        <v>#REF!</v>
      </c>
      <c r="G34" s="149">
        <v>1.4441263</v>
      </c>
      <c r="H34" s="88"/>
      <c r="I34" s="101"/>
      <c r="J34" s="151" t="e">
        <f t="shared" si="2"/>
        <v>#REF!</v>
      </c>
      <c r="K34" s="101"/>
      <c r="L34" s="101"/>
      <c r="M34" s="87"/>
      <c r="N34" s="87"/>
      <c r="O34" s="101"/>
      <c r="P34" s="101"/>
      <c r="Q34" s="101"/>
      <c r="R34" s="101"/>
      <c r="S34" s="101"/>
      <c r="T34" s="101"/>
      <c r="U34" s="101"/>
      <c r="V34" s="101"/>
      <c r="W34" s="101"/>
      <c r="X34" s="101"/>
      <c r="Y34" s="101"/>
      <c r="Z34" s="101"/>
      <c r="AA34" s="101"/>
      <c r="AB34" s="101"/>
      <c r="AC34" s="101"/>
      <c r="AD34" s="101"/>
      <c r="AE34" s="101"/>
      <c r="AF34" s="101"/>
      <c r="AG34" s="101"/>
      <c r="AH34" s="101"/>
      <c r="AI34" s="101"/>
      <c r="AJ34" s="101"/>
      <c r="AK34" s="101"/>
      <c r="AL34" s="101"/>
      <c r="AM34" s="101"/>
      <c r="AN34" s="101"/>
      <c r="AO34" s="101"/>
      <c r="AP34" s="101"/>
      <c r="AQ34" s="101"/>
      <c r="AR34" s="101"/>
      <c r="AS34" s="101"/>
      <c r="AT34" s="101"/>
      <c r="AU34" s="101"/>
      <c r="AV34" s="101"/>
      <c r="AW34" s="101"/>
      <c r="AX34" s="101"/>
      <c r="AY34" s="101"/>
      <c r="AZ34" s="101"/>
      <c r="BA34" s="101"/>
      <c r="BB34" s="101"/>
      <c r="BC34" s="101"/>
      <c r="BD34" s="101"/>
      <c r="BE34" s="101"/>
      <c r="BF34" s="101"/>
      <c r="BG34" s="101"/>
      <c r="BH34" s="101"/>
      <c r="BI34" s="101"/>
      <c r="BJ34" s="101"/>
      <c r="BK34" s="101"/>
      <c r="BL34" s="101"/>
      <c r="BM34" s="101"/>
      <c r="BN34" s="101"/>
      <c r="BO34" s="101"/>
      <c r="BP34" s="101"/>
      <c r="BQ34" s="101"/>
      <c r="BR34" s="101"/>
      <c r="BS34" s="101"/>
      <c r="BT34" s="101"/>
      <c r="BU34" s="101"/>
      <c r="BV34" s="101"/>
      <c r="BW34" s="101"/>
      <c r="BX34" s="101"/>
      <c r="BY34" s="101"/>
      <c r="BZ34" s="101"/>
      <c r="CA34" s="101"/>
      <c r="CB34" s="101"/>
      <c r="CC34" s="101"/>
      <c r="CD34" s="101"/>
      <c r="CE34" s="101"/>
      <c r="CF34" s="101"/>
      <c r="CG34" s="101"/>
      <c r="CH34" s="101"/>
      <c r="CI34" s="101"/>
      <c r="CJ34" s="101"/>
      <c r="CK34" s="101"/>
      <c r="CL34" s="101"/>
      <c r="CM34" s="101"/>
      <c r="CN34" s="101"/>
      <c r="CO34" s="101"/>
      <c r="CP34" s="101"/>
      <c r="CQ34" s="101"/>
      <c r="CR34" s="101"/>
      <c r="CS34" s="101"/>
      <c r="CT34" s="101"/>
      <c r="CU34" s="101"/>
      <c r="CV34" s="101"/>
      <c r="CW34" s="101"/>
      <c r="CX34" s="101"/>
      <c r="CY34" s="101"/>
      <c r="CZ34" s="101"/>
      <c r="DA34" s="101"/>
      <c r="DB34" s="101"/>
      <c r="DC34" s="101"/>
      <c r="DD34" s="101"/>
      <c r="DE34" s="101"/>
      <c r="DF34" s="101"/>
      <c r="DG34" s="101"/>
      <c r="DH34" s="101"/>
      <c r="DI34" s="101"/>
      <c r="DJ34" s="101"/>
      <c r="DK34" s="101"/>
      <c r="DL34" s="101"/>
      <c r="DM34" s="101"/>
      <c r="DN34" s="101"/>
      <c r="DO34" s="101"/>
      <c r="DP34" s="101"/>
      <c r="DQ34" s="101"/>
      <c r="DR34" s="101"/>
      <c r="DS34" s="101"/>
      <c r="DT34" s="101"/>
      <c r="DU34" s="101"/>
      <c r="DV34" s="101"/>
      <c r="DW34" s="101"/>
      <c r="DX34" s="101"/>
      <c r="DY34" s="101"/>
      <c r="DZ34" s="101"/>
      <c r="EA34" s="101"/>
      <c r="EB34" s="101"/>
      <c r="EC34" s="101"/>
      <c r="ED34" s="101"/>
      <c r="EE34" s="101"/>
      <c r="EF34" s="101"/>
      <c r="EG34" s="101"/>
      <c r="EH34" s="101"/>
      <c r="EI34" s="101"/>
      <c r="EJ34" s="101"/>
      <c r="EK34" s="101"/>
      <c r="EL34" s="101"/>
      <c r="EM34" s="101"/>
      <c r="EN34" s="101"/>
      <c r="EO34" s="101"/>
      <c r="EP34" s="101"/>
      <c r="EQ34" s="101"/>
      <c r="ER34" s="101"/>
      <c r="ES34" s="101"/>
      <c r="ET34" s="101"/>
      <c r="EU34" s="101"/>
      <c r="EV34" s="101"/>
      <c r="EW34" s="101"/>
      <c r="EX34" s="101"/>
      <c r="EY34" s="101"/>
      <c r="EZ34" s="101"/>
      <c r="FA34" s="101"/>
      <c r="FB34" s="101"/>
      <c r="FC34" s="101"/>
      <c r="FD34" s="101"/>
      <c r="FE34" s="101"/>
      <c r="FF34" s="101"/>
      <c r="FG34" s="101"/>
      <c r="FH34" s="101"/>
      <c r="FI34" s="101"/>
      <c r="FJ34" s="101"/>
      <c r="FK34" s="101"/>
      <c r="FL34" s="101"/>
      <c r="FM34" s="101"/>
      <c r="FN34" s="101"/>
      <c r="FO34" s="101"/>
      <c r="FP34" s="101"/>
      <c r="FQ34" s="101"/>
      <c r="FR34" s="101"/>
      <c r="FS34" s="101"/>
      <c r="FT34" s="101"/>
      <c r="FU34" s="101"/>
      <c r="FV34" s="101"/>
      <c r="FW34" s="101"/>
      <c r="FX34" s="101"/>
      <c r="FY34" s="101"/>
      <c r="FZ34" s="101"/>
      <c r="GA34" s="101"/>
      <c r="GB34" s="101"/>
      <c r="GC34" s="101"/>
      <c r="GD34" s="101"/>
      <c r="GE34" s="101"/>
      <c r="GF34" s="101"/>
      <c r="GG34" s="101"/>
      <c r="GH34" s="101"/>
      <c r="GI34" s="101"/>
      <c r="GJ34" s="101"/>
      <c r="GK34" s="101"/>
      <c r="GL34" s="101"/>
      <c r="GM34" s="101"/>
      <c r="GN34" s="101"/>
      <c r="GO34" s="101"/>
      <c r="GP34" s="101"/>
      <c r="GQ34" s="101"/>
      <c r="GR34" s="101"/>
      <c r="GS34" s="101"/>
      <c r="GT34" s="101"/>
      <c r="GU34" s="101"/>
      <c r="GV34" s="101"/>
      <c r="GW34" s="101"/>
      <c r="GX34" s="101"/>
      <c r="GY34" s="101"/>
      <c r="GZ34" s="101"/>
      <c r="HA34" s="101"/>
      <c r="HB34" s="101"/>
      <c r="HC34" s="101"/>
      <c r="HD34" s="101"/>
      <c r="HE34" s="101"/>
      <c r="HF34" s="101"/>
      <c r="HG34" s="101"/>
      <c r="HH34" s="101"/>
      <c r="HI34" s="101"/>
      <c r="HJ34" s="101"/>
      <c r="HK34" s="101"/>
      <c r="HL34" s="101"/>
      <c r="HM34" s="101"/>
      <c r="HN34" s="101"/>
      <c r="HO34" s="101"/>
      <c r="HP34" s="101"/>
      <c r="HQ34" s="101"/>
      <c r="HR34" s="101"/>
      <c r="HS34" s="101"/>
      <c r="HT34" s="101"/>
      <c r="HU34" s="101"/>
      <c r="HV34" s="101"/>
      <c r="HW34" s="101"/>
      <c r="HX34" s="101"/>
      <c r="HY34" s="101"/>
      <c r="HZ34" s="101"/>
      <c r="IA34" s="101"/>
      <c r="IB34" s="101"/>
      <c r="IC34" s="101"/>
      <c r="ID34" s="101"/>
      <c r="IE34" s="101"/>
      <c r="IF34" s="101"/>
      <c r="IG34" s="101"/>
      <c r="IH34" s="101"/>
      <c r="II34" s="101"/>
      <c r="IJ34" s="101"/>
      <c r="IK34" s="101"/>
      <c r="IL34" s="101"/>
      <c r="IM34" s="101"/>
      <c r="IN34" s="101"/>
      <c r="IO34" s="101"/>
      <c r="IP34" s="101"/>
      <c r="IQ34" s="101"/>
      <c r="IR34" s="101"/>
      <c r="IS34" s="101"/>
      <c r="IT34" s="101"/>
      <c r="IU34" s="101"/>
      <c r="IV34" s="101"/>
      <c r="IW34" s="101"/>
      <c r="IX34" s="101"/>
    </row>
    <row r="35" spans="1:258" s="49" customFormat="1" ht="15" customHeight="1">
      <c r="A35" s="61">
        <v>27</v>
      </c>
      <c r="B35" s="82"/>
      <c r="C35" s="150" t="s">
        <v>125</v>
      </c>
      <c r="D35" s="150" t="s">
        <v>126</v>
      </c>
      <c r="E35" s="85"/>
      <c r="F35" s="87" t="e">
        <f>VLOOKUP(D35,#REF!,3,0)</f>
        <v>#REF!</v>
      </c>
      <c r="G35" s="149">
        <v>10.731915000000001</v>
      </c>
      <c r="H35" s="88"/>
      <c r="I35" s="101"/>
      <c r="J35" s="151" t="e">
        <f t="shared" si="2"/>
        <v>#REF!</v>
      </c>
      <c r="K35" s="101"/>
      <c r="L35" s="101"/>
      <c r="M35" s="87"/>
      <c r="N35" s="87"/>
      <c r="O35" s="101"/>
      <c r="P35" s="101"/>
      <c r="Q35" s="101"/>
      <c r="R35" s="101"/>
      <c r="S35" s="101"/>
      <c r="T35" s="101"/>
      <c r="U35" s="101"/>
      <c r="V35" s="101"/>
      <c r="W35" s="101"/>
      <c r="X35" s="101"/>
      <c r="Y35" s="101"/>
      <c r="Z35" s="101"/>
      <c r="AA35" s="101"/>
      <c r="AB35" s="101"/>
      <c r="AC35" s="101"/>
      <c r="AD35" s="101"/>
      <c r="AE35" s="101"/>
      <c r="AF35" s="101"/>
      <c r="AG35" s="101"/>
      <c r="AH35" s="101"/>
      <c r="AI35" s="101"/>
      <c r="AJ35" s="101"/>
      <c r="AK35" s="101"/>
      <c r="AL35" s="101"/>
      <c r="AM35" s="101"/>
      <c r="AN35" s="101"/>
      <c r="AO35" s="101"/>
      <c r="AP35" s="101"/>
      <c r="AQ35" s="101"/>
      <c r="AR35" s="101"/>
      <c r="AS35" s="101"/>
      <c r="AT35" s="101"/>
      <c r="AU35" s="101"/>
      <c r="AV35" s="101"/>
      <c r="AW35" s="101"/>
      <c r="AX35" s="101"/>
      <c r="AY35" s="101"/>
      <c r="AZ35" s="101"/>
      <c r="BA35" s="101"/>
      <c r="BB35" s="101"/>
      <c r="BC35" s="101"/>
      <c r="BD35" s="101"/>
      <c r="BE35" s="101"/>
      <c r="BF35" s="101"/>
      <c r="BG35" s="101"/>
      <c r="BH35" s="101"/>
      <c r="BI35" s="101"/>
      <c r="BJ35" s="101"/>
      <c r="BK35" s="101"/>
      <c r="BL35" s="101"/>
      <c r="BM35" s="101"/>
      <c r="BN35" s="101"/>
      <c r="BO35" s="101"/>
      <c r="BP35" s="101"/>
      <c r="BQ35" s="101"/>
      <c r="BR35" s="101"/>
      <c r="BS35" s="101"/>
      <c r="BT35" s="101"/>
      <c r="BU35" s="101"/>
      <c r="BV35" s="101"/>
      <c r="BW35" s="101"/>
      <c r="BX35" s="101"/>
      <c r="BY35" s="101"/>
      <c r="BZ35" s="101"/>
      <c r="CA35" s="101"/>
      <c r="CB35" s="101"/>
      <c r="CC35" s="101"/>
      <c r="CD35" s="101"/>
      <c r="CE35" s="101"/>
      <c r="CF35" s="101"/>
      <c r="CG35" s="101"/>
      <c r="CH35" s="101"/>
      <c r="CI35" s="101"/>
      <c r="CJ35" s="101"/>
      <c r="CK35" s="101"/>
      <c r="CL35" s="101"/>
      <c r="CM35" s="101"/>
      <c r="CN35" s="101"/>
      <c r="CO35" s="101"/>
      <c r="CP35" s="101"/>
      <c r="CQ35" s="101"/>
      <c r="CR35" s="101"/>
      <c r="CS35" s="101"/>
      <c r="CT35" s="101"/>
      <c r="CU35" s="101"/>
      <c r="CV35" s="101"/>
      <c r="CW35" s="101"/>
      <c r="CX35" s="101"/>
      <c r="CY35" s="101"/>
      <c r="CZ35" s="101"/>
      <c r="DA35" s="101"/>
      <c r="DB35" s="101"/>
      <c r="DC35" s="101"/>
      <c r="DD35" s="101"/>
      <c r="DE35" s="101"/>
      <c r="DF35" s="101"/>
      <c r="DG35" s="101"/>
      <c r="DH35" s="101"/>
      <c r="DI35" s="101"/>
      <c r="DJ35" s="101"/>
      <c r="DK35" s="101"/>
      <c r="DL35" s="101"/>
      <c r="DM35" s="101"/>
      <c r="DN35" s="101"/>
      <c r="DO35" s="101"/>
      <c r="DP35" s="101"/>
      <c r="DQ35" s="101"/>
      <c r="DR35" s="101"/>
      <c r="DS35" s="101"/>
      <c r="DT35" s="101"/>
      <c r="DU35" s="101"/>
      <c r="DV35" s="101"/>
      <c r="DW35" s="101"/>
      <c r="DX35" s="101"/>
      <c r="DY35" s="101"/>
      <c r="DZ35" s="101"/>
      <c r="EA35" s="101"/>
      <c r="EB35" s="101"/>
      <c r="EC35" s="101"/>
      <c r="ED35" s="101"/>
      <c r="EE35" s="101"/>
      <c r="EF35" s="101"/>
      <c r="EG35" s="101"/>
      <c r="EH35" s="101"/>
      <c r="EI35" s="101"/>
      <c r="EJ35" s="101"/>
      <c r="EK35" s="101"/>
      <c r="EL35" s="101"/>
      <c r="EM35" s="101"/>
      <c r="EN35" s="101"/>
      <c r="EO35" s="101"/>
      <c r="EP35" s="101"/>
      <c r="EQ35" s="101"/>
      <c r="ER35" s="101"/>
      <c r="ES35" s="101"/>
      <c r="ET35" s="101"/>
      <c r="EU35" s="101"/>
      <c r="EV35" s="101"/>
      <c r="EW35" s="101"/>
      <c r="EX35" s="101"/>
      <c r="EY35" s="101"/>
      <c r="EZ35" s="101"/>
      <c r="FA35" s="101"/>
      <c r="FB35" s="101"/>
      <c r="FC35" s="101"/>
      <c r="FD35" s="101"/>
      <c r="FE35" s="101"/>
      <c r="FF35" s="101"/>
      <c r="FG35" s="101"/>
      <c r="FH35" s="101"/>
      <c r="FI35" s="101"/>
      <c r="FJ35" s="101"/>
      <c r="FK35" s="101"/>
      <c r="FL35" s="101"/>
      <c r="FM35" s="101"/>
      <c r="FN35" s="101"/>
      <c r="FO35" s="101"/>
      <c r="FP35" s="101"/>
      <c r="FQ35" s="101"/>
      <c r="FR35" s="101"/>
      <c r="FS35" s="101"/>
      <c r="FT35" s="101"/>
      <c r="FU35" s="101"/>
      <c r="FV35" s="101"/>
      <c r="FW35" s="101"/>
      <c r="FX35" s="101"/>
      <c r="FY35" s="101"/>
      <c r="FZ35" s="101"/>
      <c r="GA35" s="101"/>
      <c r="GB35" s="101"/>
      <c r="GC35" s="101"/>
      <c r="GD35" s="101"/>
      <c r="GE35" s="101"/>
      <c r="GF35" s="101"/>
      <c r="GG35" s="101"/>
      <c r="GH35" s="101"/>
      <c r="GI35" s="101"/>
      <c r="GJ35" s="101"/>
      <c r="GK35" s="101"/>
      <c r="GL35" s="101"/>
      <c r="GM35" s="101"/>
      <c r="GN35" s="101"/>
      <c r="GO35" s="101"/>
      <c r="GP35" s="101"/>
      <c r="GQ35" s="101"/>
      <c r="GR35" s="101"/>
      <c r="GS35" s="101"/>
      <c r="GT35" s="101"/>
      <c r="GU35" s="101"/>
      <c r="GV35" s="101"/>
      <c r="GW35" s="101"/>
      <c r="GX35" s="101"/>
      <c r="GY35" s="101"/>
      <c r="GZ35" s="101"/>
      <c r="HA35" s="101"/>
      <c r="HB35" s="101"/>
      <c r="HC35" s="101"/>
      <c r="HD35" s="101"/>
      <c r="HE35" s="101"/>
      <c r="HF35" s="101"/>
      <c r="HG35" s="101"/>
      <c r="HH35" s="101"/>
      <c r="HI35" s="101"/>
      <c r="HJ35" s="101"/>
      <c r="HK35" s="101"/>
      <c r="HL35" s="101"/>
      <c r="HM35" s="101"/>
      <c r="HN35" s="101"/>
      <c r="HO35" s="101"/>
      <c r="HP35" s="101"/>
      <c r="HQ35" s="101"/>
      <c r="HR35" s="101"/>
      <c r="HS35" s="101"/>
      <c r="HT35" s="101"/>
      <c r="HU35" s="101"/>
      <c r="HV35" s="101"/>
      <c r="HW35" s="101"/>
      <c r="HX35" s="101"/>
      <c r="HY35" s="101"/>
      <c r="HZ35" s="101"/>
      <c r="IA35" s="101"/>
      <c r="IB35" s="101"/>
      <c r="IC35" s="101"/>
      <c r="ID35" s="101"/>
      <c r="IE35" s="101"/>
      <c r="IF35" s="101"/>
      <c r="IG35" s="101"/>
      <c r="IH35" s="101"/>
      <c r="II35" s="101"/>
      <c r="IJ35" s="101"/>
      <c r="IK35" s="101"/>
      <c r="IL35" s="101"/>
      <c r="IM35" s="101"/>
      <c r="IN35" s="101"/>
      <c r="IO35" s="101"/>
      <c r="IP35" s="101"/>
      <c r="IQ35" s="101"/>
      <c r="IR35" s="101"/>
      <c r="IS35" s="101"/>
      <c r="IT35" s="101"/>
      <c r="IU35" s="101"/>
      <c r="IV35" s="101"/>
      <c r="IW35" s="101"/>
      <c r="IX35" s="101"/>
    </row>
    <row r="36" spans="1:258" s="49" customFormat="1" ht="15" customHeight="1">
      <c r="A36" s="61">
        <v>28</v>
      </c>
      <c r="B36" s="82"/>
      <c r="C36" s="150" t="s">
        <v>127</v>
      </c>
      <c r="D36" s="150" t="s">
        <v>128</v>
      </c>
      <c r="E36" s="85"/>
      <c r="F36" s="87" t="e">
        <f>VLOOKUP(D36,#REF!,3,0)</f>
        <v>#REF!</v>
      </c>
      <c r="G36" s="149">
        <v>2.3597286999999998</v>
      </c>
      <c r="H36" s="88"/>
      <c r="I36" s="101"/>
      <c r="J36" s="151" t="e">
        <f t="shared" si="2"/>
        <v>#REF!</v>
      </c>
      <c r="K36" s="101"/>
      <c r="L36" s="101"/>
      <c r="M36" s="87"/>
      <c r="N36" s="87"/>
      <c r="O36" s="101"/>
      <c r="P36" s="101"/>
      <c r="Q36" s="101"/>
      <c r="R36" s="101"/>
      <c r="S36" s="101"/>
      <c r="T36" s="101"/>
      <c r="U36" s="101"/>
      <c r="V36" s="101"/>
      <c r="W36" s="101"/>
      <c r="X36" s="101"/>
      <c r="Y36" s="101"/>
      <c r="Z36" s="101"/>
      <c r="AA36" s="101"/>
      <c r="AB36" s="101"/>
      <c r="AC36" s="101"/>
      <c r="AD36" s="101"/>
      <c r="AE36" s="101"/>
      <c r="AF36" s="101"/>
      <c r="AG36" s="101"/>
      <c r="AH36" s="101"/>
      <c r="AI36" s="101"/>
      <c r="AJ36" s="101"/>
      <c r="AK36" s="101"/>
      <c r="AL36" s="101"/>
      <c r="AM36" s="101"/>
      <c r="AN36" s="101"/>
      <c r="AO36" s="101"/>
      <c r="AP36" s="101"/>
      <c r="AQ36" s="101"/>
      <c r="AR36" s="101"/>
      <c r="AS36" s="101"/>
      <c r="AT36" s="101"/>
      <c r="AU36" s="101"/>
      <c r="AV36" s="101"/>
      <c r="AW36" s="101"/>
      <c r="AX36" s="101"/>
      <c r="AY36" s="101"/>
      <c r="AZ36" s="101"/>
      <c r="BA36" s="101"/>
      <c r="BB36" s="101"/>
      <c r="BC36" s="101"/>
      <c r="BD36" s="101"/>
      <c r="BE36" s="101"/>
      <c r="BF36" s="101"/>
      <c r="BG36" s="101"/>
      <c r="BH36" s="101"/>
      <c r="BI36" s="101"/>
      <c r="BJ36" s="101"/>
      <c r="BK36" s="101"/>
      <c r="BL36" s="101"/>
      <c r="BM36" s="101"/>
      <c r="BN36" s="101"/>
      <c r="BO36" s="101"/>
      <c r="BP36" s="101"/>
      <c r="BQ36" s="101"/>
      <c r="BR36" s="101"/>
      <c r="BS36" s="101"/>
      <c r="BT36" s="101"/>
      <c r="BU36" s="101"/>
      <c r="BV36" s="101"/>
      <c r="BW36" s="101"/>
      <c r="BX36" s="101"/>
      <c r="BY36" s="101"/>
      <c r="BZ36" s="101"/>
      <c r="CA36" s="101"/>
      <c r="CB36" s="101"/>
      <c r="CC36" s="101"/>
      <c r="CD36" s="101"/>
      <c r="CE36" s="101"/>
      <c r="CF36" s="101"/>
      <c r="CG36" s="101"/>
      <c r="CH36" s="101"/>
      <c r="CI36" s="101"/>
      <c r="CJ36" s="101"/>
      <c r="CK36" s="101"/>
      <c r="CL36" s="101"/>
      <c r="CM36" s="101"/>
      <c r="CN36" s="101"/>
      <c r="CO36" s="101"/>
      <c r="CP36" s="101"/>
      <c r="CQ36" s="101"/>
      <c r="CR36" s="101"/>
      <c r="CS36" s="101"/>
      <c r="CT36" s="101"/>
      <c r="CU36" s="101"/>
      <c r="CV36" s="101"/>
      <c r="CW36" s="101"/>
      <c r="CX36" s="101"/>
      <c r="CY36" s="101"/>
      <c r="CZ36" s="101"/>
      <c r="DA36" s="101"/>
      <c r="DB36" s="101"/>
      <c r="DC36" s="101"/>
      <c r="DD36" s="101"/>
      <c r="DE36" s="101"/>
      <c r="DF36" s="101"/>
      <c r="DG36" s="101"/>
      <c r="DH36" s="101"/>
      <c r="DI36" s="101"/>
      <c r="DJ36" s="101"/>
      <c r="DK36" s="101"/>
      <c r="DL36" s="101"/>
      <c r="DM36" s="101"/>
      <c r="DN36" s="101"/>
      <c r="DO36" s="101"/>
      <c r="DP36" s="101"/>
      <c r="DQ36" s="101"/>
      <c r="DR36" s="101"/>
      <c r="DS36" s="101"/>
      <c r="DT36" s="101"/>
      <c r="DU36" s="101"/>
      <c r="DV36" s="101"/>
      <c r="DW36" s="101"/>
      <c r="DX36" s="101"/>
      <c r="DY36" s="101"/>
      <c r="DZ36" s="101"/>
      <c r="EA36" s="101"/>
      <c r="EB36" s="101"/>
      <c r="EC36" s="101"/>
      <c r="ED36" s="101"/>
      <c r="EE36" s="101"/>
      <c r="EF36" s="101"/>
      <c r="EG36" s="101"/>
      <c r="EH36" s="101"/>
      <c r="EI36" s="101"/>
      <c r="EJ36" s="101"/>
      <c r="EK36" s="101"/>
      <c r="EL36" s="101"/>
      <c r="EM36" s="101"/>
      <c r="EN36" s="101"/>
      <c r="EO36" s="101"/>
      <c r="EP36" s="101"/>
      <c r="EQ36" s="101"/>
      <c r="ER36" s="101"/>
      <c r="ES36" s="101"/>
      <c r="ET36" s="101"/>
      <c r="EU36" s="101"/>
      <c r="EV36" s="101"/>
      <c r="EW36" s="101"/>
      <c r="EX36" s="101"/>
      <c r="EY36" s="101"/>
      <c r="EZ36" s="101"/>
      <c r="FA36" s="101"/>
      <c r="FB36" s="101"/>
      <c r="FC36" s="101"/>
      <c r="FD36" s="101"/>
      <c r="FE36" s="101"/>
      <c r="FF36" s="101"/>
      <c r="FG36" s="101"/>
      <c r="FH36" s="101"/>
      <c r="FI36" s="101"/>
      <c r="FJ36" s="101"/>
      <c r="FK36" s="101"/>
      <c r="FL36" s="101"/>
      <c r="FM36" s="101"/>
      <c r="FN36" s="101"/>
      <c r="FO36" s="101"/>
      <c r="FP36" s="101"/>
      <c r="FQ36" s="101"/>
      <c r="FR36" s="101"/>
      <c r="FS36" s="101"/>
      <c r="FT36" s="101"/>
      <c r="FU36" s="101"/>
      <c r="FV36" s="101"/>
      <c r="FW36" s="101"/>
      <c r="FX36" s="101"/>
      <c r="FY36" s="101"/>
      <c r="FZ36" s="101"/>
      <c r="GA36" s="101"/>
      <c r="GB36" s="101"/>
      <c r="GC36" s="101"/>
      <c r="GD36" s="101"/>
      <c r="GE36" s="101"/>
      <c r="GF36" s="101"/>
      <c r="GG36" s="101"/>
      <c r="GH36" s="101"/>
      <c r="GI36" s="101"/>
      <c r="GJ36" s="101"/>
      <c r="GK36" s="101"/>
      <c r="GL36" s="101"/>
      <c r="GM36" s="101"/>
      <c r="GN36" s="101"/>
      <c r="GO36" s="101"/>
      <c r="GP36" s="101"/>
      <c r="GQ36" s="101"/>
      <c r="GR36" s="101"/>
      <c r="GS36" s="101"/>
      <c r="GT36" s="101"/>
      <c r="GU36" s="101"/>
      <c r="GV36" s="101"/>
      <c r="GW36" s="101"/>
      <c r="GX36" s="101"/>
      <c r="GY36" s="101"/>
      <c r="GZ36" s="101"/>
      <c r="HA36" s="101"/>
      <c r="HB36" s="101"/>
      <c r="HC36" s="101"/>
      <c r="HD36" s="101"/>
      <c r="HE36" s="101"/>
      <c r="HF36" s="101"/>
      <c r="HG36" s="101"/>
      <c r="HH36" s="101"/>
      <c r="HI36" s="101"/>
      <c r="HJ36" s="101"/>
      <c r="HK36" s="101"/>
      <c r="HL36" s="101"/>
      <c r="HM36" s="101"/>
      <c r="HN36" s="101"/>
      <c r="HO36" s="101"/>
      <c r="HP36" s="101"/>
      <c r="HQ36" s="101"/>
      <c r="HR36" s="101"/>
      <c r="HS36" s="101"/>
      <c r="HT36" s="101"/>
      <c r="HU36" s="101"/>
      <c r="HV36" s="101"/>
      <c r="HW36" s="101"/>
      <c r="HX36" s="101"/>
      <c r="HY36" s="101"/>
      <c r="HZ36" s="101"/>
      <c r="IA36" s="101"/>
      <c r="IB36" s="101"/>
      <c r="IC36" s="101"/>
      <c r="ID36" s="101"/>
      <c r="IE36" s="101"/>
      <c r="IF36" s="101"/>
      <c r="IG36" s="101"/>
      <c r="IH36" s="101"/>
      <c r="II36" s="101"/>
      <c r="IJ36" s="101"/>
      <c r="IK36" s="101"/>
      <c r="IL36" s="101"/>
      <c r="IM36" s="101"/>
      <c r="IN36" s="101"/>
      <c r="IO36" s="101"/>
      <c r="IP36" s="101"/>
      <c r="IQ36" s="101"/>
      <c r="IR36" s="101"/>
      <c r="IS36" s="101"/>
      <c r="IT36" s="101"/>
      <c r="IU36" s="101"/>
      <c r="IV36" s="101"/>
      <c r="IW36" s="101"/>
      <c r="IX36" s="101"/>
    </row>
    <row r="37" spans="1:258" s="49" customFormat="1" ht="15" customHeight="1">
      <c r="A37" s="61">
        <v>29</v>
      </c>
      <c r="B37" s="82"/>
      <c r="C37" s="150" t="s">
        <v>129</v>
      </c>
      <c r="D37" s="150" t="s">
        <v>130</v>
      </c>
      <c r="E37" s="85"/>
      <c r="F37" s="87" t="e">
        <f>VLOOKUP(D37,#REF!,3,0)</f>
        <v>#REF!</v>
      </c>
      <c r="G37" s="149">
        <v>0.29259564999999998</v>
      </c>
      <c r="H37" s="88"/>
      <c r="I37" s="101"/>
      <c r="J37" s="151" t="e">
        <f t="shared" si="2"/>
        <v>#REF!</v>
      </c>
      <c r="K37" s="101"/>
      <c r="L37" s="101"/>
      <c r="M37" s="87"/>
      <c r="N37" s="87"/>
      <c r="O37" s="101"/>
      <c r="P37" s="101"/>
      <c r="Q37" s="101"/>
      <c r="R37" s="101"/>
      <c r="S37" s="101"/>
      <c r="T37" s="101"/>
      <c r="U37" s="101"/>
      <c r="V37" s="101"/>
      <c r="W37" s="101"/>
      <c r="X37" s="101"/>
      <c r="Y37" s="101"/>
      <c r="Z37" s="101"/>
      <c r="AA37" s="101"/>
      <c r="AB37" s="101"/>
      <c r="AC37" s="101"/>
      <c r="AD37" s="101"/>
      <c r="AE37" s="101"/>
      <c r="AF37" s="101"/>
      <c r="AG37" s="101"/>
      <c r="AH37" s="101"/>
      <c r="AI37" s="101"/>
      <c r="AJ37" s="101"/>
      <c r="AK37" s="101"/>
      <c r="AL37" s="101"/>
      <c r="AM37" s="101"/>
      <c r="AN37" s="101"/>
      <c r="AO37" s="101"/>
      <c r="AP37" s="101"/>
      <c r="AQ37" s="101"/>
      <c r="AR37" s="101"/>
      <c r="AS37" s="101"/>
      <c r="AT37" s="101"/>
      <c r="AU37" s="101"/>
      <c r="AV37" s="101"/>
      <c r="AW37" s="101"/>
      <c r="AX37" s="101"/>
      <c r="AY37" s="101"/>
      <c r="AZ37" s="101"/>
      <c r="BA37" s="101"/>
      <c r="BB37" s="101"/>
      <c r="BC37" s="101"/>
      <c r="BD37" s="101"/>
      <c r="BE37" s="101"/>
      <c r="BF37" s="101"/>
      <c r="BG37" s="101"/>
      <c r="BH37" s="101"/>
      <c r="BI37" s="101"/>
      <c r="BJ37" s="101"/>
      <c r="BK37" s="101"/>
      <c r="BL37" s="101"/>
      <c r="BM37" s="101"/>
      <c r="BN37" s="101"/>
      <c r="BO37" s="101"/>
      <c r="BP37" s="101"/>
      <c r="BQ37" s="101"/>
      <c r="BR37" s="101"/>
      <c r="BS37" s="101"/>
      <c r="BT37" s="101"/>
      <c r="BU37" s="101"/>
      <c r="BV37" s="101"/>
      <c r="BW37" s="101"/>
      <c r="BX37" s="101"/>
      <c r="BY37" s="101"/>
      <c r="BZ37" s="101"/>
      <c r="CA37" s="101"/>
      <c r="CB37" s="101"/>
      <c r="CC37" s="101"/>
      <c r="CD37" s="101"/>
      <c r="CE37" s="101"/>
      <c r="CF37" s="101"/>
      <c r="CG37" s="101"/>
      <c r="CH37" s="101"/>
      <c r="CI37" s="101"/>
      <c r="CJ37" s="101"/>
      <c r="CK37" s="101"/>
      <c r="CL37" s="101"/>
      <c r="CM37" s="101"/>
      <c r="CN37" s="101"/>
      <c r="CO37" s="101"/>
      <c r="CP37" s="101"/>
      <c r="CQ37" s="101"/>
      <c r="CR37" s="101"/>
      <c r="CS37" s="101"/>
      <c r="CT37" s="101"/>
      <c r="CU37" s="101"/>
      <c r="CV37" s="101"/>
      <c r="CW37" s="101"/>
      <c r="CX37" s="101"/>
      <c r="CY37" s="101"/>
      <c r="CZ37" s="101"/>
      <c r="DA37" s="101"/>
      <c r="DB37" s="101"/>
      <c r="DC37" s="101"/>
      <c r="DD37" s="101"/>
      <c r="DE37" s="101"/>
      <c r="DF37" s="101"/>
      <c r="DG37" s="101"/>
      <c r="DH37" s="101"/>
      <c r="DI37" s="101"/>
      <c r="DJ37" s="101"/>
      <c r="DK37" s="101"/>
      <c r="DL37" s="101"/>
      <c r="DM37" s="101"/>
      <c r="DN37" s="101"/>
      <c r="DO37" s="101"/>
      <c r="DP37" s="101"/>
      <c r="DQ37" s="101"/>
      <c r="DR37" s="101"/>
      <c r="DS37" s="101"/>
      <c r="DT37" s="101"/>
      <c r="DU37" s="101"/>
      <c r="DV37" s="101"/>
      <c r="DW37" s="101"/>
      <c r="DX37" s="101"/>
      <c r="DY37" s="101"/>
      <c r="DZ37" s="101"/>
      <c r="EA37" s="101"/>
      <c r="EB37" s="101"/>
      <c r="EC37" s="101"/>
      <c r="ED37" s="101"/>
      <c r="EE37" s="101"/>
      <c r="EF37" s="101"/>
      <c r="EG37" s="101"/>
      <c r="EH37" s="101"/>
      <c r="EI37" s="101"/>
      <c r="EJ37" s="101"/>
      <c r="EK37" s="101"/>
      <c r="EL37" s="101"/>
      <c r="EM37" s="101"/>
      <c r="EN37" s="101"/>
      <c r="EO37" s="101"/>
      <c r="EP37" s="101"/>
      <c r="EQ37" s="101"/>
      <c r="ER37" s="101"/>
      <c r="ES37" s="101"/>
      <c r="ET37" s="101"/>
      <c r="EU37" s="101"/>
      <c r="EV37" s="101"/>
      <c r="EW37" s="101"/>
      <c r="EX37" s="101"/>
      <c r="EY37" s="101"/>
      <c r="EZ37" s="101"/>
      <c r="FA37" s="101"/>
      <c r="FB37" s="101"/>
      <c r="FC37" s="101"/>
      <c r="FD37" s="101"/>
      <c r="FE37" s="101"/>
      <c r="FF37" s="101"/>
      <c r="FG37" s="101"/>
      <c r="FH37" s="101"/>
      <c r="FI37" s="101"/>
      <c r="FJ37" s="101"/>
      <c r="FK37" s="101"/>
      <c r="FL37" s="101"/>
      <c r="FM37" s="101"/>
      <c r="FN37" s="101"/>
      <c r="FO37" s="101"/>
      <c r="FP37" s="101"/>
      <c r="FQ37" s="101"/>
      <c r="FR37" s="101"/>
      <c r="FS37" s="101"/>
      <c r="FT37" s="101"/>
      <c r="FU37" s="101"/>
      <c r="FV37" s="101"/>
      <c r="FW37" s="101"/>
      <c r="FX37" s="101"/>
      <c r="FY37" s="101"/>
      <c r="FZ37" s="101"/>
      <c r="GA37" s="101"/>
      <c r="GB37" s="101"/>
      <c r="GC37" s="101"/>
      <c r="GD37" s="101"/>
      <c r="GE37" s="101"/>
      <c r="GF37" s="101"/>
      <c r="GG37" s="101"/>
      <c r="GH37" s="101"/>
      <c r="GI37" s="101"/>
      <c r="GJ37" s="101"/>
      <c r="GK37" s="101"/>
      <c r="GL37" s="101"/>
      <c r="GM37" s="101"/>
      <c r="GN37" s="101"/>
      <c r="GO37" s="101"/>
      <c r="GP37" s="101"/>
      <c r="GQ37" s="101"/>
      <c r="GR37" s="101"/>
      <c r="GS37" s="101"/>
      <c r="GT37" s="101"/>
      <c r="GU37" s="101"/>
      <c r="GV37" s="101"/>
      <c r="GW37" s="101"/>
      <c r="GX37" s="101"/>
      <c r="GY37" s="101"/>
      <c r="GZ37" s="101"/>
      <c r="HA37" s="101"/>
      <c r="HB37" s="101"/>
      <c r="HC37" s="101"/>
      <c r="HD37" s="101"/>
      <c r="HE37" s="101"/>
      <c r="HF37" s="101"/>
      <c r="HG37" s="101"/>
      <c r="HH37" s="101"/>
      <c r="HI37" s="101"/>
      <c r="HJ37" s="101"/>
      <c r="HK37" s="101"/>
      <c r="HL37" s="101"/>
      <c r="HM37" s="101"/>
      <c r="HN37" s="101"/>
      <c r="HO37" s="101"/>
      <c r="HP37" s="101"/>
      <c r="HQ37" s="101"/>
      <c r="HR37" s="101"/>
      <c r="HS37" s="101"/>
      <c r="HT37" s="101"/>
      <c r="HU37" s="101"/>
      <c r="HV37" s="101"/>
      <c r="HW37" s="101"/>
      <c r="HX37" s="101"/>
      <c r="HY37" s="101"/>
      <c r="HZ37" s="101"/>
      <c r="IA37" s="101"/>
      <c r="IB37" s="101"/>
      <c r="IC37" s="101"/>
      <c r="ID37" s="101"/>
      <c r="IE37" s="101"/>
      <c r="IF37" s="101"/>
      <c r="IG37" s="101"/>
      <c r="IH37" s="101"/>
      <c r="II37" s="101"/>
      <c r="IJ37" s="101"/>
      <c r="IK37" s="101"/>
      <c r="IL37" s="101"/>
      <c r="IM37" s="101"/>
      <c r="IN37" s="101"/>
      <c r="IO37" s="101"/>
      <c r="IP37" s="101"/>
      <c r="IQ37" s="101"/>
      <c r="IR37" s="101"/>
      <c r="IS37" s="101"/>
      <c r="IT37" s="101"/>
      <c r="IU37" s="101"/>
      <c r="IV37" s="101"/>
      <c r="IW37" s="101"/>
      <c r="IX37" s="101"/>
    </row>
    <row r="38" spans="1:258" s="49" customFormat="1" ht="15" customHeight="1">
      <c r="A38" s="61">
        <v>30</v>
      </c>
      <c r="B38" s="82"/>
      <c r="C38" s="150" t="s">
        <v>131</v>
      </c>
      <c r="D38" s="150" t="s">
        <v>132</v>
      </c>
      <c r="E38" s="85"/>
      <c r="F38" s="87" t="e">
        <f>VLOOKUP(D38,#REF!,3,0)</f>
        <v>#REF!</v>
      </c>
      <c r="G38" s="149">
        <v>0.14155694999999999</v>
      </c>
      <c r="H38" s="88"/>
      <c r="I38" s="101"/>
      <c r="J38" s="151" t="e">
        <f t="shared" si="2"/>
        <v>#REF!</v>
      </c>
      <c r="K38" s="101"/>
      <c r="L38" s="101"/>
      <c r="M38" s="87"/>
      <c r="N38" s="87"/>
      <c r="O38" s="101"/>
      <c r="P38" s="101"/>
      <c r="Q38" s="101"/>
      <c r="R38" s="101"/>
      <c r="S38" s="101"/>
      <c r="T38" s="101"/>
      <c r="U38" s="101"/>
      <c r="V38" s="101"/>
      <c r="W38" s="101"/>
      <c r="X38" s="101"/>
      <c r="Y38" s="101"/>
      <c r="Z38" s="101"/>
      <c r="AA38" s="101"/>
      <c r="AB38" s="101"/>
      <c r="AC38" s="101"/>
      <c r="AD38" s="101"/>
      <c r="AE38" s="101"/>
      <c r="AF38" s="101"/>
      <c r="AG38" s="101"/>
      <c r="AH38" s="101"/>
      <c r="AI38" s="101"/>
      <c r="AJ38" s="101"/>
      <c r="AK38" s="101"/>
      <c r="AL38" s="101"/>
      <c r="AM38" s="101"/>
      <c r="AN38" s="101"/>
      <c r="AO38" s="101"/>
      <c r="AP38" s="101"/>
      <c r="AQ38" s="101"/>
      <c r="AR38" s="101"/>
      <c r="AS38" s="101"/>
      <c r="AT38" s="101"/>
      <c r="AU38" s="101"/>
      <c r="AV38" s="101"/>
      <c r="AW38" s="101"/>
      <c r="AX38" s="101"/>
      <c r="AY38" s="101"/>
      <c r="AZ38" s="101"/>
      <c r="BA38" s="101"/>
      <c r="BB38" s="101"/>
      <c r="BC38" s="101"/>
      <c r="BD38" s="101"/>
      <c r="BE38" s="101"/>
      <c r="BF38" s="101"/>
      <c r="BG38" s="101"/>
      <c r="BH38" s="101"/>
      <c r="BI38" s="101"/>
      <c r="BJ38" s="101"/>
      <c r="BK38" s="101"/>
      <c r="BL38" s="101"/>
      <c r="BM38" s="101"/>
      <c r="BN38" s="101"/>
      <c r="BO38" s="101"/>
      <c r="BP38" s="101"/>
      <c r="BQ38" s="101"/>
      <c r="BR38" s="101"/>
      <c r="BS38" s="101"/>
      <c r="BT38" s="101"/>
      <c r="BU38" s="101"/>
      <c r="BV38" s="101"/>
      <c r="BW38" s="101"/>
      <c r="BX38" s="101"/>
      <c r="BY38" s="101"/>
      <c r="BZ38" s="101"/>
      <c r="CA38" s="101"/>
      <c r="CB38" s="101"/>
      <c r="CC38" s="101"/>
      <c r="CD38" s="101"/>
      <c r="CE38" s="101"/>
      <c r="CF38" s="101"/>
      <c r="CG38" s="101"/>
      <c r="CH38" s="101"/>
      <c r="CI38" s="101"/>
      <c r="CJ38" s="101"/>
      <c r="CK38" s="101"/>
      <c r="CL38" s="101"/>
      <c r="CM38" s="101"/>
      <c r="CN38" s="101"/>
      <c r="CO38" s="101"/>
      <c r="CP38" s="101"/>
      <c r="CQ38" s="101"/>
      <c r="CR38" s="101"/>
      <c r="CS38" s="101"/>
      <c r="CT38" s="101"/>
      <c r="CU38" s="101"/>
      <c r="CV38" s="101"/>
      <c r="CW38" s="101"/>
      <c r="CX38" s="101"/>
      <c r="CY38" s="101"/>
      <c r="CZ38" s="101"/>
      <c r="DA38" s="101"/>
      <c r="DB38" s="101"/>
      <c r="DC38" s="101"/>
      <c r="DD38" s="101"/>
      <c r="DE38" s="101"/>
      <c r="DF38" s="101"/>
      <c r="DG38" s="101"/>
      <c r="DH38" s="101"/>
      <c r="DI38" s="101"/>
      <c r="DJ38" s="101"/>
      <c r="DK38" s="101"/>
      <c r="DL38" s="101"/>
      <c r="DM38" s="101"/>
      <c r="DN38" s="101"/>
      <c r="DO38" s="101"/>
      <c r="DP38" s="101"/>
      <c r="DQ38" s="101"/>
      <c r="DR38" s="101"/>
      <c r="DS38" s="101"/>
      <c r="DT38" s="101"/>
      <c r="DU38" s="101"/>
      <c r="DV38" s="101"/>
      <c r="DW38" s="101"/>
      <c r="DX38" s="101"/>
      <c r="DY38" s="101"/>
      <c r="DZ38" s="101"/>
      <c r="EA38" s="101"/>
      <c r="EB38" s="101"/>
      <c r="EC38" s="101"/>
      <c r="ED38" s="101"/>
      <c r="EE38" s="101"/>
      <c r="EF38" s="101"/>
      <c r="EG38" s="101"/>
      <c r="EH38" s="101"/>
      <c r="EI38" s="101"/>
      <c r="EJ38" s="101"/>
      <c r="EK38" s="101"/>
      <c r="EL38" s="101"/>
      <c r="EM38" s="101"/>
      <c r="EN38" s="101"/>
      <c r="EO38" s="101"/>
      <c r="EP38" s="101"/>
      <c r="EQ38" s="101"/>
      <c r="ER38" s="101"/>
      <c r="ES38" s="101"/>
      <c r="ET38" s="101"/>
      <c r="EU38" s="101"/>
      <c r="EV38" s="101"/>
      <c r="EW38" s="101"/>
      <c r="EX38" s="101"/>
      <c r="EY38" s="101"/>
      <c r="EZ38" s="101"/>
      <c r="FA38" s="101"/>
      <c r="FB38" s="101"/>
      <c r="FC38" s="101"/>
      <c r="FD38" s="101"/>
      <c r="FE38" s="101"/>
      <c r="FF38" s="101"/>
      <c r="FG38" s="101"/>
      <c r="FH38" s="101"/>
      <c r="FI38" s="101"/>
      <c r="FJ38" s="101"/>
      <c r="FK38" s="101"/>
      <c r="FL38" s="101"/>
      <c r="FM38" s="101"/>
      <c r="FN38" s="101"/>
      <c r="FO38" s="101"/>
      <c r="FP38" s="101"/>
      <c r="FQ38" s="101"/>
      <c r="FR38" s="101"/>
      <c r="FS38" s="101"/>
      <c r="FT38" s="101"/>
      <c r="FU38" s="101"/>
      <c r="FV38" s="101"/>
      <c r="FW38" s="101"/>
      <c r="FX38" s="101"/>
      <c r="FY38" s="101"/>
      <c r="FZ38" s="101"/>
      <c r="GA38" s="101"/>
      <c r="GB38" s="101"/>
      <c r="GC38" s="101"/>
      <c r="GD38" s="101"/>
      <c r="GE38" s="101"/>
      <c r="GF38" s="101"/>
      <c r="GG38" s="101"/>
      <c r="GH38" s="101"/>
      <c r="GI38" s="101"/>
      <c r="GJ38" s="101"/>
      <c r="GK38" s="101"/>
      <c r="GL38" s="101"/>
      <c r="GM38" s="101"/>
      <c r="GN38" s="101"/>
      <c r="GO38" s="101"/>
      <c r="GP38" s="101"/>
      <c r="GQ38" s="101"/>
      <c r="GR38" s="101"/>
      <c r="GS38" s="101"/>
      <c r="GT38" s="101"/>
      <c r="GU38" s="101"/>
      <c r="GV38" s="101"/>
      <c r="GW38" s="101"/>
      <c r="GX38" s="101"/>
      <c r="GY38" s="101"/>
      <c r="GZ38" s="101"/>
      <c r="HA38" s="101"/>
      <c r="HB38" s="101"/>
      <c r="HC38" s="101"/>
      <c r="HD38" s="101"/>
      <c r="HE38" s="101"/>
      <c r="HF38" s="101"/>
      <c r="HG38" s="101"/>
      <c r="HH38" s="101"/>
      <c r="HI38" s="101"/>
      <c r="HJ38" s="101"/>
      <c r="HK38" s="101"/>
      <c r="HL38" s="101"/>
      <c r="HM38" s="101"/>
      <c r="HN38" s="101"/>
      <c r="HO38" s="101"/>
      <c r="HP38" s="101"/>
      <c r="HQ38" s="101"/>
      <c r="HR38" s="101"/>
      <c r="HS38" s="101"/>
      <c r="HT38" s="101"/>
      <c r="HU38" s="101"/>
      <c r="HV38" s="101"/>
      <c r="HW38" s="101"/>
      <c r="HX38" s="101"/>
      <c r="HY38" s="101"/>
      <c r="HZ38" s="101"/>
      <c r="IA38" s="101"/>
      <c r="IB38" s="101"/>
      <c r="IC38" s="101"/>
      <c r="ID38" s="101"/>
      <c r="IE38" s="101"/>
      <c r="IF38" s="101"/>
      <c r="IG38" s="101"/>
      <c r="IH38" s="101"/>
      <c r="II38" s="101"/>
      <c r="IJ38" s="101"/>
      <c r="IK38" s="101"/>
      <c r="IL38" s="101"/>
      <c r="IM38" s="101"/>
      <c r="IN38" s="101"/>
      <c r="IO38" s="101"/>
      <c r="IP38" s="101"/>
      <c r="IQ38" s="101"/>
      <c r="IR38" s="101"/>
      <c r="IS38" s="101"/>
      <c r="IT38" s="101"/>
      <c r="IU38" s="101"/>
      <c r="IV38" s="101"/>
      <c r="IW38" s="101"/>
      <c r="IX38" s="101"/>
    </row>
    <row r="39" spans="1:258" s="49" customFormat="1" ht="15" customHeight="1">
      <c r="A39" s="61">
        <v>31</v>
      </c>
      <c r="B39" s="82"/>
      <c r="C39" s="150" t="s">
        <v>133</v>
      </c>
      <c r="D39" s="150" t="s">
        <v>134</v>
      </c>
      <c r="E39" s="85"/>
      <c r="F39" s="87" t="e">
        <f>VLOOKUP(D39,#REF!,3,0)</f>
        <v>#REF!</v>
      </c>
      <c r="G39" s="149">
        <v>0.13218674999999999</v>
      </c>
      <c r="H39" s="88"/>
      <c r="I39" s="101"/>
      <c r="J39" s="151" t="e">
        <f t="shared" si="2"/>
        <v>#REF!</v>
      </c>
      <c r="K39" s="101"/>
      <c r="L39" s="101"/>
      <c r="M39" s="87"/>
      <c r="N39" s="87"/>
      <c r="O39" s="101"/>
      <c r="P39" s="101"/>
      <c r="Q39" s="101"/>
      <c r="R39" s="101"/>
      <c r="S39" s="101"/>
      <c r="T39" s="101"/>
      <c r="U39" s="101"/>
      <c r="V39" s="101"/>
      <c r="W39" s="101"/>
      <c r="X39" s="101"/>
      <c r="Y39" s="101"/>
      <c r="Z39" s="101"/>
      <c r="AA39" s="101"/>
      <c r="AB39" s="101"/>
      <c r="AC39" s="101"/>
      <c r="AD39" s="101"/>
      <c r="AE39" s="101"/>
      <c r="AF39" s="101"/>
      <c r="AG39" s="101"/>
      <c r="AH39" s="101"/>
      <c r="AI39" s="101"/>
      <c r="AJ39" s="101"/>
      <c r="AK39" s="101"/>
      <c r="AL39" s="101"/>
      <c r="AM39" s="101"/>
      <c r="AN39" s="101"/>
      <c r="AO39" s="101"/>
      <c r="AP39" s="101"/>
      <c r="AQ39" s="101"/>
      <c r="AR39" s="101"/>
      <c r="AS39" s="101"/>
      <c r="AT39" s="101"/>
      <c r="AU39" s="101"/>
      <c r="AV39" s="101"/>
      <c r="AW39" s="101"/>
      <c r="AX39" s="101"/>
      <c r="AY39" s="101"/>
      <c r="AZ39" s="101"/>
      <c r="BA39" s="101"/>
      <c r="BB39" s="101"/>
      <c r="BC39" s="101"/>
      <c r="BD39" s="101"/>
      <c r="BE39" s="101"/>
      <c r="BF39" s="101"/>
      <c r="BG39" s="101"/>
      <c r="BH39" s="101"/>
      <c r="BI39" s="101"/>
      <c r="BJ39" s="101"/>
      <c r="BK39" s="101"/>
      <c r="BL39" s="101"/>
      <c r="BM39" s="101"/>
      <c r="BN39" s="101"/>
      <c r="BO39" s="101"/>
      <c r="BP39" s="101"/>
      <c r="BQ39" s="101"/>
      <c r="BR39" s="101"/>
      <c r="BS39" s="101"/>
      <c r="BT39" s="101"/>
      <c r="BU39" s="101"/>
      <c r="BV39" s="101"/>
      <c r="BW39" s="101"/>
      <c r="BX39" s="101"/>
      <c r="BY39" s="101"/>
      <c r="BZ39" s="101"/>
      <c r="CA39" s="101"/>
      <c r="CB39" s="101"/>
      <c r="CC39" s="101"/>
      <c r="CD39" s="101"/>
      <c r="CE39" s="101"/>
      <c r="CF39" s="101"/>
      <c r="CG39" s="101"/>
      <c r="CH39" s="101"/>
      <c r="CI39" s="101"/>
      <c r="CJ39" s="101"/>
      <c r="CK39" s="101"/>
      <c r="CL39" s="101"/>
      <c r="CM39" s="101"/>
      <c r="CN39" s="101"/>
      <c r="CO39" s="101"/>
      <c r="CP39" s="101"/>
      <c r="CQ39" s="101"/>
      <c r="CR39" s="101"/>
      <c r="CS39" s="101"/>
      <c r="CT39" s="101"/>
      <c r="CU39" s="101"/>
      <c r="CV39" s="101"/>
      <c r="CW39" s="101"/>
      <c r="CX39" s="101"/>
      <c r="CY39" s="101"/>
      <c r="CZ39" s="101"/>
      <c r="DA39" s="101"/>
      <c r="DB39" s="101"/>
      <c r="DC39" s="101"/>
      <c r="DD39" s="101"/>
      <c r="DE39" s="101"/>
      <c r="DF39" s="101"/>
      <c r="DG39" s="101"/>
      <c r="DH39" s="101"/>
      <c r="DI39" s="101"/>
      <c r="DJ39" s="101"/>
      <c r="DK39" s="101"/>
      <c r="DL39" s="101"/>
      <c r="DM39" s="101"/>
      <c r="DN39" s="101"/>
      <c r="DO39" s="101"/>
      <c r="DP39" s="101"/>
      <c r="DQ39" s="101"/>
      <c r="DR39" s="101"/>
      <c r="DS39" s="101"/>
      <c r="DT39" s="101"/>
      <c r="DU39" s="101"/>
      <c r="DV39" s="101"/>
      <c r="DW39" s="101"/>
      <c r="DX39" s="101"/>
      <c r="DY39" s="101"/>
      <c r="DZ39" s="101"/>
      <c r="EA39" s="101"/>
      <c r="EB39" s="101"/>
      <c r="EC39" s="101"/>
      <c r="ED39" s="101"/>
      <c r="EE39" s="101"/>
      <c r="EF39" s="101"/>
      <c r="EG39" s="101"/>
      <c r="EH39" s="101"/>
      <c r="EI39" s="101"/>
      <c r="EJ39" s="101"/>
      <c r="EK39" s="101"/>
      <c r="EL39" s="101"/>
      <c r="EM39" s="101"/>
      <c r="EN39" s="101"/>
      <c r="EO39" s="101"/>
      <c r="EP39" s="101"/>
      <c r="EQ39" s="101"/>
      <c r="ER39" s="101"/>
      <c r="ES39" s="101"/>
      <c r="ET39" s="101"/>
      <c r="EU39" s="101"/>
      <c r="EV39" s="101"/>
      <c r="EW39" s="101"/>
      <c r="EX39" s="101"/>
      <c r="EY39" s="101"/>
      <c r="EZ39" s="101"/>
      <c r="FA39" s="101"/>
      <c r="FB39" s="101"/>
      <c r="FC39" s="101"/>
      <c r="FD39" s="101"/>
      <c r="FE39" s="101"/>
      <c r="FF39" s="101"/>
      <c r="FG39" s="101"/>
      <c r="FH39" s="101"/>
      <c r="FI39" s="101"/>
      <c r="FJ39" s="101"/>
      <c r="FK39" s="101"/>
      <c r="FL39" s="101"/>
      <c r="FM39" s="101"/>
      <c r="FN39" s="101"/>
      <c r="FO39" s="101"/>
      <c r="FP39" s="101"/>
      <c r="FQ39" s="101"/>
      <c r="FR39" s="101"/>
      <c r="FS39" s="101"/>
      <c r="FT39" s="101"/>
      <c r="FU39" s="101"/>
      <c r="FV39" s="101"/>
      <c r="FW39" s="101"/>
      <c r="FX39" s="101"/>
      <c r="FY39" s="101"/>
      <c r="FZ39" s="101"/>
      <c r="GA39" s="101"/>
      <c r="GB39" s="101"/>
      <c r="GC39" s="101"/>
      <c r="GD39" s="101"/>
      <c r="GE39" s="101"/>
      <c r="GF39" s="101"/>
      <c r="GG39" s="101"/>
      <c r="GH39" s="101"/>
      <c r="GI39" s="101"/>
      <c r="GJ39" s="101"/>
      <c r="GK39" s="101"/>
      <c r="GL39" s="101"/>
      <c r="GM39" s="101"/>
      <c r="GN39" s="101"/>
      <c r="GO39" s="101"/>
      <c r="GP39" s="101"/>
      <c r="GQ39" s="101"/>
      <c r="GR39" s="101"/>
      <c r="GS39" s="101"/>
      <c r="GT39" s="101"/>
      <c r="GU39" s="101"/>
      <c r="GV39" s="101"/>
      <c r="GW39" s="101"/>
      <c r="GX39" s="101"/>
      <c r="GY39" s="101"/>
      <c r="GZ39" s="101"/>
      <c r="HA39" s="101"/>
      <c r="HB39" s="101"/>
      <c r="HC39" s="101"/>
      <c r="HD39" s="101"/>
      <c r="HE39" s="101"/>
      <c r="HF39" s="101"/>
      <c r="HG39" s="101"/>
      <c r="HH39" s="101"/>
      <c r="HI39" s="101"/>
      <c r="HJ39" s="101"/>
      <c r="HK39" s="101"/>
      <c r="HL39" s="101"/>
      <c r="HM39" s="101"/>
      <c r="HN39" s="101"/>
      <c r="HO39" s="101"/>
      <c r="HP39" s="101"/>
      <c r="HQ39" s="101"/>
      <c r="HR39" s="101"/>
      <c r="HS39" s="101"/>
      <c r="HT39" s="101"/>
      <c r="HU39" s="101"/>
      <c r="HV39" s="101"/>
      <c r="HW39" s="101"/>
      <c r="HX39" s="101"/>
      <c r="HY39" s="101"/>
      <c r="HZ39" s="101"/>
      <c r="IA39" s="101"/>
      <c r="IB39" s="101"/>
      <c r="IC39" s="101"/>
      <c r="ID39" s="101"/>
      <c r="IE39" s="101"/>
      <c r="IF39" s="101"/>
      <c r="IG39" s="101"/>
      <c r="IH39" s="101"/>
      <c r="II39" s="101"/>
      <c r="IJ39" s="101"/>
      <c r="IK39" s="101"/>
      <c r="IL39" s="101"/>
      <c r="IM39" s="101"/>
      <c r="IN39" s="101"/>
      <c r="IO39" s="101"/>
      <c r="IP39" s="101"/>
      <c r="IQ39" s="101"/>
      <c r="IR39" s="101"/>
      <c r="IS39" s="101"/>
      <c r="IT39" s="101"/>
      <c r="IU39" s="101"/>
      <c r="IV39" s="101"/>
      <c r="IW39" s="101"/>
      <c r="IX39" s="101"/>
    </row>
    <row r="40" spans="1:258" s="49" customFormat="1" ht="15" customHeight="1">
      <c r="A40" s="61">
        <v>32</v>
      </c>
      <c r="B40" s="82"/>
      <c r="C40" s="150" t="s">
        <v>135</v>
      </c>
      <c r="D40" s="150" t="s">
        <v>136</v>
      </c>
      <c r="E40" s="85"/>
      <c r="F40" s="87" t="e">
        <f>VLOOKUP(D40,#REF!,3,0)</f>
        <v>#REF!</v>
      </c>
      <c r="G40" s="149">
        <v>1.349755</v>
      </c>
      <c r="H40" s="88"/>
      <c r="I40" s="101"/>
      <c r="J40" s="151" t="e">
        <f t="shared" si="2"/>
        <v>#REF!</v>
      </c>
      <c r="K40" s="101"/>
      <c r="L40" s="101"/>
      <c r="M40" s="87"/>
      <c r="N40" s="87"/>
      <c r="O40" s="101"/>
      <c r="P40" s="101"/>
      <c r="Q40" s="101"/>
      <c r="R40" s="101"/>
      <c r="S40" s="101"/>
      <c r="T40" s="101"/>
      <c r="U40" s="101"/>
      <c r="V40" s="101"/>
      <c r="W40" s="101"/>
      <c r="X40" s="101"/>
      <c r="Y40" s="101"/>
      <c r="Z40" s="101"/>
      <c r="AA40" s="101"/>
      <c r="AB40" s="101"/>
      <c r="AC40" s="101"/>
      <c r="AD40" s="101"/>
      <c r="AE40" s="101"/>
      <c r="AF40" s="101"/>
      <c r="AG40" s="101"/>
      <c r="AH40" s="101"/>
      <c r="AI40" s="101"/>
      <c r="AJ40" s="101"/>
      <c r="AK40" s="101"/>
      <c r="AL40" s="101"/>
      <c r="AM40" s="101"/>
      <c r="AN40" s="101"/>
      <c r="AO40" s="101"/>
      <c r="AP40" s="101"/>
      <c r="AQ40" s="101"/>
      <c r="AR40" s="101"/>
      <c r="AS40" s="101"/>
      <c r="AT40" s="101"/>
      <c r="AU40" s="101"/>
      <c r="AV40" s="101"/>
      <c r="AW40" s="101"/>
      <c r="AX40" s="101"/>
      <c r="AY40" s="101"/>
      <c r="AZ40" s="101"/>
      <c r="BA40" s="101"/>
      <c r="BB40" s="101"/>
      <c r="BC40" s="101"/>
      <c r="BD40" s="101"/>
      <c r="BE40" s="101"/>
      <c r="BF40" s="101"/>
      <c r="BG40" s="101"/>
      <c r="BH40" s="101"/>
      <c r="BI40" s="101"/>
      <c r="BJ40" s="101"/>
      <c r="BK40" s="101"/>
      <c r="BL40" s="101"/>
      <c r="BM40" s="101"/>
      <c r="BN40" s="101"/>
      <c r="BO40" s="101"/>
      <c r="BP40" s="101"/>
      <c r="BQ40" s="101"/>
      <c r="BR40" s="101"/>
      <c r="BS40" s="101"/>
      <c r="BT40" s="101"/>
      <c r="BU40" s="101"/>
      <c r="BV40" s="101"/>
      <c r="BW40" s="101"/>
      <c r="BX40" s="101"/>
      <c r="BY40" s="101"/>
      <c r="BZ40" s="101"/>
      <c r="CA40" s="101"/>
      <c r="CB40" s="101"/>
      <c r="CC40" s="101"/>
      <c r="CD40" s="101"/>
      <c r="CE40" s="101"/>
      <c r="CF40" s="101"/>
      <c r="CG40" s="101"/>
      <c r="CH40" s="101"/>
      <c r="CI40" s="101"/>
      <c r="CJ40" s="101"/>
      <c r="CK40" s="101"/>
      <c r="CL40" s="101"/>
      <c r="CM40" s="101"/>
      <c r="CN40" s="101"/>
      <c r="CO40" s="101"/>
      <c r="CP40" s="101"/>
      <c r="CQ40" s="101"/>
      <c r="CR40" s="101"/>
      <c r="CS40" s="101"/>
      <c r="CT40" s="101"/>
      <c r="CU40" s="101"/>
      <c r="CV40" s="101"/>
      <c r="CW40" s="101"/>
      <c r="CX40" s="101"/>
      <c r="CY40" s="101"/>
      <c r="CZ40" s="101"/>
      <c r="DA40" s="101"/>
      <c r="DB40" s="101"/>
      <c r="DC40" s="101"/>
      <c r="DD40" s="101"/>
      <c r="DE40" s="101"/>
      <c r="DF40" s="101"/>
      <c r="DG40" s="101"/>
      <c r="DH40" s="101"/>
      <c r="DI40" s="101"/>
      <c r="DJ40" s="101"/>
      <c r="DK40" s="101"/>
      <c r="DL40" s="101"/>
      <c r="DM40" s="101"/>
      <c r="DN40" s="101"/>
      <c r="DO40" s="101"/>
      <c r="DP40" s="101"/>
      <c r="DQ40" s="101"/>
      <c r="DR40" s="101"/>
      <c r="DS40" s="101"/>
      <c r="DT40" s="101"/>
      <c r="DU40" s="101"/>
      <c r="DV40" s="101"/>
      <c r="DW40" s="101"/>
      <c r="DX40" s="101"/>
      <c r="DY40" s="101"/>
      <c r="DZ40" s="101"/>
      <c r="EA40" s="101"/>
      <c r="EB40" s="101"/>
      <c r="EC40" s="101"/>
      <c r="ED40" s="101"/>
      <c r="EE40" s="101"/>
      <c r="EF40" s="101"/>
      <c r="EG40" s="101"/>
      <c r="EH40" s="101"/>
      <c r="EI40" s="101"/>
      <c r="EJ40" s="101"/>
      <c r="EK40" s="101"/>
      <c r="EL40" s="101"/>
      <c r="EM40" s="101"/>
      <c r="EN40" s="101"/>
      <c r="EO40" s="101"/>
      <c r="EP40" s="101"/>
      <c r="EQ40" s="101"/>
      <c r="ER40" s="101"/>
      <c r="ES40" s="101"/>
      <c r="ET40" s="101"/>
      <c r="EU40" s="101"/>
      <c r="EV40" s="101"/>
      <c r="EW40" s="101"/>
      <c r="EX40" s="101"/>
      <c r="EY40" s="101"/>
      <c r="EZ40" s="101"/>
      <c r="FA40" s="101"/>
      <c r="FB40" s="101"/>
      <c r="FC40" s="101"/>
      <c r="FD40" s="101"/>
      <c r="FE40" s="101"/>
      <c r="FF40" s="101"/>
      <c r="FG40" s="101"/>
      <c r="FH40" s="101"/>
      <c r="FI40" s="101"/>
      <c r="FJ40" s="101"/>
      <c r="FK40" s="101"/>
      <c r="FL40" s="101"/>
      <c r="FM40" s="101"/>
      <c r="FN40" s="101"/>
      <c r="FO40" s="101"/>
      <c r="FP40" s="101"/>
      <c r="FQ40" s="101"/>
      <c r="FR40" s="101"/>
      <c r="FS40" s="101"/>
      <c r="FT40" s="101"/>
      <c r="FU40" s="101"/>
      <c r="FV40" s="101"/>
      <c r="FW40" s="101"/>
      <c r="FX40" s="101"/>
      <c r="FY40" s="101"/>
      <c r="FZ40" s="101"/>
      <c r="GA40" s="101"/>
      <c r="GB40" s="101"/>
      <c r="GC40" s="101"/>
      <c r="GD40" s="101"/>
      <c r="GE40" s="101"/>
      <c r="GF40" s="101"/>
      <c r="GG40" s="101"/>
      <c r="GH40" s="101"/>
      <c r="GI40" s="101"/>
      <c r="GJ40" s="101"/>
      <c r="GK40" s="101"/>
      <c r="GL40" s="101"/>
      <c r="GM40" s="101"/>
      <c r="GN40" s="101"/>
      <c r="GO40" s="101"/>
      <c r="GP40" s="101"/>
      <c r="GQ40" s="101"/>
      <c r="GR40" s="101"/>
      <c r="GS40" s="101"/>
      <c r="GT40" s="101"/>
      <c r="GU40" s="101"/>
      <c r="GV40" s="101"/>
      <c r="GW40" s="101"/>
      <c r="GX40" s="101"/>
      <c r="GY40" s="101"/>
      <c r="GZ40" s="101"/>
      <c r="HA40" s="101"/>
      <c r="HB40" s="101"/>
      <c r="HC40" s="101"/>
      <c r="HD40" s="101"/>
      <c r="HE40" s="101"/>
      <c r="HF40" s="101"/>
      <c r="HG40" s="101"/>
      <c r="HH40" s="101"/>
      <c r="HI40" s="101"/>
      <c r="HJ40" s="101"/>
      <c r="HK40" s="101"/>
      <c r="HL40" s="101"/>
      <c r="HM40" s="101"/>
      <c r="HN40" s="101"/>
      <c r="HO40" s="101"/>
      <c r="HP40" s="101"/>
      <c r="HQ40" s="101"/>
      <c r="HR40" s="101"/>
      <c r="HS40" s="101"/>
      <c r="HT40" s="101"/>
      <c r="HU40" s="101"/>
      <c r="HV40" s="101"/>
      <c r="HW40" s="101"/>
      <c r="HX40" s="101"/>
      <c r="HY40" s="101"/>
      <c r="HZ40" s="101"/>
      <c r="IA40" s="101"/>
      <c r="IB40" s="101"/>
      <c r="IC40" s="101"/>
      <c r="ID40" s="101"/>
      <c r="IE40" s="101"/>
      <c r="IF40" s="101"/>
      <c r="IG40" s="101"/>
      <c r="IH40" s="101"/>
      <c r="II40" s="101"/>
      <c r="IJ40" s="101"/>
      <c r="IK40" s="101"/>
      <c r="IL40" s="101"/>
      <c r="IM40" s="101"/>
      <c r="IN40" s="101"/>
      <c r="IO40" s="101"/>
      <c r="IP40" s="101"/>
      <c r="IQ40" s="101"/>
      <c r="IR40" s="101"/>
      <c r="IS40" s="101"/>
      <c r="IT40" s="101"/>
      <c r="IU40" s="101"/>
      <c r="IV40" s="101"/>
      <c r="IW40" s="101"/>
      <c r="IX40" s="101"/>
    </row>
    <row r="41" spans="1:258" s="49" customFormat="1" ht="15" customHeight="1">
      <c r="A41" s="61">
        <v>33</v>
      </c>
      <c r="B41" s="82"/>
      <c r="C41" s="150" t="s">
        <v>137</v>
      </c>
      <c r="D41" s="150" t="s">
        <v>138</v>
      </c>
      <c r="E41" s="85"/>
      <c r="F41" s="87" t="e">
        <f>VLOOKUP(D41,#REF!,3,0)</f>
        <v>#REF!</v>
      </c>
      <c r="G41" s="149">
        <v>1.349755</v>
      </c>
      <c r="H41" s="88"/>
      <c r="I41" s="101"/>
      <c r="J41" s="151" t="e">
        <f t="shared" si="2"/>
        <v>#REF!</v>
      </c>
      <c r="K41" s="101"/>
      <c r="L41" s="101"/>
      <c r="M41" s="87"/>
      <c r="N41" s="87"/>
      <c r="O41" s="101"/>
      <c r="P41" s="101"/>
      <c r="Q41" s="101"/>
      <c r="R41" s="101"/>
      <c r="S41" s="101"/>
      <c r="T41" s="101"/>
      <c r="U41" s="101"/>
      <c r="V41" s="101"/>
      <c r="W41" s="101"/>
      <c r="X41" s="101"/>
      <c r="Y41" s="101"/>
      <c r="Z41" s="101"/>
      <c r="AA41" s="101"/>
      <c r="AB41" s="101"/>
      <c r="AC41" s="101"/>
      <c r="AD41" s="101"/>
      <c r="AE41" s="101"/>
      <c r="AF41" s="101"/>
      <c r="AG41" s="101"/>
      <c r="AH41" s="101"/>
      <c r="AI41" s="101"/>
      <c r="AJ41" s="101"/>
      <c r="AK41" s="101"/>
      <c r="AL41" s="101"/>
      <c r="AM41" s="101"/>
      <c r="AN41" s="101"/>
      <c r="AO41" s="101"/>
      <c r="AP41" s="101"/>
      <c r="AQ41" s="101"/>
      <c r="AR41" s="101"/>
      <c r="AS41" s="101"/>
      <c r="AT41" s="101"/>
      <c r="AU41" s="101"/>
      <c r="AV41" s="101"/>
      <c r="AW41" s="101"/>
      <c r="AX41" s="101"/>
      <c r="AY41" s="101"/>
      <c r="AZ41" s="101"/>
      <c r="BA41" s="101"/>
      <c r="BB41" s="101"/>
      <c r="BC41" s="101"/>
      <c r="BD41" s="101"/>
      <c r="BE41" s="101"/>
      <c r="BF41" s="101"/>
      <c r="BG41" s="101"/>
      <c r="BH41" s="101"/>
      <c r="BI41" s="101"/>
      <c r="BJ41" s="101"/>
      <c r="BK41" s="101"/>
      <c r="BL41" s="101"/>
      <c r="BM41" s="101"/>
      <c r="BN41" s="101"/>
      <c r="BO41" s="101"/>
      <c r="BP41" s="101"/>
      <c r="BQ41" s="101"/>
      <c r="BR41" s="101"/>
      <c r="BS41" s="101"/>
      <c r="BT41" s="101"/>
      <c r="BU41" s="101"/>
      <c r="BV41" s="101"/>
      <c r="BW41" s="101"/>
      <c r="BX41" s="101"/>
      <c r="BY41" s="101"/>
      <c r="BZ41" s="101"/>
      <c r="CA41" s="101"/>
      <c r="CB41" s="101"/>
      <c r="CC41" s="101"/>
      <c r="CD41" s="101"/>
      <c r="CE41" s="101"/>
      <c r="CF41" s="101"/>
      <c r="CG41" s="101"/>
      <c r="CH41" s="101"/>
      <c r="CI41" s="101"/>
      <c r="CJ41" s="101"/>
      <c r="CK41" s="101"/>
      <c r="CL41" s="101"/>
      <c r="CM41" s="101"/>
      <c r="CN41" s="101"/>
      <c r="CO41" s="101"/>
      <c r="CP41" s="101"/>
      <c r="CQ41" s="101"/>
      <c r="CR41" s="101"/>
      <c r="CS41" s="101"/>
      <c r="CT41" s="101"/>
      <c r="CU41" s="101"/>
      <c r="CV41" s="101"/>
      <c r="CW41" s="101"/>
      <c r="CX41" s="101"/>
      <c r="CY41" s="101"/>
      <c r="CZ41" s="101"/>
      <c r="DA41" s="101"/>
      <c r="DB41" s="101"/>
      <c r="DC41" s="101"/>
      <c r="DD41" s="101"/>
      <c r="DE41" s="101"/>
      <c r="DF41" s="101"/>
      <c r="DG41" s="101"/>
      <c r="DH41" s="101"/>
      <c r="DI41" s="101"/>
      <c r="DJ41" s="101"/>
      <c r="DK41" s="101"/>
      <c r="DL41" s="101"/>
      <c r="DM41" s="101"/>
      <c r="DN41" s="101"/>
      <c r="DO41" s="101"/>
      <c r="DP41" s="101"/>
      <c r="DQ41" s="101"/>
      <c r="DR41" s="101"/>
      <c r="DS41" s="101"/>
      <c r="DT41" s="101"/>
      <c r="DU41" s="101"/>
      <c r="DV41" s="101"/>
      <c r="DW41" s="101"/>
      <c r="DX41" s="101"/>
      <c r="DY41" s="101"/>
      <c r="DZ41" s="101"/>
      <c r="EA41" s="101"/>
      <c r="EB41" s="101"/>
      <c r="EC41" s="101"/>
      <c r="ED41" s="101"/>
      <c r="EE41" s="101"/>
      <c r="EF41" s="101"/>
      <c r="EG41" s="101"/>
      <c r="EH41" s="101"/>
      <c r="EI41" s="101"/>
      <c r="EJ41" s="101"/>
      <c r="EK41" s="101"/>
      <c r="EL41" s="101"/>
      <c r="EM41" s="101"/>
      <c r="EN41" s="101"/>
      <c r="EO41" s="101"/>
      <c r="EP41" s="101"/>
      <c r="EQ41" s="101"/>
      <c r="ER41" s="101"/>
      <c r="ES41" s="101"/>
      <c r="ET41" s="101"/>
      <c r="EU41" s="101"/>
      <c r="EV41" s="101"/>
      <c r="EW41" s="101"/>
      <c r="EX41" s="101"/>
      <c r="EY41" s="101"/>
      <c r="EZ41" s="101"/>
      <c r="FA41" s="101"/>
      <c r="FB41" s="101"/>
      <c r="FC41" s="101"/>
      <c r="FD41" s="101"/>
      <c r="FE41" s="101"/>
      <c r="FF41" s="101"/>
      <c r="FG41" s="101"/>
      <c r="FH41" s="101"/>
      <c r="FI41" s="101"/>
      <c r="FJ41" s="101"/>
      <c r="FK41" s="101"/>
      <c r="FL41" s="101"/>
      <c r="FM41" s="101"/>
      <c r="FN41" s="101"/>
      <c r="FO41" s="101"/>
      <c r="FP41" s="101"/>
      <c r="FQ41" s="101"/>
      <c r="FR41" s="101"/>
      <c r="FS41" s="101"/>
      <c r="FT41" s="101"/>
      <c r="FU41" s="101"/>
      <c r="FV41" s="101"/>
      <c r="FW41" s="101"/>
      <c r="FX41" s="101"/>
      <c r="FY41" s="101"/>
      <c r="FZ41" s="101"/>
      <c r="GA41" s="101"/>
      <c r="GB41" s="101"/>
      <c r="GC41" s="101"/>
      <c r="GD41" s="101"/>
      <c r="GE41" s="101"/>
      <c r="GF41" s="101"/>
      <c r="GG41" s="101"/>
      <c r="GH41" s="101"/>
      <c r="GI41" s="101"/>
      <c r="GJ41" s="101"/>
      <c r="GK41" s="101"/>
      <c r="GL41" s="101"/>
      <c r="GM41" s="101"/>
      <c r="GN41" s="101"/>
      <c r="GO41" s="101"/>
      <c r="GP41" s="101"/>
      <c r="GQ41" s="101"/>
      <c r="GR41" s="101"/>
      <c r="GS41" s="101"/>
      <c r="GT41" s="101"/>
      <c r="GU41" s="101"/>
      <c r="GV41" s="101"/>
      <c r="GW41" s="101"/>
      <c r="GX41" s="101"/>
      <c r="GY41" s="101"/>
      <c r="GZ41" s="101"/>
      <c r="HA41" s="101"/>
      <c r="HB41" s="101"/>
      <c r="HC41" s="101"/>
      <c r="HD41" s="101"/>
      <c r="HE41" s="101"/>
      <c r="HF41" s="101"/>
      <c r="HG41" s="101"/>
      <c r="HH41" s="101"/>
      <c r="HI41" s="101"/>
      <c r="HJ41" s="101"/>
      <c r="HK41" s="101"/>
      <c r="HL41" s="101"/>
      <c r="HM41" s="101"/>
      <c r="HN41" s="101"/>
      <c r="HO41" s="101"/>
      <c r="HP41" s="101"/>
      <c r="HQ41" s="101"/>
      <c r="HR41" s="101"/>
      <c r="HS41" s="101"/>
      <c r="HT41" s="101"/>
      <c r="HU41" s="101"/>
      <c r="HV41" s="101"/>
      <c r="HW41" s="101"/>
      <c r="HX41" s="101"/>
      <c r="HY41" s="101"/>
      <c r="HZ41" s="101"/>
      <c r="IA41" s="101"/>
      <c r="IB41" s="101"/>
      <c r="IC41" s="101"/>
      <c r="ID41" s="101"/>
      <c r="IE41" s="101"/>
      <c r="IF41" s="101"/>
      <c r="IG41" s="101"/>
      <c r="IH41" s="101"/>
      <c r="II41" s="101"/>
      <c r="IJ41" s="101"/>
      <c r="IK41" s="101"/>
      <c r="IL41" s="101"/>
      <c r="IM41" s="101"/>
      <c r="IN41" s="101"/>
      <c r="IO41" s="101"/>
      <c r="IP41" s="101"/>
      <c r="IQ41" s="101"/>
      <c r="IR41" s="101"/>
      <c r="IS41" s="101"/>
      <c r="IT41" s="101"/>
      <c r="IU41" s="101"/>
      <c r="IV41" s="101"/>
      <c r="IW41" s="101"/>
      <c r="IX41" s="101"/>
    </row>
    <row r="42" spans="1:258" s="49" customFormat="1" ht="15" customHeight="1">
      <c r="A42" s="61">
        <v>34</v>
      </c>
      <c r="B42" s="82"/>
      <c r="C42" s="150" t="s">
        <v>139</v>
      </c>
      <c r="D42" s="150" t="s">
        <v>140</v>
      </c>
      <c r="E42" s="85"/>
      <c r="F42" s="87" t="e">
        <f>VLOOKUP(D42,#REF!,3,0)</f>
        <v>#REF!</v>
      </c>
      <c r="G42" s="149">
        <v>0.53800565</v>
      </c>
      <c r="H42" s="88"/>
      <c r="I42" s="101"/>
      <c r="J42" s="151" t="e">
        <f t="shared" si="2"/>
        <v>#REF!</v>
      </c>
      <c r="K42" s="101"/>
      <c r="L42" s="101"/>
      <c r="M42" s="87"/>
      <c r="N42" s="87"/>
      <c r="O42" s="101"/>
      <c r="P42" s="101"/>
      <c r="Q42" s="101"/>
      <c r="R42" s="101"/>
      <c r="S42" s="101"/>
      <c r="T42" s="101"/>
      <c r="U42" s="101"/>
      <c r="V42" s="101"/>
      <c r="W42" s="101"/>
      <c r="X42" s="101"/>
      <c r="Y42" s="101"/>
      <c r="Z42" s="101"/>
      <c r="AA42" s="101"/>
      <c r="AB42" s="101"/>
      <c r="AC42" s="101"/>
      <c r="AD42" s="101"/>
      <c r="AE42" s="101"/>
      <c r="AF42" s="101"/>
      <c r="AG42" s="101"/>
      <c r="AH42" s="101"/>
      <c r="AI42" s="101"/>
      <c r="AJ42" s="101"/>
      <c r="AK42" s="101"/>
      <c r="AL42" s="101"/>
      <c r="AM42" s="101"/>
      <c r="AN42" s="101"/>
      <c r="AO42" s="101"/>
      <c r="AP42" s="101"/>
      <c r="AQ42" s="101"/>
      <c r="AR42" s="101"/>
      <c r="AS42" s="101"/>
      <c r="AT42" s="101"/>
      <c r="AU42" s="101"/>
      <c r="AV42" s="101"/>
      <c r="AW42" s="101"/>
      <c r="AX42" s="101"/>
      <c r="AY42" s="101"/>
      <c r="AZ42" s="101"/>
      <c r="BA42" s="101"/>
      <c r="BB42" s="101"/>
      <c r="BC42" s="101"/>
      <c r="BD42" s="101"/>
      <c r="BE42" s="101"/>
      <c r="BF42" s="101"/>
      <c r="BG42" s="101"/>
      <c r="BH42" s="101"/>
      <c r="BI42" s="101"/>
      <c r="BJ42" s="101"/>
      <c r="BK42" s="101"/>
      <c r="BL42" s="101"/>
      <c r="BM42" s="101"/>
      <c r="BN42" s="101"/>
      <c r="BO42" s="101"/>
      <c r="BP42" s="101"/>
      <c r="BQ42" s="101"/>
      <c r="BR42" s="101"/>
      <c r="BS42" s="101"/>
      <c r="BT42" s="101"/>
      <c r="BU42" s="101"/>
      <c r="BV42" s="101"/>
      <c r="BW42" s="101"/>
      <c r="BX42" s="101"/>
      <c r="BY42" s="101"/>
      <c r="BZ42" s="101"/>
      <c r="CA42" s="101"/>
      <c r="CB42" s="101"/>
      <c r="CC42" s="101"/>
      <c r="CD42" s="101"/>
      <c r="CE42" s="101"/>
      <c r="CF42" s="101"/>
      <c r="CG42" s="101"/>
      <c r="CH42" s="101"/>
      <c r="CI42" s="101"/>
      <c r="CJ42" s="101"/>
      <c r="CK42" s="101"/>
      <c r="CL42" s="101"/>
      <c r="CM42" s="101"/>
      <c r="CN42" s="101"/>
      <c r="CO42" s="101"/>
      <c r="CP42" s="101"/>
      <c r="CQ42" s="101"/>
      <c r="CR42" s="101"/>
      <c r="CS42" s="101"/>
      <c r="CT42" s="101"/>
      <c r="CU42" s="101"/>
      <c r="CV42" s="101"/>
      <c r="CW42" s="101"/>
      <c r="CX42" s="101"/>
      <c r="CY42" s="101"/>
      <c r="CZ42" s="101"/>
      <c r="DA42" s="101"/>
      <c r="DB42" s="101"/>
      <c r="DC42" s="101"/>
      <c r="DD42" s="101"/>
      <c r="DE42" s="101"/>
      <c r="DF42" s="101"/>
      <c r="DG42" s="101"/>
      <c r="DH42" s="101"/>
      <c r="DI42" s="101"/>
      <c r="DJ42" s="101"/>
      <c r="DK42" s="101"/>
      <c r="DL42" s="101"/>
      <c r="DM42" s="101"/>
      <c r="DN42" s="101"/>
      <c r="DO42" s="101"/>
      <c r="DP42" s="101"/>
      <c r="DQ42" s="101"/>
      <c r="DR42" s="101"/>
      <c r="DS42" s="101"/>
      <c r="DT42" s="101"/>
      <c r="DU42" s="101"/>
      <c r="DV42" s="101"/>
      <c r="DW42" s="101"/>
      <c r="DX42" s="101"/>
      <c r="DY42" s="101"/>
      <c r="DZ42" s="101"/>
      <c r="EA42" s="101"/>
      <c r="EB42" s="101"/>
      <c r="EC42" s="101"/>
      <c r="ED42" s="101"/>
      <c r="EE42" s="101"/>
      <c r="EF42" s="101"/>
      <c r="EG42" s="101"/>
      <c r="EH42" s="101"/>
      <c r="EI42" s="101"/>
      <c r="EJ42" s="101"/>
      <c r="EK42" s="101"/>
      <c r="EL42" s="101"/>
      <c r="EM42" s="101"/>
      <c r="EN42" s="101"/>
      <c r="EO42" s="101"/>
      <c r="EP42" s="101"/>
      <c r="EQ42" s="101"/>
      <c r="ER42" s="101"/>
      <c r="ES42" s="101"/>
      <c r="ET42" s="101"/>
      <c r="EU42" s="101"/>
      <c r="EV42" s="101"/>
      <c r="EW42" s="101"/>
      <c r="EX42" s="101"/>
      <c r="EY42" s="101"/>
      <c r="EZ42" s="101"/>
      <c r="FA42" s="101"/>
      <c r="FB42" s="101"/>
      <c r="FC42" s="101"/>
      <c r="FD42" s="101"/>
      <c r="FE42" s="101"/>
      <c r="FF42" s="101"/>
      <c r="FG42" s="101"/>
      <c r="FH42" s="101"/>
      <c r="FI42" s="101"/>
      <c r="FJ42" s="101"/>
      <c r="FK42" s="101"/>
      <c r="FL42" s="101"/>
      <c r="FM42" s="101"/>
      <c r="FN42" s="101"/>
      <c r="FO42" s="101"/>
      <c r="FP42" s="101"/>
      <c r="FQ42" s="101"/>
      <c r="FR42" s="101"/>
      <c r="FS42" s="101"/>
      <c r="FT42" s="101"/>
      <c r="FU42" s="101"/>
      <c r="FV42" s="101"/>
      <c r="FW42" s="101"/>
      <c r="FX42" s="101"/>
      <c r="FY42" s="101"/>
      <c r="FZ42" s="101"/>
      <c r="GA42" s="101"/>
      <c r="GB42" s="101"/>
      <c r="GC42" s="101"/>
      <c r="GD42" s="101"/>
      <c r="GE42" s="101"/>
      <c r="GF42" s="101"/>
      <c r="GG42" s="101"/>
      <c r="GH42" s="101"/>
      <c r="GI42" s="101"/>
      <c r="GJ42" s="101"/>
      <c r="GK42" s="101"/>
      <c r="GL42" s="101"/>
      <c r="GM42" s="101"/>
      <c r="GN42" s="101"/>
      <c r="GO42" s="101"/>
      <c r="GP42" s="101"/>
      <c r="GQ42" s="101"/>
      <c r="GR42" s="101"/>
      <c r="GS42" s="101"/>
      <c r="GT42" s="101"/>
      <c r="GU42" s="101"/>
      <c r="GV42" s="101"/>
      <c r="GW42" s="101"/>
      <c r="GX42" s="101"/>
      <c r="GY42" s="101"/>
      <c r="GZ42" s="101"/>
      <c r="HA42" s="101"/>
      <c r="HB42" s="101"/>
      <c r="HC42" s="101"/>
      <c r="HD42" s="101"/>
      <c r="HE42" s="101"/>
      <c r="HF42" s="101"/>
      <c r="HG42" s="101"/>
      <c r="HH42" s="101"/>
      <c r="HI42" s="101"/>
      <c r="HJ42" s="101"/>
      <c r="HK42" s="101"/>
      <c r="HL42" s="101"/>
      <c r="HM42" s="101"/>
      <c r="HN42" s="101"/>
      <c r="HO42" s="101"/>
      <c r="HP42" s="101"/>
      <c r="HQ42" s="101"/>
      <c r="HR42" s="101"/>
      <c r="HS42" s="101"/>
      <c r="HT42" s="101"/>
      <c r="HU42" s="101"/>
      <c r="HV42" s="101"/>
      <c r="HW42" s="101"/>
      <c r="HX42" s="101"/>
      <c r="HY42" s="101"/>
      <c r="HZ42" s="101"/>
      <c r="IA42" s="101"/>
      <c r="IB42" s="101"/>
      <c r="IC42" s="101"/>
      <c r="ID42" s="101"/>
      <c r="IE42" s="101"/>
      <c r="IF42" s="101"/>
      <c r="IG42" s="101"/>
      <c r="IH42" s="101"/>
      <c r="II42" s="101"/>
      <c r="IJ42" s="101"/>
      <c r="IK42" s="101"/>
      <c r="IL42" s="101"/>
      <c r="IM42" s="101"/>
      <c r="IN42" s="101"/>
      <c r="IO42" s="101"/>
      <c r="IP42" s="101"/>
      <c r="IQ42" s="101"/>
      <c r="IR42" s="101"/>
      <c r="IS42" s="101"/>
      <c r="IT42" s="101"/>
      <c r="IU42" s="101"/>
      <c r="IV42" s="101"/>
      <c r="IW42" s="101"/>
      <c r="IX42" s="101"/>
    </row>
    <row r="43" spans="1:258" s="49" customFormat="1" ht="15" customHeight="1">
      <c r="A43" s="61">
        <v>35</v>
      </c>
      <c r="B43" s="82"/>
      <c r="C43" s="150" t="s">
        <v>141</v>
      </c>
      <c r="D43" s="150" t="s">
        <v>142</v>
      </c>
      <c r="E43" s="85"/>
      <c r="F43" s="87" t="e">
        <f>VLOOKUP(D43,#REF!,3,0)</f>
        <v>#REF!</v>
      </c>
      <c r="G43" s="149">
        <v>0.53800565</v>
      </c>
      <c r="H43" s="88"/>
      <c r="I43" s="101"/>
      <c r="J43" s="151" t="e">
        <f t="shared" si="2"/>
        <v>#REF!</v>
      </c>
      <c r="K43" s="101"/>
      <c r="L43" s="101"/>
      <c r="M43" s="87"/>
      <c r="N43" s="87"/>
      <c r="O43" s="101"/>
      <c r="P43" s="101"/>
      <c r="Q43" s="101"/>
      <c r="R43" s="101"/>
      <c r="S43" s="101"/>
      <c r="T43" s="101"/>
      <c r="U43" s="101"/>
      <c r="V43" s="101"/>
      <c r="W43" s="101"/>
      <c r="X43" s="101"/>
      <c r="Y43" s="101"/>
      <c r="Z43" s="101"/>
      <c r="AA43" s="101"/>
      <c r="AB43" s="101"/>
      <c r="AC43" s="101"/>
      <c r="AD43" s="101"/>
      <c r="AE43" s="101"/>
      <c r="AF43" s="101"/>
      <c r="AG43" s="101"/>
      <c r="AH43" s="101"/>
      <c r="AI43" s="101"/>
      <c r="AJ43" s="101"/>
      <c r="AK43" s="101"/>
      <c r="AL43" s="101"/>
      <c r="AM43" s="101"/>
      <c r="AN43" s="101"/>
      <c r="AO43" s="101"/>
      <c r="AP43" s="101"/>
      <c r="AQ43" s="101"/>
      <c r="AR43" s="101"/>
      <c r="AS43" s="101"/>
      <c r="AT43" s="101"/>
      <c r="AU43" s="101"/>
      <c r="AV43" s="101"/>
      <c r="AW43" s="101"/>
      <c r="AX43" s="101"/>
      <c r="AY43" s="101"/>
      <c r="AZ43" s="101"/>
      <c r="BA43" s="101"/>
      <c r="BB43" s="101"/>
      <c r="BC43" s="101"/>
      <c r="BD43" s="101"/>
      <c r="BE43" s="101"/>
      <c r="BF43" s="101"/>
      <c r="BG43" s="101"/>
      <c r="BH43" s="101"/>
      <c r="BI43" s="101"/>
      <c r="BJ43" s="101"/>
      <c r="BK43" s="101"/>
      <c r="BL43" s="101"/>
      <c r="BM43" s="101"/>
      <c r="BN43" s="101"/>
      <c r="BO43" s="101"/>
      <c r="BP43" s="101"/>
      <c r="BQ43" s="101"/>
      <c r="BR43" s="101"/>
      <c r="BS43" s="101"/>
      <c r="BT43" s="101"/>
      <c r="BU43" s="101"/>
      <c r="BV43" s="101"/>
      <c r="BW43" s="101"/>
      <c r="BX43" s="101"/>
      <c r="BY43" s="101"/>
      <c r="BZ43" s="101"/>
      <c r="CA43" s="101"/>
      <c r="CB43" s="101"/>
      <c r="CC43" s="101"/>
      <c r="CD43" s="101"/>
      <c r="CE43" s="101"/>
      <c r="CF43" s="101"/>
      <c r="CG43" s="101"/>
      <c r="CH43" s="101"/>
      <c r="CI43" s="101"/>
      <c r="CJ43" s="101"/>
      <c r="CK43" s="101"/>
      <c r="CL43" s="101"/>
      <c r="CM43" s="101"/>
      <c r="CN43" s="101"/>
      <c r="CO43" s="101"/>
      <c r="CP43" s="101"/>
      <c r="CQ43" s="101"/>
      <c r="CR43" s="101"/>
      <c r="CS43" s="101"/>
      <c r="CT43" s="101"/>
      <c r="CU43" s="101"/>
      <c r="CV43" s="101"/>
      <c r="CW43" s="101"/>
      <c r="CX43" s="101"/>
      <c r="CY43" s="101"/>
      <c r="CZ43" s="101"/>
      <c r="DA43" s="101"/>
      <c r="DB43" s="101"/>
      <c r="DC43" s="101"/>
      <c r="DD43" s="101"/>
      <c r="DE43" s="101"/>
      <c r="DF43" s="101"/>
      <c r="DG43" s="101"/>
      <c r="DH43" s="101"/>
      <c r="DI43" s="101"/>
      <c r="DJ43" s="101"/>
      <c r="DK43" s="101"/>
      <c r="DL43" s="101"/>
      <c r="DM43" s="101"/>
      <c r="DN43" s="101"/>
      <c r="DO43" s="101"/>
      <c r="DP43" s="101"/>
      <c r="DQ43" s="101"/>
      <c r="DR43" s="101"/>
      <c r="DS43" s="101"/>
      <c r="DT43" s="101"/>
      <c r="DU43" s="101"/>
      <c r="DV43" s="101"/>
      <c r="DW43" s="101"/>
      <c r="DX43" s="101"/>
      <c r="DY43" s="101"/>
      <c r="DZ43" s="101"/>
      <c r="EA43" s="101"/>
      <c r="EB43" s="101"/>
      <c r="EC43" s="101"/>
      <c r="ED43" s="101"/>
      <c r="EE43" s="101"/>
      <c r="EF43" s="101"/>
      <c r="EG43" s="101"/>
      <c r="EH43" s="101"/>
      <c r="EI43" s="101"/>
      <c r="EJ43" s="101"/>
      <c r="EK43" s="101"/>
      <c r="EL43" s="101"/>
      <c r="EM43" s="101"/>
      <c r="EN43" s="101"/>
      <c r="EO43" s="101"/>
      <c r="EP43" s="101"/>
      <c r="EQ43" s="101"/>
      <c r="ER43" s="101"/>
      <c r="ES43" s="101"/>
      <c r="ET43" s="101"/>
      <c r="EU43" s="101"/>
      <c r="EV43" s="101"/>
      <c r="EW43" s="101"/>
      <c r="EX43" s="101"/>
      <c r="EY43" s="101"/>
      <c r="EZ43" s="101"/>
      <c r="FA43" s="101"/>
      <c r="FB43" s="101"/>
      <c r="FC43" s="101"/>
      <c r="FD43" s="101"/>
      <c r="FE43" s="101"/>
      <c r="FF43" s="101"/>
      <c r="FG43" s="101"/>
      <c r="FH43" s="101"/>
      <c r="FI43" s="101"/>
      <c r="FJ43" s="101"/>
      <c r="FK43" s="101"/>
      <c r="FL43" s="101"/>
      <c r="FM43" s="101"/>
      <c r="FN43" s="101"/>
      <c r="FO43" s="101"/>
      <c r="FP43" s="101"/>
      <c r="FQ43" s="101"/>
      <c r="FR43" s="101"/>
      <c r="FS43" s="101"/>
      <c r="FT43" s="101"/>
      <c r="FU43" s="101"/>
      <c r="FV43" s="101"/>
      <c r="FW43" s="101"/>
      <c r="FX43" s="101"/>
      <c r="FY43" s="101"/>
      <c r="FZ43" s="101"/>
      <c r="GA43" s="101"/>
      <c r="GB43" s="101"/>
      <c r="GC43" s="101"/>
      <c r="GD43" s="101"/>
      <c r="GE43" s="101"/>
      <c r="GF43" s="101"/>
      <c r="GG43" s="101"/>
      <c r="GH43" s="101"/>
      <c r="GI43" s="101"/>
      <c r="GJ43" s="101"/>
      <c r="GK43" s="101"/>
      <c r="GL43" s="101"/>
      <c r="GM43" s="101"/>
      <c r="GN43" s="101"/>
      <c r="GO43" s="101"/>
      <c r="GP43" s="101"/>
      <c r="GQ43" s="101"/>
      <c r="GR43" s="101"/>
      <c r="GS43" s="101"/>
      <c r="GT43" s="101"/>
      <c r="GU43" s="101"/>
      <c r="GV43" s="101"/>
      <c r="GW43" s="101"/>
      <c r="GX43" s="101"/>
      <c r="GY43" s="101"/>
      <c r="GZ43" s="101"/>
      <c r="HA43" s="101"/>
      <c r="HB43" s="101"/>
      <c r="HC43" s="101"/>
      <c r="HD43" s="101"/>
      <c r="HE43" s="101"/>
      <c r="HF43" s="101"/>
      <c r="HG43" s="101"/>
      <c r="HH43" s="101"/>
      <c r="HI43" s="101"/>
      <c r="HJ43" s="101"/>
      <c r="HK43" s="101"/>
      <c r="HL43" s="101"/>
      <c r="HM43" s="101"/>
      <c r="HN43" s="101"/>
      <c r="HO43" s="101"/>
      <c r="HP43" s="101"/>
      <c r="HQ43" s="101"/>
      <c r="HR43" s="101"/>
      <c r="HS43" s="101"/>
      <c r="HT43" s="101"/>
      <c r="HU43" s="101"/>
      <c r="HV43" s="101"/>
      <c r="HW43" s="101"/>
      <c r="HX43" s="101"/>
      <c r="HY43" s="101"/>
      <c r="HZ43" s="101"/>
      <c r="IA43" s="101"/>
      <c r="IB43" s="101"/>
      <c r="IC43" s="101"/>
      <c r="ID43" s="101"/>
      <c r="IE43" s="101"/>
      <c r="IF43" s="101"/>
      <c r="IG43" s="101"/>
      <c r="IH43" s="101"/>
      <c r="II43" s="101"/>
      <c r="IJ43" s="101"/>
      <c r="IK43" s="101"/>
      <c r="IL43" s="101"/>
      <c r="IM43" s="101"/>
      <c r="IN43" s="101"/>
      <c r="IO43" s="101"/>
      <c r="IP43" s="101"/>
      <c r="IQ43" s="101"/>
      <c r="IR43" s="101"/>
      <c r="IS43" s="101"/>
      <c r="IT43" s="101"/>
      <c r="IU43" s="101"/>
      <c r="IV43" s="101"/>
      <c r="IW43" s="101"/>
      <c r="IX43" s="101"/>
    </row>
    <row r="44" spans="1:258" s="49" customFormat="1" ht="15" customHeight="1">
      <c r="A44" s="61">
        <v>36</v>
      </c>
      <c r="B44" s="82"/>
      <c r="C44" s="150" t="s">
        <v>143</v>
      </c>
      <c r="D44" s="150" t="s">
        <v>144</v>
      </c>
      <c r="E44" s="85"/>
      <c r="F44" s="87" t="e">
        <f>VLOOKUP(D44,#REF!,3,0)</f>
        <v>#REF!</v>
      </c>
      <c r="G44" s="149">
        <v>0.60404325000000003</v>
      </c>
      <c r="H44" s="88"/>
      <c r="I44" s="101"/>
      <c r="J44" s="151" t="e">
        <f t="shared" si="2"/>
        <v>#REF!</v>
      </c>
      <c r="K44" s="101"/>
      <c r="L44" s="101"/>
      <c r="M44" s="87"/>
      <c r="N44" s="87"/>
      <c r="O44" s="101"/>
      <c r="P44" s="101"/>
      <c r="Q44" s="101"/>
      <c r="R44" s="101"/>
      <c r="S44" s="101"/>
      <c r="T44" s="101"/>
      <c r="U44" s="101"/>
      <c r="V44" s="101"/>
      <c r="W44" s="101"/>
      <c r="X44" s="101"/>
      <c r="Y44" s="101"/>
      <c r="Z44" s="101"/>
      <c r="AA44" s="101"/>
      <c r="AB44" s="101"/>
      <c r="AC44" s="101"/>
      <c r="AD44" s="101"/>
      <c r="AE44" s="101"/>
      <c r="AF44" s="101"/>
      <c r="AG44" s="101"/>
      <c r="AH44" s="101"/>
      <c r="AI44" s="101"/>
      <c r="AJ44" s="101"/>
      <c r="AK44" s="101"/>
      <c r="AL44" s="101"/>
      <c r="AM44" s="101"/>
      <c r="AN44" s="101"/>
      <c r="AO44" s="101"/>
      <c r="AP44" s="101"/>
      <c r="AQ44" s="101"/>
      <c r="AR44" s="101"/>
      <c r="AS44" s="101"/>
      <c r="AT44" s="101"/>
      <c r="AU44" s="101"/>
      <c r="AV44" s="101"/>
      <c r="AW44" s="101"/>
      <c r="AX44" s="101"/>
      <c r="AY44" s="101"/>
      <c r="AZ44" s="101"/>
      <c r="BA44" s="101"/>
      <c r="BB44" s="101"/>
      <c r="BC44" s="101"/>
      <c r="BD44" s="101"/>
      <c r="BE44" s="101"/>
      <c r="BF44" s="101"/>
      <c r="BG44" s="101"/>
      <c r="BH44" s="101"/>
      <c r="BI44" s="101"/>
      <c r="BJ44" s="101"/>
      <c r="BK44" s="101"/>
      <c r="BL44" s="101"/>
      <c r="BM44" s="101"/>
      <c r="BN44" s="101"/>
      <c r="BO44" s="101"/>
      <c r="BP44" s="101"/>
      <c r="BQ44" s="101"/>
      <c r="BR44" s="101"/>
      <c r="BS44" s="101"/>
      <c r="BT44" s="101"/>
      <c r="BU44" s="101"/>
      <c r="BV44" s="101"/>
      <c r="BW44" s="101"/>
      <c r="BX44" s="101"/>
      <c r="BY44" s="101"/>
      <c r="BZ44" s="101"/>
      <c r="CA44" s="101"/>
      <c r="CB44" s="101"/>
      <c r="CC44" s="101"/>
      <c r="CD44" s="101"/>
      <c r="CE44" s="101"/>
      <c r="CF44" s="101"/>
      <c r="CG44" s="101"/>
      <c r="CH44" s="101"/>
      <c r="CI44" s="101"/>
      <c r="CJ44" s="101"/>
      <c r="CK44" s="101"/>
      <c r="CL44" s="101"/>
      <c r="CM44" s="101"/>
      <c r="CN44" s="101"/>
      <c r="CO44" s="101"/>
      <c r="CP44" s="101"/>
      <c r="CQ44" s="101"/>
      <c r="CR44" s="101"/>
      <c r="CS44" s="101"/>
      <c r="CT44" s="101"/>
      <c r="CU44" s="101"/>
      <c r="CV44" s="101"/>
      <c r="CW44" s="101"/>
      <c r="CX44" s="101"/>
      <c r="CY44" s="101"/>
      <c r="CZ44" s="101"/>
      <c r="DA44" s="101"/>
      <c r="DB44" s="101"/>
      <c r="DC44" s="101"/>
      <c r="DD44" s="101"/>
      <c r="DE44" s="101"/>
      <c r="DF44" s="101"/>
      <c r="DG44" s="101"/>
      <c r="DH44" s="101"/>
      <c r="DI44" s="101"/>
      <c r="DJ44" s="101"/>
      <c r="DK44" s="101"/>
      <c r="DL44" s="101"/>
      <c r="DM44" s="101"/>
      <c r="DN44" s="101"/>
      <c r="DO44" s="101"/>
      <c r="DP44" s="101"/>
      <c r="DQ44" s="101"/>
      <c r="DR44" s="101"/>
      <c r="DS44" s="101"/>
      <c r="DT44" s="101"/>
      <c r="DU44" s="101"/>
      <c r="DV44" s="101"/>
      <c r="DW44" s="101"/>
      <c r="DX44" s="101"/>
      <c r="DY44" s="101"/>
      <c r="DZ44" s="101"/>
      <c r="EA44" s="101"/>
      <c r="EB44" s="101"/>
      <c r="EC44" s="101"/>
      <c r="ED44" s="101"/>
      <c r="EE44" s="101"/>
      <c r="EF44" s="101"/>
      <c r="EG44" s="101"/>
      <c r="EH44" s="101"/>
      <c r="EI44" s="101"/>
      <c r="EJ44" s="101"/>
      <c r="EK44" s="101"/>
      <c r="EL44" s="101"/>
      <c r="EM44" s="101"/>
      <c r="EN44" s="101"/>
      <c r="EO44" s="101"/>
      <c r="EP44" s="101"/>
      <c r="EQ44" s="101"/>
      <c r="ER44" s="101"/>
      <c r="ES44" s="101"/>
      <c r="ET44" s="101"/>
      <c r="EU44" s="101"/>
      <c r="EV44" s="101"/>
      <c r="EW44" s="101"/>
      <c r="EX44" s="101"/>
      <c r="EY44" s="101"/>
      <c r="EZ44" s="101"/>
      <c r="FA44" s="101"/>
      <c r="FB44" s="101"/>
      <c r="FC44" s="101"/>
      <c r="FD44" s="101"/>
      <c r="FE44" s="101"/>
      <c r="FF44" s="101"/>
      <c r="FG44" s="101"/>
      <c r="FH44" s="101"/>
      <c r="FI44" s="101"/>
      <c r="FJ44" s="101"/>
      <c r="FK44" s="101"/>
      <c r="FL44" s="101"/>
      <c r="FM44" s="101"/>
      <c r="FN44" s="101"/>
      <c r="FO44" s="101"/>
      <c r="FP44" s="101"/>
      <c r="FQ44" s="101"/>
      <c r="FR44" s="101"/>
      <c r="FS44" s="101"/>
      <c r="FT44" s="101"/>
      <c r="FU44" s="101"/>
      <c r="FV44" s="101"/>
      <c r="FW44" s="101"/>
      <c r="FX44" s="101"/>
      <c r="FY44" s="101"/>
      <c r="FZ44" s="101"/>
      <c r="GA44" s="101"/>
      <c r="GB44" s="101"/>
      <c r="GC44" s="101"/>
      <c r="GD44" s="101"/>
      <c r="GE44" s="101"/>
      <c r="GF44" s="101"/>
      <c r="GG44" s="101"/>
      <c r="GH44" s="101"/>
      <c r="GI44" s="101"/>
      <c r="GJ44" s="101"/>
      <c r="GK44" s="101"/>
      <c r="GL44" s="101"/>
      <c r="GM44" s="101"/>
      <c r="GN44" s="101"/>
      <c r="GO44" s="101"/>
      <c r="GP44" s="101"/>
      <c r="GQ44" s="101"/>
      <c r="GR44" s="101"/>
      <c r="GS44" s="101"/>
      <c r="GT44" s="101"/>
      <c r="GU44" s="101"/>
      <c r="GV44" s="101"/>
      <c r="GW44" s="101"/>
      <c r="GX44" s="101"/>
      <c r="GY44" s="101"/>
      <c r="GZ44" s="101"/>
      <c r="HA44" s="101"/>
      <c r="HB44" s="101"/>
      <c r="HC44" s="101"/>
      <c r="HD44" s="101"/>
      <c r="HE44" s="101"/>
      <c r="HF44" s="101"/>
      <c r="HG44" s="101"/>
      <c r="HH44" s="101"/>
      <c r="HI44" s="101"/>
      <c r="HJ44" s="101"/>
      <c r="HK44" s="101"/>
      <c r="HL44" s="101"/>
      <c r="HM44" s="101"/>
      <c r="HN44" s="101"/>
      <c r="HO44" s="101"/>
      <c r="HP44" s="101"/>
      <c r="HQ44" s="101"/>
      <c r="HR44" s="101"/>
      <c r="HS44" s="101"/>
      <c r="HT44" s="101"/>
      <c r="HU44" s="101"/>
      <c r="HV44" s="101"/>
      <c r="HW44" s="101"/>
      <c r="HX44" s="101"/>
      <c r="HY44" s="101"/>
      <c r="HZ44" s="101"/>
      <c r="IA44" s="101"/>
      <c r="IB44" s="101"/>
      <c r="IC44" s="101"/>
      <c r="ID44" s="101"/>
      <c r="IE44" s="101"/>
      <c r="IF44" s="101"/>
      <c r="IG44" s="101"/>
      <c r="IH44" s="101"/>
      <c r="II44" s="101"/>
      <c r="IJ44" s="101"/>
      <c r="IK44" s="101"/>
      <c r="IL44" s="101"/>
      <c r="IM44" s="101"/>
      <c r="IN44" s="101"/>
      <c r="IO44" s="101"/>
      <c r="IP44" s="101"/>
      <c r="IQ44" s="101"/>
      <c r="IR44" s="101"/>
      <c r="IS44" s="101"/>
      <c r="IT44" s="101"/>
      <c r="IU44" s="101"/>
      <c r="IV44" s="101"/>
      <c r="IW44" s="101"/>
      <c r="IX44" s="101"/>
    </row>
    <row r="45" spans="1:258" s="49" customFormat="1" ht="15" customHeight="1">
      <c r="A45" s="61">
        <v>37</v>
      </c>
      <c r="B45" s="82"/>
      <c r="C45" s="150" t="s">
        <v>145</v>
      </c>
      <c r="D45" s="150" t="s">
        <v>146</v>
      </c>
      <c r="E45" s="85"/>
      <c r="F45" s="87" t="e">
        <f>VLOOKUP(D45,#REF!,3,0)</f>
        <v>#REF!</v>
      </c>
      <c r="G45" s="149">
        <v>0.42469499999999999</v>
      </c>
      <c r="H45" s="88"/>
      <c r="I45" s="101"/>
      <c r="J45" s="151" t="e">
        <f t="shared" si="2"/>
        <v>#REF!</v>
      </c>
      <c r="K45" s="101"/>
      <c r="L45" s="101"/>
      <c r="M45" s="87"/>
      <c r="N45" s="87"/>
      <c r="O45" s="101"/>
      <c r="P45" s="101"/>
      <c r="Q45" s="101"/>
      <c r="R45" s="101"/>
      <c r="S45" s="101"/>
      <c r="T45" s="101"/>
      <c r="U45" s="101"/>
      <c r="V45" s="101"/>
      <c r="W45" s="101"/>
      <c r="X45" s="101"/>
      <c r="Y45" s="101"/>
      <c r="Z45" s="101"/>
      <c r="AA45" s="101"/>
      <c r="AB45" s="101"/>
      <c r="AC45" s="101"/>
      <c r="AD45" s="101"/>
      <c r="AE45" s="101"/>
      <c r="AF45" s="101"/>
      <c r="AG45" s="101"/>
      <c r="AH45" s="101"/>
      <c r="AI45" s="101"/>
      <c r="AJ45" s="101"/>
      <c r="AK45" s="101"/>
      <c r="AL45" s="101"/>
      <c r="AM45" s="101"/>
      <c r="AN45" s="101"/>
      <c r="AO45" s="101"/>
      <c r="AP45" s="101"/>
      <c r="AQ45" s="101"/>
      <c r="AR45" s="101"/>
      <c r="AS45" s="101"/>
      <c r="AT45" s="101"/>
      <c r="AU45" s="101"/>
      <c r="AV45" s="101"/>
      <c r="AW45" s="101"/>
      <c r="AX45" s="101"/>
      <c r="AY45" s="101"/>
      <c r="AZ45" s="101"/>
      <c r="BA45" s="101"/>
      <c r="BB45" s="101"/>
      <c r="BC45" s="101"/>
      <c r="BD45" s="101"/>
      <c r="BE45" s="101"/>
      <c r="BF45" s="101"/>
      <c r="BG45" s="101"/>
      <c r="BH45" s="101"/>
      <c r="BI45" s="101"/>
      <c r="BJ45" s="101"/>
      <c r="BK45" s="101"/>
      <c r="BL45" s="101"/>
      <c r="BM45" s="101"/>
      <c r="BN45" s="101"/>
      <c r="BO45" s="101"/>
      <c r="BP45" s="101"/>
      <c r="BQ45" s="101"/>
      <c r="BR45" s="101"/>
      <c r="BS45" s="101"/>
      <c r="BT45" s="101"/>
      <c r="BU45" s="101"/>
      <c r="BV45" s="101"/>
      <c r="BW45" s="101"/>
      <c r="BX45" s="101"/>
      <c r="BY45" s="101"/>
      <c r="BZ45" s="101"/>
      <c r="CA45" s="101"/>
      <c r="CB45" s="101"/>
      <c r="CC45" s="101"/>
      <c r="CD45" s="101"/>
      <c r="CE45" s="101"/>
      <c r="CF45" s="101"/>
      <c r="CG45" s="101"/>
      <c r="CH45" s="101"/>
      <c r="CI45" s="101"/>
      <c r="CJ45" s="101"/>
      <c r="CK45" s="101"/>
      <c r="CL45" s="101"/>
      <c r="CM45" s="101"/>
      <c r="CN45" s="101"/>
      <c r="CO45" s="101"/>
      <c r="CP45" s="101"/>
      <c r="CQ45" s="101"/>
      <c r="CR45" s="101"/>
      <c r="CS45" s="101"/>
      <c r="CT45" s="101"/>
      <c r="CU45" s="101"/>
      <c r="CV45" s="101"/>
      <c r="CW45" s="101"/>
      <c r="CX45" s="101"/>
      <c r="CY45" s="101"/>
      <c r="CZ45" s="101"/>
      <c r="DA45" s="101"/>
      <c r="DB45" s="101"/>
      <c r="DC45" s="101"/>
      <c r="DD45" s="101"/>
      <c r="DE45" s="101"/>
      <c r="DF45" s="101"/>
      <c r="DG45" s="101"/>
      <c r="DH45" s="101"/>
      <c r="DI45" s="101"/>
      <c r="DJ45" s="101"/>
      <c r="DK45" s="101"/>
      <c r="DL45" s="101"/>
      <c r="DM45" s="101"/>
      <c r="DN45" s="101"/>
      <c r="DO45" s="101"/>
      <c r="DP45" s="101"/>
      <c r="DQ45" s="101"/>
      <c r="DR45" s="101"/>
      <c r="DS45" s="101"/>
      <c r="DT45" s="101"/>
      <c r="DU45" s="101"/>
      <c r="DV45" s="101"/>
      <c r="DW45" s="101"/>
      <c r="DX45" s="101"/>
      <c r="DY45" s="101"/>
      <c r="DZ45" s="101"/>
      <c r="EA45" s="101"/>
      <c r="EB45" s="101"/>
      <c r="EC45" s="101"/>
      <c r="ED45" s="101"/>
      <c r="EE45" s="101"/>
      <c r="EF45" s="101"/>
      <c r="EG45" s="101"/>
      <c r="EH45" s="101"/>
      <c r="EI45" s="101"/>
      <c r="EJ45" s="101"/>
      <c r="EK45" s="101"/>
      <c r="EL45" s="101"/>
      <c r="EM45" s="101"/>
      <c r="EN45" s="101"/>
      <c r="EO45" s="101"/>
      <c r="EP45" s="101"/>
      <c r="EQ45" s="101"/>
      <c r="ER45" s="101"/>
      <c r="ES45" s="101"/>
      <c r="ET45" s="101"/>
      <c r="EU45" s="101"/>
      <c r="EV45" s="101"/>
      <c r="EW45" s="101"/>
      <c r="EX45" s="101"/>
      <c r="EY45" s="101"/>
      <c r="EZ45" s="101"/>
      <c r="FA45" s="101"/>
      <c r="FB45" s="101"/>
      <c r="FC45" s="101"/>
      <c r="FD45" s="101"/>
      <c r="FE45" s="101"/>
      <c r="FF45" s="101"/>
      <c r="FG45" s="101"/>
      <c r="FH45" s="101"/>
      <c r="FI45" s="101"/>
      <c r="FJ45" s="101"/>
      <c r="FK45" s="101"/>
      <c r="FL45" s="101"/>
      <c r="FM45" s="101"/>
      <c r="FN45" s="101"/>
      <c r="FO45" s="101"/>
      <c r="FP45" s="101"/>
      <c r="FQ45" s="101"/>
      <c r="FR45" s="101"/>
      <c r="FS45" s="101"/>
      <c r="FT45" s="101"/>
      <c r="FU45" s="101"/>
      <c r="FV45" s="101"/>
      <c r="FW45" s="101"/>
      <c r="FX45" s="101"/>
      <c r="FY45" s="101"/>
      <c r="FZ45" s="101"/>
      <c r="GA45" s="101"/>
      <c r="GB45" s="101"/>
      <c r="GC45" s="101"/>
      <c r="GD45" s="101"/>
      <c r="GE45" s="101"/>
      <c r="GF45" s="101"/>
      <c r="GG45" s="101"/>
      <c r="GH45" s="101"/>
      <c r="GI45" s="101"/>
      <c r="GJ45" s="101"/>
      <c r="GK45" s="101"/>
      <c r="GL45" s="101"/>
      <c r="GM45" s="101"/>
      <c r="GN45" s="101"/>
      <c r="GO45" s="101"/>
      <c r="GP45" s="101"/>
      <c r="GQ45" s="101"/>
      <c r="GR45" s="101"/>
      <c r="GS45" s="101"/>
      <c r="GT45" s="101"/>
      <c r="GU45" s="101"/>
      <c r="GV45" s="101"/>
      <c r="GW45" s="101"/>
      <c r="GX45" s="101"/>
      <c r="GY45" s="101"/>
      <c r="GZ45" s="101"/>
      <c r="HA45" s="101"/>
      <c r="HB45" s="101"/>
      <c r="HC45" s="101"/>
      <c r="HD45" s="101"/>
      <c r="HE45" s="101"/>
      <c r="HF45" s="101"/>
      <c r="HG45" s="101"/>
      <c r="HH45" s="101"/>
      <c r="HI45" s="101"/>
      <c r="HJ45" s="101"/>
      <c r="HK45" s="101"/>
      <c r="HL45" s="101"/>
      <c r="HM45" s="101"/>
      <c r="HN45" s="101"/>
      <c r="HO45" s="101"/>
      <c r="HP45" s="101"/>
      <c r="HQ45" s="101"/>
      <c r="HR45" s="101"/>
      <c r="HS45" s="101"/>
      <c r="HT45" s="101"/>
      <c r="HU45" s="101"/>
      <c r="HV45" s="101"/>
      <c r="HW45" s="101"/>
      <c r="HX45" s="101"/>
      <c r="HY45" s="101"/>
      <c r="HZ45" s="101"/>
      <c r="IA45" s="101"/>
      <c r="IB45" s="101"/>
      <c r="IC45" s="101"/>
      <c r="ID45" s="101"/>
      <c r="IE45" s="101"/>
      <c r="IF45" s="101"/>
      <c r="IG45" s="101"/>
      <c r="IH45" s="101"/>
      <c r="II45" s="101"/>
      <c r="IJ45" s="101"/>
      <c r="IK45" s="101"/>
      <c r="IL45" s="101"/>
      <c r="IM45" s="101"/>
      <c r="IN45" s="101"/>
      <c r="IO45" s="101"/>
      <c r="IP45" s="101"/>
      <c r="IQ45" s="101"/>
      <c r="IR45" s="101"/>
      <c r="IS45" s="101"/>
      <c r="IT45" s="101"/>
      <c r="IU45" s="101"/>
      <c r="IV45" s="101"/>
      <c r="IW45" s="101"/>
      <c r="IX45" s="101"/>
    </row>
    <row r="46" spans="1:258" s="49" customFormat="1" ht="15" customHeight="1">
      <c r="A46" s="61">
        <v>38</v>
      </c>
      <c r="B46" s="82"/>
      <c r="C46" s="150" t="s">
        <v>147</v>
      </c>
      <c r="D46" s="150" t="s">
        <v>148</v>
      </c>
      <c r="E46" s="85"/>
      <c r="F46" s="87" t="e">
        <f>VLOOKUP(D46,#REF!,3,0)</f>
        <v>#REF!</v>
      </c>
      <c r="G46" s="149">
        <v>0.2077061</v>
      </c>
      <c r="H46" s="88"/>
      <c r="I46" s="101"/>
      <c r="J46" s="151" t="e">
        <f t="shared" si="2"/>
        <v>#REF!</v>
      </c>
      <c r="K46" s="101"/>
      <c r="L46" s="101"/>
      <c r="M46" s="87"/>
      <c r="N46" s="87"/>
      <c r="O46" s="101"/>
      <c r="P46" s="101"/>
      <c r="Q46" s="101"/>
      <c r="R46" s="101"/>
      <c r="S46" s="101"/>
      <c r="T46" s="101"/>
      <c r="U46" s="101"/>
      <c r="V46" s="101"/>
      <c r="W46" s="101"/>
      <c r="X46" s="101"/>
      <c r="Y46" s="101"/>
      <c r="Z46" s="101"/>
      <c r="AA46" s="101"/>
      <c r="AB46" s="101"/>
      <c r="AC46" s="101"/>
      <c r="AD46" s="101"/>
      <c r="AE46" s="101"/>
      <c r="AF46" s="101"/>
      <c r="AG46" s="101"/>
      <c r="AH46" s="101"/>
      <c r="AI46" s="101"/>
      <c r="AJ46" s="101"/>
      <c r="AK46" s="101"/>
      <c r="AL46" s="101"/>
      <c r="AM46" s="101"/>
      <c r="AN46" s="101"/>
      <c r="AO46" s="101"/>
      <c r="AP46" s="101"/>
      <c r="AQ46" s="101"/>
      <c r="AR46" s="101"/>
      <c r="AS46" s="101"/>
      <c r="AT46" s="101"/>
      <c r="AU46" s="101"/>
      <c r="AV46" s="101"/>
      <c r="AW46" s="101"/>
      <c r="AX46" s="101"/>
      <c r="AY46" s="101"/>
      <c r="AZ46" s="101"/>
      <c r="BA46" s="101"/>
      <c r="BB46" s="101"/>
      <c r="BC46" s="101"/>
      <c r="BD46" s="101"/>
      <c r="BE46" s="101"/>
      <c r="BF46" s="101"/>
      <c r="BG46" s="101"/>
      <c r="BH46" s="101"/>
      <c r="BI46" s="101"/>
      <c r="BJ46" s="101"/>
      <c r="BK46" s="101"/>
      <c r="BL46" s="101"/>
      <c r="BM46" s="101"/>
      <c r="BN46" s="101"/>
      <c r="BO46" s="101"/>
      <c r="BP46" s="101"/>
      <c r="BQ46" s="101"/>
      <c r="BR46" s="101"/>
      <c r="BS46" s="101"/>
      <c r="BT46" s="101"/>
      <c r="BU46" s="101"/>
      <c r="BV46" s="101"/>
      <c r="BW46" s="101"/>
      <c r="BX46" s="101"/>
      <c r="BY46" s="101"/>
      <c r="BZ46" s="101"/>
      <c r="CA46" s="101"/>
      <c r="CB46" s="101"/>
      <c r="CC46" s="101"/>
      <c r="CD46" s="101"/>
      <c r="CE46" s="101"/>
      <c r="CF46" s="101"/>
      <c r="CG46" s="101"/>
      <c r="CH46" s="101"/>
      <c r="CI46" s="101"/>
      <c r="CJ46" s="101"/>
      <c r="CK46" s="101"/>
      <c r="CL46" s="101"/>
      <c r="CM46" s="101"/>
      <c r="CN46" s="101"/>
      <c r="CO46" s="101"/>
      <c r="CP46" s="101"/>
      <c r="CQ46" s="101"/>
      <c r="CR46" s="101"/>
      <c r="CS46" s="101"/>
      <c r="CT46" s="101"/>
      <c r="CU46" s="101"/>
      <c r="CV46" s="101"/>
      <c r="CW46" s="101"/>
      <c r="CX46" s="101"/>
      <c r="CY46" s="101"/>
      <c r="CZ46" s="101"/>
      <c r="DA46" s="101"/>
      <c r="DB46" s="101"/>
      <c r="DC46" s="101"/>
      <c r="DD46" s="101"/>
      <c r="DE46" s="101"/>
      <c r="DF46" s="101"/>
      <c r="DG46" s="101"/>
      <c r="DH46" s="101"/>
      <c r="DI46" s="101"/>
      <c r="DJ46" s="101"/>
      <c r="DK46" s="101"/>
      <c r="DL46" s="101"/>
      <c r="DM46" s="101"/>
      <c r="DN46" s="101"/>
      <c r="DO46" s="101"/>
      <c r="DP46" s="101"/>
      <c r="DQ46" s="101"/>
      <c r="DR46" s="101"/>
      <c r="DS46" s="101"/>
      <c r="DT46" s="101"/>
      <c r="DU46" s="101"/>
      <c r="DV46" s="101"/>
      <c r="DW46" s="101"/>
      <c r="DX46" s="101"/>
      <c r="DY46" s="101"/>
      <c r="DZ46" s="101"/>
      <c r="EA46" s="101"/>
      <c r="EB46" s="101"/>
      <c r="EC46" s="101"/>
      <c r="ED46" s="101"/>
      <c r="EE46" s="101"/>
      <c r="EF46" s="101"/>
      <c r="EG46" s="101"/>
      <c r="EH46" s="101"/>
      <c r="EI46" s="101"/>
      <c r="EJ46" s="101"/>
      <c r="EK46" s="101"/>
      <c r="EL46" s="101"/>
      <c r="EM46" s="101"/>
      <c r="EN46" s="101"/>
      <c r="EO46" s="101"/>
      <c r="EP46" s="101"/>
      <c r="EQ46" s="101"/>
      <c r="ER46" s="101"/>
      <c r="ES46" s="101"/>
      <c r="ET46" s="101"/>
      <c r="EU46" s="101"/>
      <c r="EV46" s="101"/>
      <c r="EW46" s="101"/>
      <c r="EX46" s="101"/>
      <c r="EY46" s="101"/>
      <c r="EZ46" s="101"/>
      <c r="FA46" s="101"/>
      <c r="FB46" s="101"/>
      <c r="FC46" s="101"/>
      <c r="FD46" s="101"/>
      <c r="FE46" s="101"/>
      <c r="FF46" s="101"/>
      <c r="FG46" s="101"/>
      <c r="FH46" s="101"/>
      <c r="FI46" s="101"/>
      <c r="FJ46" s="101"/>
      <c r="FK46" s="101"/>
      <c r="FL46" s="101"/>
      <c r="FM46" s="101"/>
      <c r="FN46" s="101"/>
      <c r="FO46" s="101"/>
      <c r="FP46" s="101"/>
      <c r="FQ46" s="101"/>
      <c r="FR46" s="101"/>
      <c r="FS46" s="101"/>
      <c r="FT46" s="101"/>
      <c r="FU46" s="101"/>
      <c r="FV46" s="101"/>
      <c r="FW46" s="101"/>
      <c r="FX46" s="101"/>
      <c r="FY46" s="101"/>
      <c r="FZ46" s="101"/>
      <c r="GA46" s="101"/>
      <c r="GB46" s="101"/>
      <c r="GC46" s="101"/>
      <c r="GD46" s="101"/>
      <c r="GE46" s="101"/>
      <c r="GF46" s="101"/>
      <c r="GG46" s="101"/>
      <c r="GH46" s="101"/>
      <c r="GI46" s="101"/>
      <c r="GJ46" s="101"/>
      <c r="GK46" s="101"/>
      <c r="GL46" s="101"/>
      <c r="GM46" s="101"/>
      <c r="GN46" s="101"/>
      <c r="GO46" s="101"/>
      <c r="GP46" s="101"/>
      <c r="GQ46" s="101"/>
      <c r="GR46" s="101"/>
      <c r="GS46" s="101"/>
      <c r="GT46" s="101"/>
      <c r="GU46" s="101"/>
      <c r="GV46" s="101"/>
      <c r="GW46" s="101"/>
      <c r="GX46" s="101"/>
      <c r="GY46" s="101"/>
      <c r="GZ46" s="101"/>
      <c r="HA46" s="101"/>
      <c r="HB46" s="101"/>
      <c r="HC46" s="101"/>
      <c r="HD46" s="101"/>
      <c r="HE46" s="101"/>
      <c r="HF46" s="101"/>
      <c r="HG46" s="101"/>
      <c r="HH46" s="101"/>
      <c r="HI46" s="101"/>
      <c r="HJ46" s="101"/>
      <c r="HK46" s="101"/>
      <c r="HL46" s="101"/>
      <c r="HM46" s="101"/>
      <c r="HN46" s="101"/>
      <c r="HO46" s="101"/>
      <c r="HP46" s="101"/>
      <c r="HQ46" s="101"/>
      <c r="HR46" s="101"/>
      <c r="HS46" s="101"/>
      <c r="HT46" s="101"/>
      <c r="HU46" s="101"/>
      <c r="HV46" s="101"/>
      <c r="HW46" s="101"/>
      <c r="HX46" s="101"/>
      <c r="HY46" s="101"/>
      <c r="HZ46" s="101"/>
      <c r="IA46" s="101"/>
      <c r="IB46" s="101"/>
      <c r="IC46" s="101"/>
      <c r="ID46" s="101"/>
      <c r="IE46" s="101"/>
      <c r="IF46" s="101"/>
      <c r="IG46" s="101"/>
      <c r="IH46" s="101"/>
      <c r="II46" s="101"/>
      <c r="IJ46" s="101"/>
      <c r="IK46" s="101"/>
      <c r="IL46" s="101"/>
      <c r="IM46" s="101"/>
      <c r="IN46" s="101"/>
      <c r="IO46" s="101"/>
      <c r="IP46" s="101"/>
      <c r="IQ46" s="101"/>
      <c r="IR46" s="101"/>
      <c r="IS46" s="101"/>
      <c r="IT46" s="101"/>
      <c r="IU46" s="101"/>
      <c r="IV46" s="101"/>
      <c r="IW46" s="101"/>
      <c r="IX46" s="101"/>
    </row>
    <row r="47" spans="1:258" s="49" customFormat="1" ht="15" customHeight="1">
      <c r="A47" s="61">
        <v>39</v>
      </c>
      <c r="B47" s="82"/>
      <c r="C47" s="150" t="s">
        <v>149</v>
      </c>
      <c r="D47" s="150" t="s">
        <v>150</v>
      </c>
      <c r="E47" s="85"/>
      <c r="F47" s="87" t="e">
        <f>VLOOKUP(D47,#REF!,3,0)</f>
        <v>#REF!</v>
      </c>
      <c r="G47" s="149">
        <v>0.63237695000000005</v>
      </c>
      <c r="H47" s="88"/>
      <c r="I47" s="101"/>
      <c r="J47" s="151" t="e">
        <f t="shared" si="2"/>
        <v>#REF!</v>
      </c>
      <c r="K47" s="101"/>
      <c r="L47" s="101"/>
      <c r="M47" s="87"/>
      <c r="N47" s="87"/>
      <c r="O47" s="101"/>
      <c r="P47" s="101"/>
      <c r="Q47" s="101"/>
      <c r="R47" s="101"/>
      <c r="S47" s="101"/>
      <c r="T47" s="101"/>
      <c r="U47" s="101"/>
      <c r="V47" s="101"/>
      <c r="W47" s="101"/>
      <c r="X47" s="101"/>
      <c r="Y47" s="101"/>
      <c r="Z47" s="101"/>
      <c r="AA47" s="101"/>
      <c r="AB47" s="101"/>
      <c r="AC47" s="101"/>
      <c r="AD47" s="101"/>
      <c r="AE47" s="101"/>
      <c r="AF47" s="101"/>
      <c r="AG47" s="101"/>
      <c r="AH47" s="101"/>
      <c r="AI47" s="101"/>
      <c r="AJ47" s="101"/>
      <c r="AK47" s="101"/>
      <c r="AL47" s="101"/>
      <c r="AM47" s="101"/>
      <c r="AN47" s="101"/>
      <c r="AO47" s="101"/>
      <c r="AP47" s="101"/>
      <c r="AQ47" s="101"/>
      <c r="AR47" s="101"/>
      <c r="AS47" s="101"/>
      <c r="AT47" s="101"/>
      <c r="AU47" s="101"/>
      <c r="AV47" s="101"/>
      <c r="AW47" s="101"/>
      <c r="AX47" s="101"/>
      <c r="AY47" s="101"/>
      <c r="AZ47" s="101"/>
      <c r="BA47" s="101"/>
      <c r="BB47" s="101"/>
      <c r="BC47" s="101"/>
      <c r="BD47" s="101"/>
      <c r="BE47" s="101"/>
      <c r="BF47" s="101"/>
      <c r="BG47" s="101"/>
      <c r="BH47" s="101"/>
      <c r="BI47" s="101"/>
      <c r="BJ47" s="101"/>
      <c r="BK47" s="101"/>
      <c r="BL47" s="101"/>
      <c r="BM47" s="101"/>
      <c r="BN47" s="101"/>
      <c r="BO47" s="101"/>
      <c r="BP47" s="101"/>
      <c r="BQ47" s="101"/>
      <c r="BR47" s="101"/>
      <c r="BS47" s="101"/>
      <c r="BT47" s="101"/>
      <c r="BU47" s="101"/>
      <c r="BV47" s="101"/>
      <c r="BW47" s="101"/>
      <c r="BX47" s="101"/>
      <c r="BY47" s="101"/>
      <c r="BZ47" s="101"/>
      <c r="CA47" s="101"/>
      <c r="CB47" s="101"/>
      <c r="CC47" s="101"/>
      <c r="CD47" s="101"/>
      <c r="CE47" s="101"/>
      <c r="CF47" s="101"/>
      <c r="CG47" s="101"/>
      <c r="CH47" s="101"/>
      <c r="CI47" s="101"/>
      <c r="CJ47" s="101"/>
      <c r="CK47" s="101"/>
      <c r="CL47" s="101"/>
      <c r="CM47" s="101"/>
      <c r="CN47" s="101"/>
      <c r="CO47" s="101"/>
      <c r="CP47" s="101"/>
      <c r="CQ47" s="101"/>
      <c r="CR47" s="101"/>
      <c r="CS47" s="101"/>
      <c r="CT47" s="101"/>
      <c r="CU47" s="101"/>
      <c r="CV47" s="101"/>
      <c r="CW47" s="101"/>
      <c r="CX47" s="101"/>
      <c r="CY47" s="101"/>
      <c r="CZ47" s="101"/>
      <c r="DA47" s="101"/>
      <c r="DB47" s="101"/>
      <c r="DC47" s="101"/>
      <c r="DD47" s="101"/>
      <c r="DE47" s="101"/>
      <c r="DF47" s="101"/>
      <c r="DG47" s="101"/>
      <c r="DH47" s="101"/>
      <c r="DI47" s="101"/>
      <c r="DJ47" s="101"/>
      <c r="DK47" s="101"/>
      <c r="DL47" s="101"/>
      <c r="DM47" s="101"/>
      <c r="DN47" s="101"/>
      <c r="DO47" s="101"/>
      <c r="DP47" s="101"/>
      <c r="DQ47" s="101"/>
      <c r="DR47" s="101"/>
      <c r="DS47" s="101"/>
      <c r="DT47" s="101"/>
      <c r="DU47" s="101"/>
      <c r="DV47" s="101"/>
      <c r="DW47" s="101"/>
      <c r="DX47" s="101"/>
      <c r="DY47" s="101"/>
      <c r="DZ47" s="101"/>
      <c r="EA47" s="101"/>
      <c r="EB47" s="101"/>
      <c r="EC47" s="101"/>
      <c r="ED47" s="101"/>
      <c r="EE47" s="101"/>
      <c r="EF47" s="101"/>
      <c r="EG47" s="101"/>
      <c r="EH47" s="101"/>
      <c r="EI47" s="101"/>
      <c r="EJ47" s="101"/>
      <c r="EK47" s="101"/>
      <c r="EL47" s="101"/>
      <c r="EM47" s="101"/>
      <c r="EN47" s="101"/>
      <c r="EO47" s="101"/>
      <c r="EP47" s="101"/>
      <c r="EQ47" s="101"/>
      <c r="ER47" s="101"/>
      <c r="ES47" s="101"/>
      <c r="ET47" s="101"/>
      <c r="EU47" s="101"/>
      <c r="EV47" s="101"/>
      <c r="EW47" s="101"/>
      <c r="EX47" s="101"/>
      <c r="EY47" s="101"/>
      <c r="EZ47" s="101"/>
      <c r="FA47" s="101"/>
      <c r="FB47" s="101"/>
      <c r="FC47" s="101"/>
      <c r="FD47" s="101"/>
      <c r="FE47" s="101"/>
      <c r="FF47" s="101"/>
      <c r="FG47" s="101"/>
      <c r="FH47" s="101"/>
      <c r="FI47" s="101"/>
      <c r="FJ47" s="101"/>
      <c r="FK47" s="101"/>
      <c r="FL47" s="101"/>
      <c r="FM47" s="101"/>
      <c r="FN47" s="101"/>
      <c r="FO47" s="101"/>
      <c r="FP47" s="101"/>
      <c r="FQ47" s="101"/>
      <c r="FR47" s="101"/>
      <c r="FS47" s="101"/>
      <c r="FT47" s="101"/>
      <c r="FU47" s="101"/>
      <c r="FV47" s="101"/>
      <c r="FW47" s="101"/>
      <c r="FX47" s="101"/>
      <c r="FY47" s="101"/>
      <c r="FZ47" s="101"/>
      <c r="GA47" s="101"/>
      <c r="GB47" s="101"/>
      <c r="GC47" s="101"/>
      <c r="GD47" s="101"/>
      <c r="GE47" s="101"/>
      <c r="GF47" s="101"/>
      <c r="GG47" s="101"/>
      <c r="GH47" s="101"/>
      <c r="GI47" s="101"/>
      <c r="GJ47" s="101"/>
      <c r="GK47" s="101"/>
      <c r="GL47" s="101"/>
      <c r="GM47" s="101"/>
      <c r="GN47" s="101"/>
      <c r="GO47" s="101"/>
      <c r="GP47" s="101"/>
      <c r="GQ47" s="101"/>
      <c r="GR47" s="101"/>
      <c r="GS47" s="101"/>
      <c r="GT47" s="101"/>
      <c r="GU47" s="101"/>
      <c r="GV47" s="101"/>
      <c r="GW47" s="101"/>
      <c r="GX47" s="101"/>
      <c r="GY47" s="101"/>
      <c r="GZ47" s="101"/>
      <c r="HA47" s="101"/>
      <c r="HB47" s="101"/>
      <c r="HC47" s="101"/>
      <c r="HD47" s="101"/>
      <c r="HE47" s="101"/>
      <c r="HF47" s="101"/>
      <c r="HG47" s="101"/>
      <c r="HH47" s="101"/>
      <c r="HI47" s="101"/>
      <c r="HJ47" s="101"/>
      <c r="HK47" s="101"/>
      <c r="HL47" s="101"/>
      <c r="HM47" s="101"/>
      <c r="HN47" s="101"/>
      <c r="HO47" s="101"/>
      <c r="HP47" s="101"/>
      <c r="HQ47" s="101"/>
      <c r="HR47" s="101"/>
      <c r="HS47" s="101"/>
      <c r="HT47" s="101"/>
      <c r="HU47" s="101"/>
      <c r="HV47" s="101"/>
      <c r="HW47" s="101"/>
      <c r="HX47" s="101"/>
      <c r="HY47" s="101"/>
      <c r="HZ47" s="101"/>
      <c r="IA47" s="101"/>
      <c r="IB47" s="101"/>
      <c r="IC47" s="101"/>
      <c r="ID47" s="101"/>
      <c r="IE47" s="101"/>
      <c r="IF47" s="101"/>
      <c r="IG47" s="101"/>
      <c r="IH47" s="101"/>
      <c r="II47" s="101"/>
      <c r="IJ47" s="101"/>
      <c r="IK47" s="101"/>
      <c r="IL47" s="101"/>
      <c r="IM47" s="101"/>
      <c r="IN47" s="101"/>
      <c r="IO47" s="101"/>
      <c r="IP47" s="101"/>
      <c r="IQ47" s="101"/>
      <c r="IR47" s="101"/>
      <c r="IS47" s="101"/>
      <c r="IT47" s="101"/>
      <c r="IU47" s="101"/>
      <c r="IV47" s="101"/>
      <c r="IW47" s="101"/>
      <c r="IX47" s="101"/>
    </row>
    <row r="48" spans="1:258" s="49" customFormat="1" ht="15" customHeight="1">
      <c r="A48" s="61">
        <v>40</v>
      </c>
      <c r="B48" s="82"/>
      <c r="C48" s="150" t="s">
        <v>151</v>
      </c>
      <c r="D48" s="150" t="s">
        <v>152</v>
      </c>
      <c r="E48" s="85"/>
      <c r="F48" s="87" t="e">
        <f>VLOOKUP(D48,#REF!,3,0)</f>
        <v>#REF!</v>
      </c>
      <c r="G48" s="149">
        <v>0.6418587</v>
      </c>
      <c r="H48" s="88"/>
      <c r="I48" s="101"/>
      <c r="J48" s="151" t="e">
        <f t="shared" si="2"/>
        <v>#REF!</v>
      </c>
      <c r="K48" s="101"/>
      <c r="L48" s="101"/>
      <c r="M48" s="87"/>
      <c r="N48" s="87"/>
      <c r="O48" s="101"/>
      <c r="P48" s="101"/>
      <c r="Q48" s="101"/>
      <c r="R48" s="101"/>
      <c r="S48" s="101"/>
      <c r="T48" s="101"/>
      <c r="U48" s="101"/>
      <c r="V48" s="101"/>
      <c r="W48" s="101"/>
      <c r="X48" s="101"/>
      <c r="Y48" s="101"/>
      <c r="Z48" s="101"/>
      <c r="AA48" s="101"/>
      <c r="AB48" s="101"/>
      <c r="AC48" s="101"/>
      <c r="AD48" s="101"/>
      <c r="AE48" s="101"/>
      <c r="AF48" s="101"/>
      <c r="AG48" s="101"/>
      <c r="AH48" s="101"/>
      <c r="AI48" s="101"/>
      <c r="AJ48" s="101"/>
      <c r="AK48" s="101"/>
      <c r="AL48" s="101"/>
      <c r="AM48" s="101"/>
      <c r="AN48" s="101"/>
      <c r="AO48" s="101"/>
      <c r="AP48" s="101"/>
      <c r="AQ48" s="101"/>
      <c r="AR48" s="101"/>
      <c r="AS48" s="101"/>
      <c r="AT48" s="101"/>
      <c r="AU48" s="101"/>
      <c r="AV48" s="101"/>
      <c r="AW48" s="101"/>
      <c r="AX48" s="101"/>
      <c r="AY48" s="101"/>
      <c r="AZ48" s="101"/>
      <c r="BA48" s="101"/>
      <c r="BB48" s="101"/>
      <c r="BC48" s="101"/>
      <c r="BD48" s="101"/>
      <c r="BE48" s="101"/>
      <c r="BF48" s="101"/>
      <c r="BG48" s="101"/>
      <c r="BH48" s="101"/>
      <c r="BI48" s="101"/>
      <c r="BJ48" s="101"/>
      <c r="BK48" s="101"/>
      <c r="BL48" s="101"/>
      <c r="BM48" s="101"/>
      <c r="BN48" s="101"/>
      <c r="BO48" s="101"/>
      <c r="BP48" s="101"/>
      <c r="BQ48" s="101"/>
      <c r="BR48" s="101"/>
      <c r="BS48" s="101"/>
      <c r="BT48" s="101"/>
      <c r="BU48" s="101"/>
      <c r="BV48" s="101"/>
      <c r="BW48" s="101"/>
      <c r="BX48" s="101"/>
      <c r="BY48" s="101"/>
      <c r="BZ48" s="101"/>
      <c r="CA48" s="101"/>
      <c r="CB48" s="101"/>
      <c r="CC48" s="101"/>
      <c r="CD48" s="101"/>
      <c r="CE48" s="101"/>
      <c r="CF48" s="101"/>
      <c r="CG48" s="101"/>
      <c r="CH48" s="101"/>
      <c r="CI48" s="101"/>
      <c r="CJ48" s="101"/>
      <c r="CK48" s="101"/>
      <c r="CL48" s="101"/>
      <c r="CM48" s="101"/>
      <c r="CN48" s="101"/>
      <c r="CO48" s="101"/>
      <c r="CP48" s="101"/>
      <c r="CQ48" s="101"/>
      <c r="CR48" s="101"/>
      <c r="CS48" s="101"/>
      <c r="CT48" s="101"/>
      <c r="CU48" s="101"/>
      <c r="CV48" s="101"/>
      <c r="CW48" s="101"/>
      <c r="CX48" s="101"/>
      <c r="CY48" s="101"/>
      <c r="CZ48" s="101"/>
      <c r="DA48" s="101"/>
      <c r="DB48" s="101"/>
      <c r="DC48" s="101"/>
      <c r="DD48" s="101"/>
      <c r="DE48" s="101"/>
      <c r="DF48" s="101"/>
      <c r="DG48" s="101"/>
      <c r="DH48" s="101"/>
      <c r="DI48" s="101"/>
      <c r="DJ48" s="101"/>
      <c r="DK48" s="101"/>
      <c r="DL48" s="101"/>
      <c r="DM48" s="101"/>
      <c r="DN48" s="101"/>
      <c r="DO48" s="101"/>
      <c r="DP48" s="101"/>
      <c r="DQ48" s="101"/>
      <c r="DR48" s="101"/>
      <c r="DS48" s="101"/>
      <c r="DT48" s="101"/>
      <c r="DU48" s="101"/>
      <c r="DV48" s="101"/>
      <c r="DW48" s="101"/>
      <c r="DX48" s="101"/>
      <c r="DY48" s="101"/>
      <c r="DZ48" s="101"/>
      <c r="EA48" s="101"/>
      <c r="EB48" s="101"/>
      <c r="EC48" s="101"/>
      <c r="ED48" s="101"/>
      <c r="EE48" s="101"/>
      <c r="EF48" s="101"/>
      <c r="EG48" s="101"/>
      <c r="EH48" s="101"/>
      <c r="EI48" s="101"/>
      <c r="EJ48" s="101"/>
      <c r="EK48" s="101"/>
      <c r="EL48" s="101"/>
      <c r="EM48" s="101"/>
      <c r="EN48" s="101"/>
      <c r="EO48" s="101"/>
      <c r="EP48" s="101"/>
      <c r="EQ48" s="101"/>
      <c r="ER48" s="101"/>
      <c r="ES48" s="101"/>
      <c r="ET48" s="101"/>
      <c r="EU48" s="101"/>
      <c r="EV48" s="101"/>
      <c r="EW48" s="101"/>
      <c r="EX48" s="101"/>
      <c r="EY48" s="101"/>
      <c r="EZ48" s="101"/>
      <c r="FA48" s="101"/>
      <c r="FB48" s="101"/>
      <c r="FC48" s="101"/>
      <c r="FD48" s="101"/>
      <c r="FE48" s="101"/>
      <c r="FF48" s="101"/>
      <c r="FG48" s="101"/>
      <c r="FH48" s="101"/>
      <c r="FI48" s="101"/>
      <c r="FJ48" s="101"/>
      <c r="FK48" s="101"/>
      <c r="FL48" s="101"/>
      <c r="FM48" s="101"/>
      <c r="FN48" s="101"/>
      <c r="FO48" s="101"/>
      <c r="FP48" s="101"/>
      <c r="FQ48" s="101"/>
      <c r="FR48" s="101"/>
      <c r="FS48" s="101"/>
      <c r="FT48" s="101"/>
      <c r="FU48" s="101"/>
      <c r="FV48" s="101"/>
      <c r="FW48" s="101"/>
      <c r="FX48" s="101"/>
      <c r="FY48" s="101"/>
      <c r="FZ48" s="101"/>
      <c r="GA48" s="101"/>
      <c r="GB48" s="101"/>
      <c r="GC48" s="101"/>
      <c r="GD48" s="101"/>
      <c r="GE48" s="101"/>
      <c r="GF48" s="101"/>
      <c r="GG48" s="101"/>
      <c r="GH48" s="101"/>
      <c r="GI48" s="101"/>
      <c r="GJ48" s="101"/>
      <c r="GK48" s="101"/>
      <c r="GL48" s="101"/>
      <c r="GM48" s="101"/>
      <c r="GN48" s="101"/>
      <c r="GO48" s="101"/>
      <c r="GP48" s="101"/>
      <c r="GQ48" s="101"/>
      <c r="GR48" s="101"/>
      <c r="GS48" s="101"/>
      <c r="GT48" s="101"/>
      <c r="GU48" s="101"/>
      <c r="GV48" s="101"/>
      <c r="GW48" s="101"/>
      <c r="GX48" s="101"/>
      <c r="GY48" s="101"/>
      <c r="GZ48" s="101"/>
      <c r="HA48" s="101"/>
      <c r="HB48" s="101"/>
      <c r="HC48" s="101"/>
      <c r="HD48" s="101"/>
      <c r="HE48" s="101"/>
      <c r="HF48" s="101"/>
      <c r="HG48" s="101"/>
      <c r="HH48" s="101"/>
      <c r="HI48" s="101"/>
      <c r="HJ48" s="101"/>
      <c r="HK48" s="101"/>
      <c r="HL48" s="101"/>
      <c r="HM48" s="101"/>
      <c r="HN48" s="101"/>
      <c r="HO48" s="101"/>
      <c r="HP48" s="101"/>
      <c r="HQ48" s="101"/>
      <c r="HR48" s="101"/>
      <c r="HS48" s="101"/>
      <c r="HT48" s="101"/>
      <c r="HU48" s="101"/>
      <c r="HV48" s="101"/>
      <c r="HW48" s="101"/>
      <c r="HX48" s="101"/>
      <c r="HY48" s="101"/>
      <c r="HZ48" s="101"/>
      <c r="IA48" s="101"/>
      <c r="IB48" s="101"/>
      <c r="IC48" s="101"/>
      <c r="ID48" s="101"/>
      <c r="IE48" s="101"/>
      <c r="IF48" s="101"/>
      <c r="IG48" s="101"/>
      <c r="IH48" s="101"/>
      <c r="II48" s="101"/>
      <c r="IJ48" s="101"/>
      <c r="IK48" s="101"/>
      <c r="IL48" s="101"/>
      <c r="IM48" s="101"/>
      <c r="IN48" s="101"/>
      <c r="IO48" s="101"/>
      <c r="IP48" s="101"/>
      <c r="IQ48" s="101"/>
      <c r="IR48" s="101"/>
      <c r="IS48" s="101"/>
      <c r="IT48" s="101"/>
      <c r="IU48" s="101"/>
      <c r="IV48" s="101"/>
      <c r="IW48" s="101"/>
      <c r="IX48" s="101"/>
    </row>
    <row r="49" spans="1:258" s="49" customFormat="1" ht="15" customHeight="1">
      <c r="A49" s="61">
        <v>41</v>
      </c>
      <c r="B49" s="82"/>
      <c r="C49" s="150" t="s">
        <v>153</v>
      </c>
      <c r="D49" s="150" t="s">
        <v>154</v>
      </c>
      <c r="E49" s="85"/>
      <c r="F49" s="87" t="e">
        <f>VLOOKUP(D49,#REF!,3,0)</f>
        <v>#REF!</v>
      </c>
      <c r="G49" s="149">
        <v>0.5474</v>
      </c>
      <c r="H49" s="88"/>
      <c r="I49" s="101"/>
      <c r="J49" s="151" t="e">
        <f t="shared" si="2"/>
        <v>#REF!</v>
      </c>
      <c r="K49" s="101"/>
      <c r="L49" s="101"/>
      <c r="M49" s="87"/>
      <c r="N49" s="87"/>
      <c r="O49" s="101"/>
      <c r="P49" s="101"/>
      <c r="Q49" s="101"/>
      <c r="R49" s="101"/>
      <c r="S49" s="101"/>
      <c r="T49" s="101"/>
      <c r="U49" s="101"/>
      <c r="V49" s="101"/>
      <c r="W49" s="101"/>
      <c r="X49" s="101"/>
      <c r="Y49" s="101"/>
      <c r="Z49" s="101"/>
      <c r="AA49" s="101"/>
      <c r="AB49" s="101"/>
      <c r="AC49" s="101"/>
      <c r="AD49" s="101"/>
      <c r="AE49" s="101"/>
      <c r="AF49" s="101"/>
      <c r="AG49" s="101"/>
      <c r="AH49" s="101"/>
      <c r="AI49" s="101"/>
      <c r="AJ49" s="101"/>
      <c r="AK49" s="101"/>
      <c r="AL49" s="101"/>
      <c r="AM49" s="101"/>
      <c r="AN49" s="101"/>
      <c r="AO49" s="101"/>
      <c r="AP49" s="101"/>
      <c r="AQ49" s="101"/>
      <c r="AR49" s="101"/>
      <c r="AS49" s="101"/>
      <c r="AT49" s="101"/>
      <c r="AU49" s="101"/>
      <c r="AV49" s="101"/>
      <c r="AW49" s="101"/>
      <c r="AX49" s="101"/>
      <c r="AY49" s="101"/>
      <c r="AZ49" s="101"/>
      <c r="BA49" s="101"/>
      <c r="BB49" s="101"/>
      <c r="BC49" s="101"/>
      <c r="BD49" s="101"/>
      <c r="BE49" s="101"/>
      <c r="BF49" s="101"/>
      <c r="BG49" s="101"/>
      <c r="BH49" s="101"/>
      <c r="BI49" s="101"/>
      <c r="BJ49" s="101"/>
      <c r="BK49" s="101"/>
      <c r="BL49" s="101"/>
      <c r="BM49" s="101"/>
      <c r="BN49" s="101"/>
      <c r="BO49" s="101"/>
      <c r="BP49" s="101"/>
      <c r="BQ49" s="101"/>
      <c r="BR49" s="101"/>
      <c r="BS49" s="101"/>
      <c r="BT49" s="101"/>
      <c r="BU49" s="101"/>
      <c r="BV49" s="101"/>
      <c r="BW49" s="101"/>
      <c r="BX49" s="101"/>
      <c r="BY49" s="101"/>
      <c r="BZ49" s="101"/>
      <c r="CA49" s="101"/>
      <c r="CB49" s="101"/>
      <c r="CC49" s="101"/>
      <c r="CD49" s="101"/>
      <c r="CE49" s="101"/>
      <c r="CF49" s="101"/>
      <c r="CG49" s="101"/>
      <c r="CH49" s="101"/>
      <c r="CI49" s="101"/>
      <c r="CJ49" s="101"/>
      <c r="CK49" s="101"/>
      <c r="CL49" s="101"/>
      <c r="CM49" s="101"/>
      <c r="CN49" s="101"/>
      <c r="CO49" s="101"/>
      <c r="CP49" s="101"/>
      <c r="CQ49" s="101"/>
      <c r="CR49" s="101"/>
      <c r="CS49" s="101"/>
      <c r="CT49" s="101"/>
      <c r="CU49" s="101"/>
      <c r="CV49" s="101"/>
      <c r="CW49" s="101"/>
      <c r="CX49" s="101"/>
      <c r="CY49" s="101"/>
      <c r="CZ49" s="101"/>
      <c r="DA49" s="101"/>
      <c r="DB49" s="101"/>
      <c r="DC49" s="101"/>
      <c r="DD49" s="101"/>
      <c r="DE49" s="101"/>
      <c r="DF49" s="101"/>
      <c r="DG49" s="101"/>
      <c r="DH49" s="101"/>
      <c r="DI49" s="101"/>
      <c r="DJ49" s="101"/>
      <c r="DK49" s="101"/>
      <c r="DL49" s="101"/>
      <c r="DM49" s="101"/>
      <c r="DN49" s="101"/>
      <c r="DO49" s="101"/>
      <c r="DP49" s="101"/>
      <c r="DQ49" s="101"/>
      <c r="DR49" s="101"/>
      <c r="DS49" s="101"/>
      <c r="DT49" s="101"/>
      <c r="DU49" s="101"/>
      <c r="DV49" s="101"/>
      <c r="DW49" s="101"/>
      <c r="DX49" s="101"/>
      <c r="DY49" s="101"/>
      <c r="DZ49" s="101"/>
      <c r="EA49" s="101"/>
      <c r="EB49" s="101"/>
      <c r="EC49" s="101"/>
      <c r="ED49" s="101"/>
      <c r="EE49" s="101"/>
      <c r="EF49" s="101"/>
      <c r="EG49" s="101"/>
      <c r="EH49" s="101"/>
      <c r="EI49" s="101"/>
      <c r="EJ49" s="101"/>
      <c r="EK49" s="101"/>
      <c r="EL49" s="101"/>
      <c r="EM49" s="101"/>
      <c r="EN49" s="101"/>
      <c r="EO49" s="101"/>
      <c r="EP49" s="101"/>
      <c r="EQ49" s="101"/>
      <c r="ER49" s="101"/>
      <c r="ES49" s="101"/>
      <c r="ET49" s="101"/>
      <c r="EU49" s="101"/>
      <c r="EV49" s="101"/>
      <c r="EW49" s="101"/>
      <c r="EX49" s="101"/>
      <c r="EY49" s="101"/>
      <c r="EZ49" s="101"/>
      <c r="FA49" s="101"/>
      <c r="FB49" s="101"/>
      <c r="FC49" s="101"/>
      <c r="FD49" s="101"/>
      <c r="FE49" s="101"/>
      <c r="FF49" s="101"/>
      <c r="FG49" s="101"/>
      <c r="FH49" s="101"/>
      <c r="FI49" s="101"/>
      <c r="FJ49" s="101"/>
      <c r="FK49" s="101"/>
      <c r="FL49" s="101"/>
      <c r="FM49" s="101"/>
      <c r="FN49" s="101"/>
      <c r="FO49" s="101"/>
      <c r="FP49" s="101"/>
      <c r="FQ49" s="101"/>
      <c r="FR49" s="101"/>
      <c r="FS49" s="101"/>
      <c r="FT49" s="101"/>
      <c r="FU49" s="101"/>
      <c r="FV49" s="101"/>
      <c r="FW49" s="101"/>
      <c r="FX49" s="101"/>
      <c r="FY49" s="101"/>
      <c r="FZ49" s="101"/>
      <c r="GA49" s="101"/>
      <c r="GB49" s="101"/>
      <c r="GC49" s="101"/>
      <c r="GD49" s="101"/>
      <c r="GE49" s="101"/>
      <c r="GF49" s="101"/>
      <c r="GG49" s="101"/>
      <c r="GH49" s="101"/>
      <c r="GI49" s="101"/>
      <c r="GJ49" s="101"/>
      <c r="GK49" s="101"/>
      <c r="GL49" s="101"/>
      <c r="GM49" s="101"/>
      <c r="GN49" s="101"/>
      <c r="GO49" s="101"/>
      <c r="GP49" s="101"/>
      <c r="GQ49" s="101"/>
      <c r="GR49" s="101"/>
      <c r="GS49" s="101"/>
      <c r="GT49" s="101"/>
      <c r="GU49" s="101"/>
      <c r="GV49" s="101"/>
      <c r="GW49" s="101"/>
      <c r="GX49" s="101"/>
      <c r="GY49" s="101"/>
      <c r="GZ49" s="101"/>
      <c r="HA49" s="101"/>
      <c r="HB49" s="101"/>
      <c r="HC49" s="101"/>
      <c r="HD49" s="101"/>
      <c r="HE49" s="101"/>
      <c r="HF49" s="101"/>
      <c r="HG49" s="101"/>
      <c r="HH49" s="101"/>
      <c r="HI49" s="101"/>
      <c r="HJ49" s="101"/>
      <c r="HK49" s="101"/>
      <c r="HL49" s="101"/>
      <c r="HM49" s="101"/>
      <c r="HN49" s="101"/>
      <c r="HO49" s="101"/>
      <c r="HP49" s="101"/>
      <c r="HQ49" s="101"/>
      <c r="HR49" s="101"/>
      <c r="HS49" s="101"/>
      <c r="HT49" s="101"/>
      <c r="HU49" s="101"/>
      <c r="HV49" s="101"/>
      <c r="HW49" s="101"/>
      <c r="HX49" s="101"/>
      <c r="HY49" s="101"/>
      <c r="HZ49" s="101"/>
      <c r="IA49" s="101"/>
      <c r="IB49" s="101"/>
      <c r="IC49" s="101"/>
      <c r="ID49" s="101"/>
      <c r="IE49" s="101"/>
      <c r="IF49" s="101"/>
      <c r="IG49" s="101"/>
      <c r="IH49" s="101"/>
      <c r="II49" s="101"/>
      <c r="IJ49" s="101"/>
      <c r="IK49" s="101"/>
      <c r="IL49" s="101"/>
      <c r="IM49" s="101"/>
      <c r="IN49" s="101"/>
      <c r="IO49" s="101"/>
      <c r="IP49" s="101"/>
      <c r="IQ49" s="101"/>
      <c r="IR49" s="101"/>
      <c r="IS49" s="101"/>
      <c r="IT49" s="101"/>
      <c r="IU49" s="101"/>
      <c r="IV49" s="101"/>
      <c r="IW49" s="101"/>
      <c r="IX49" s="101"/>
    </row>
    <row r="50" spans="1:258" s="14" customFormat="1" ht="15" customHeight="1">
      <c r="A50" s="61">
        <v>42</v>
      </c>
      <c r="B50" s="62"/>
      <c r="C50" s="74" t="s">
        <v>155</v>
      </c>
      <c r="D50" s="74" t="s">
        <v>156</v>
      </c>
      <c r="E50" s="63"/>
      <c r="F50" s="58" t="e">
        <f>VLOOKUP(D50,#REF!,3,0)</f>
        <v>#REF!</v>
      </c>
      <c r="G50" s="59">
        <v>1.4913119500000001</v>
      </c>
      <c r="H50" s="65"/>
      <c r="I50" s="92"/>
      <c r="J50" s="151" t="e">
        <f t="shared" si="2"/>
        <v>#REF!</v>
      </c>
      <c r="K50" s="92"/>
      <c r="L50" s="92"/>
      <c r="M50" s="58"/>
      <c r="N50" s="58"/>
      <c r="O50" s="92"/>
      <c r="P50" s="92"/>
      <c r="Q50" s="92"/>
      <c r="R50" s="92"/>
      <c r="S50" s="92"/>
      <c r="T50" s="92"/>
      <c r="U50" s="92"/>
      <c r="V50" s="92"/>
      <c r="W50" s="92"/>
      <c r="X50" s="92"/>
      <c r="Y50" s="92"/>
      <c r="Z50" s="92"/>
      <c r="AA50" s="92"/>
      <c r="AB50" s="92"/>
      <c r="AC50" s="92"/>
      <c r="AD50" s="92"/>
      <c r="AE50" s="92"/>
      <c r="AF50" s="92"/>
      <c r="AG50" s="92"/>
      <c r="AH50" s="92"/>
      <c r="AI50" s="92"/>
      <c r="AJ50" s="92"/>
      <c r="AK50" s="92"/>
      <c r="AL50" s="92"/>
      <c r="AM50" s="92"/>
      <c r="AN50" s="92"/>
      <c r="AO50" s="92"/>
      <c r="AP50" s="92"/>
      <c r="AQ50" s="92"/>
      <c r="AR50" s="92"/>
      <c r="AS50" s="92"/>
      <c r="AT50" s="92"/>
      <c r="AU50" s="92"/>
      <c r="AV50" s="92"/>
      <c r="AW50" s="92"/>
      <c r="AX50" s="92"/>
      <c r="AY50" s="92"/>
      <c r="AZ50" s="92"/>
      <c r="BA50" s="92"/>
      <c r="BB50" s="92"/>
      <c r="BC50" s="92"/>
      <c r="BD50" s="92"/>
      <c r="BE50" s="92"/>
      <c r="BF50" s="92"/>
      <c r="BG50" s="92"/>
      <c r="BH50" s="92"/>
      <c r="BI50" s="92"/>
      <c r="BJ50" s="92"/>
      <c r="BK50" s="92"/>
      <c r="BL50" s="92"/>
      <c r="BM50" s="92"/>
      <c r="BN50" s="92"/>
      <c r="BO50" s="92"/>
      <c r="BP50" s="92"/>
      <c r="BQ50" s="92"/>
      <c r="BR50" s="92"/>
      <c r="BS50" s="92"/>
      <c r="BT50" s="92"/>
      <c r="BU50" s="92"/>
      <c r="BV50" s="92"/>
      <c r="BW50" s="92"/>
      <c r="BX50" s="92"/>
      <c r="BY50" s="92"/>
      <c r="BZ50" s="92"/>
      <c r="CA50" s="92"/>
      <c r="CB50" s="92"/>
      <c r="CC50" s="92"/>
      <c r="CD50" s="92"/>
      <c r="CE50" s="92"/>
      <c r="CF50" s="92"/>
      <c r="CG50" s="92"/>
      <c r="CH50" s="92"/>
      <c r="CI50" s="92"/>
      <c r="CJ50" s="92"/>
      <c r="CK50" s="92"/>
      <c r="CL50" s="92"/>
      <c r="CM50" s="92"/>
      <c r="CN50" s="92"/>
      <c r="CO50" s="92"/>
      <c r="CP50" s="92"/>
      <c r="CQ50" s="92"/>
      <c r="CR50" s="92"/>
      <c r="CS50" s="92"/>
      <c r="CT50" s="92"/>
      <c r="CU50" s="92"/>
      <c r="CV50" s="92"/>
      <c r="CW50" s="92"/>
      <c r="CX50" s="92"/>
      <c r="CY50" s="92"/>
      <c r="CZ50" s="92"/>
      <c r="DA50" s="92"/>
      <c r="DB50" s="92"/>
      <c r="DC50" s="92"/>
      <c r="DD50" s="92"/>
      <c r="DE50" s="92"/>
      <c r="DF50" s="92"/>
      <c r="DG50" s="92"/>
      <c r="DH50" s="92"/>
      <c r="DI50" s="92"/>
      <c r="DJ50" s="92"/>
      <c r="DK50" s="92"/>
      <c r="DL50" s="92"/>
      <c r="DM50" s="92"/>
      <c r="DN50" s="92"/>
      <c r="DO50" s="92"/>
      <c r="DP50" s="92"/>
      <c r="DQ50" s="92"/>
      <c r="DR50" s="92"/>
      <c r="DS50" s="92"/>
      <c r="DT50" s="92"/>
      <c r="DU50" s="92"/>
      <c r="DV50" s="92"/>
      <c r="DW50" s="92"/>
      <c r="DX50" s="92"/>
      <c r="DY50" s="92"/>
      <c r="DZ50" s="92"/>
      <c r="EA50" s="92"/>
      <c r="EB50" s="92"/>
      <c r="EC50" s="92"/>
      <c r="ED50" s="92"/>
      <c r="EE50" s="92"/>
      <c r="EF50" s="92"/>
      <c r="EG50" s="92"/>
      <c r="EH50" s="92"/>
      <c r="EI50" s="92"/>
      <c r="EJ50" s="92"/>
      <c r="EK50" s="92"/>
      <c r="EL50" s="92"/>
      <c r="EM50" s="92"/>
      <c r="EN50" s="92"/>
      <c r="EO50" s="92"/>
      <c r="EP50" s="92"/>
      <c r="EQ50" s="92"/>
      <c r="ER50" s="92"/>
      <c r="ES50" s="92"/>
      <c r="ET50" s="92"/>
      <c r="EU50" s="92"/>
      <c r="EV50" s="92"/>
      <c r="EW50" s="92"/>
      <c r="EX50" s="92"/>
      <c r="EY50" s="92"/>
      <c r="EZ50" s="92"/>
      <c r="FA50" s="92"/>
      <c r="FB50" s="92"/>
      <c r="FC50" s="92"/>
      <c r="FD50" s="92"/>
      <c r="FE50" s="92"/>
      <c r="FF50" s="92"/>
      <c r="FG50" s="92"/>
      <c r="FH50" s="92"/>
      <c r="FI50" s="92"/>
      <c r="FJ50" s="92"/>
      <c r="FK50" s="92"/>
      <c r="FL50" s="92"/>
      <c r="FM50" s="92"/>
      <c r="FN50" s="92"/>
      <c r="FO50" s="92"/>
      <c r="FP50" s="92"/>
      <c r="FQ50" s="92"/>
      <c r="FR50" s="92"/>
      <c r="FS50" s="92"/>
      <c r="FT50" s="92"/>
      <c r="FU50" s="92"/>
      <c r="FV50" s="92"/>
      <c r="FW50" s="92"/>
      <c r="FX50" s="92"/>
      <c r="FY50" s="92"/>
      <c r="FZ50" s="92"/>
      <c r="GA50" s="92"/>
      <c r="GB50" s="92"/>
      <c r="GC50" s="92"/>
      <c r="GD50" s="92"/>
      <c r="GE50" s="92"/>
      <c r="GF50" s="92"/>
      <c r="GG50" s="92"/>
      <c r="GH50" s="92"/>
      <c r="GI50" s="92"/>
      <c r="GJ50" s="92"/>
      <c r="GK50" s="92"/>
      <c r="GL50" s="92"/>
      <c r="GM50" s="92"/>
      <c r="GN50" s="92"/>
      <c r="GO50" s="92"/>
      <c r="GP50" s="92"/>
      <c r="GQ50" s="92"/>
      <c r="GR50" s="92"/>
      <c r="GS50" s="92"/>
      <c r="GT50" s="92"/>
      <c r="GU50" s="92"/>
      <c r="GV50" s="92"/>
      <c r="GW50" s="92"/>
      <c r="GX50" s="92"/>
      <c r="GY50" s="92"/>
      <c r="GZ50" s="92"/>
      <c r="HA50" s="92"/>
      <c r="HB50" s="92"/>
      <c r="HC50" s="92"/>
      <c r="HD50" s="92"/>
      <c r="HE50" s="92"/>
      <c r="HF50" s="92"/>
      <c r="HG50" s="92"/>
      <c r="HH50" s="92"/>
      <c r="HI50" s="92"/>
      <c r="HJ50" s="92"/>
      <c r="HK50" s="92"/>
      <c r="HL50" s="92"/>
      <c r="HM50" s="92"/>
      <c r="HN50" s="92"/>
      <c r="HO50" s="92"/>
      <c r="HP50" s="92"/>
      <c r="HQ50" s="92"/>
      <c r="HR50" s="92"/>
      <c r="HS50" s="92"/>
      <c r="HT50" s="92"/>
      <c r="HU50" s="92"/>
      <c r="HV50" s="92"/>
      <c r="HW50" s="92"/>
      <c r="HX50" s="92"/>
      <c r="HY50" s="92"/>
      <c r="HZ50" s="92"/>
      <c r="IA50" s="92"/>
      <c r="IB50" s="92"/>
      <c r="IC50" s="92"/>
      <c r="ID50" s="92"/>
      <c r="IE50" s="92"/>
      <c r="IF50" s="92"/>
      <c r="IG50" s="92"/>
      <c r="IH50" s="92"/>
      <c r="II50" s="92"/>
      <c r="IJ50" s="92"/>
      <c r="IK50" s="92"/>
      <c r="IL50" s="92"/>
      <c r="IM50" s="92"/>
      <c r="IN50" s="92"/>
      <c r="IO50" s="92"/>
      <c r="IP50" s="92"/>
      <c r="IQ50" s="92"/>
      <c r="IR50" s="92"/>
      <c r="IS50" s="92"/>
      <c r="IT50" s="92"/>
      <c r="IU50" s="92"/>
      <c r="IV50" s="92"/>
      <c r="IW50" s="92"/>
      <c r="IX50" s="92"/>
    </row>
    <row r="51" spans="1:258" s="14" customFormat="1" ht="15" customHeight="1">
      <c r="A51" s="61">
        <v>43</v>
      </c>
      <c r="B51" s="62"/>
      <c r="C51" s="74" t="s">
        <v>157</v>
      </c>
      <c r="D51" s="74" t="s">
        <v>158</v>
      </c>
      <c r="E51" s="63"/>
      <c r="F51" s="58" t="e">
        <f>VLOOKUP(D51,#REF!,3,0)</f>
        <v>#REF!</v>
      </c>
      <c r="G51" s="59">
        <v>0.99112175000000002</v>
      </c>
      <c r="H51" s="65"/>
      <c r="I51" s="92"/>
      <c r="J51" s="151" t="e">
        <f t="shared" si="2"/>
        <v>#REF!</v>
      </c>
      <c r="K51" s="92"/>
      <c r="L51" s="92"/>
      <c r="M51" s="58"/>
      <c r="N51" s="58"/>
      <c r="O51" s="92"/>
      <c r="P51" s="92"/>
      <c r="Q51" s="92"/>
      <c r="R51" s="92"/>
      <c r="S51" s="92"/>
      <c r="T51" s="92"/>
      <c r="U51" s="92"/>
      <c r="V51" s="92"/>
      <c r="W51" s="92"/>
      <c r="X51" s="92"/>
      <c r="Y51" s="92"/>
      <c r="Z51" s="92"/>
      <c r="AA51" s="92"/>
      <c r="AB51" s="92"/>
      <c r="AC51" s="92"/>
      <c r="AD51" s="92"/>
      <c r="AE51" s="92"/>
      <c r="AF51" s="92"/>
      <c r="AG51" s="92"/>
      <c r="AH51" s="92"/>
      <c r="AI51" s="92"/>
      <c r="AJ51" s="92"/>
      <c r="AK51" s="92"/>
      <c r="AL51" s="92"/>
      <c r="AM51" s="92"/>
      <c r="AN51" s="92"/>
      <c r="AO51" s="92"/>
      <c r="AP51" s="92"/>
      <c r="AQ51" s="92"/>
      <c r="AR51" s="92"/>
      <c r="AS51" s="92"/>
      <c r="AT51" s="92"/>
      <c r="AU51" s="92"/>
      <c r="AV51" s="92"/>
      <c r="AW51" s="92"/>
      <c r="AX51" s="92"/>
      <c r="AY51" s="92"/>
      <c r="AZ51" s="92"/>
      <c r="BA51" s="92"/>
      <c r="BB51" s="92"/>
      <c r="BC51" s="92"/>
      <c r="BD51" s="92"/>
      <c r="BE51" s="92"/>
      <c r="BF51" s="92"/>
      <c r="BG51" s="92"/>
      <c r="BH51" s="92"/>
      <c r="BI51" s="92"/>
      <c r="BJ51" s="92"/>
      <c r="BK51" s="92"/>
      <c r="BL51" s="92"/>
      <c r="BM51" s="92"/>
      <c r="BN51" s="92"/>
      <c r="BO51" s="92"/>
      <c r="BP51" s="92"/>
      <c r="BQ51" s="92"/>
      <c r="BR51" s="92"/>
      <c r="BS51" s="92"/>
      <c r="BT51" s="92"/>
      <c r="BU51" s="92"/>
      <c r="BV51" s="92"/>
      <c r="BW51" s="92"/>
      <c r="BX51" s="92"/>
      <c r="BY51" s="92"/>
      <c r="BZ51" s="92"/>
      <c r="CA51" s="92"/>
      <c r="CB51" s="92"/>
      <c r="CC51" s="92"/>
      <c r="CD51" s="92"/>
      <c r="CE51" s="92"/>
      <c r="CF51" s="92"/>
      <c r="CG51" s="92"/>
      <c r="CH51" s="92"/>
      <c r="CI51" s="92"/>
      <c r="CJ51" s="92"/>
      <c r="CK51" s="92"/>
      <c r="CL51" s="92"/>
      <c r="CM51" s="92"/>
      <c r="CN51" s="92"/>
      <c r="CO51" s="92"/>
      <c r="CP51" s="92"/>
      <c r="CQ51" s="92"/>
      <c r="CR51" s="92"/>
      <c r="CS51" s="92"/>
      <c r="CT51" s="92"/>
      <c r="CU51" s="92"/>
      <c r="CV51" s="92"/>
      <c r="CW51" s="92"/>
      <c r="CX51" s="92"/>
      <c r="CY51" s="92"/>
      <c r="CZ51" s="92"/>
      <c r="DA51" s="92"/>
      <c r="DB51" s="92"/>
      <c r="DC51" s="92"/>
      <c r="DD51" s="92"/>
      <c r="DE51" s="92"/>
      <c r="DF51" s="92"/>
      <c r="DG51" s="92"/>
      <c r="DH51" s="92"/>
      <c r="DI51" s="92"/>
      <c r="DJ51" s="92"/>
      <c r="DK51" s="92"/>
      <c r="DL51" s="92"/>
      <c r="DM51" s="92"/>
      <c r="DN51" s="92"/>
      <c r="DO51" s="92"/>
      <c r="DP51" s="92"/>
      <c r="DQ51" s="92"/>
      <c r="DR51" s="92"/>
      <c r="DS51" s="92"/>
      <c r="DT51" s="92"/>
      <c r="DU51" s="92"/>
      <c r="DV51" s="92"/>
      <c r="DW51" s="92"/>
      <c r="DX51" s="92"/>
      <c r="DY51" s="92"/>
      <c r="DZ51" s="92"/>
      <c r="EA51" s="92"/>
      <c r="EB51" s="92"/>
      <c r="EC51" s="92"/>
      <c r="ED51" s="92"/>
      <c r="EE51" s="92"/>
      <c r="EF51" s="92"/>
      <c r="EG51" s="92"/>
      <c r="EH51" s="92"/>
      <c r="EI51" s="92"/>
      <c r="EJ51" s="92"/>
      <c r="EK51" s="92"/>
      <c r="EL51" s="92"/>
      <c r="EM51" s="92"/>
      <c r="EN51" s="92"/>
      <c r="EO51" s="92"/>
      <c r="EP51" s="92"/>
      <c r="EQ51" s="92"/>
      <c r="ER51" s="92"/>
      <c r="ES51" s="92"/>
      <c r="ET51" s="92"/>
      <c r="EU51" s="92"/>
      <c r="EV51" s="92"/>
      <c r="EW51" s="92"/>
      <c r="EX51" s="92"/>
      <c r="EY51" s="92"/>
      <c r="EZ51" s="92"/>
      <c r="FA51" s="92"/>
      <c r="FB51" s="92"/>
      <c r="FC51" s="92"/>
      <c r="FD51" s="92"/>
      <c r="FE51" s="92"/>
      <c r="FF51" s="92"/>
      <c r="FG51" s="92"/>
      <c r="FH51" s="92"/>
      <c r="FI51" s="92"/>
      <c r="FJ51" s="92"/>
      <c r="FK51" s="92"/>
      <c r="FL51" s="92"/>
      <c r="FM51" s="92"/>
      <c r="FN51" s="92"/>
      <c r="FO51" s="92"/>
      <c r="FP51" s="92"/>
      <c r="FQ51" s="92"/>
      <c r="FR51" s="92"/>
      <c r="FS51" s="92"/>
      <c r="FT51" s="92"/>
      <c r="FU51" s="92"/>
      <c r="FV51" s="92"/>
      <c r="FW51" s="92"/>
      <c r="FX51" s="92"/>
      <c r="FY51" s="92"/>
      <c r="FZ51" s="92"/>
      <c r="GA51" s="92"/>
      <c r="GB51" s="92"/>
      <c r="GC51" s="92"/>
      <c r="GD51" s="92"/>
      <c r="GE51" s="92"/>
      <c r="GF51" s="92"/>
      <c r="GG51" s="92"/>
      <c r="GH51" s="92"/>
      <c r="GI51" s="92"/>
      <c r="GJ51" s="92"/>
      <c r="GK51" s="92"/>
      <c r="GL51" s="92"/>
      <c r="GM51" s="92"/>
      <c r="GN51" s="92"/>
      <c r="GO51" s="92"/>
      <c r="GP51" s="92"/>
      <c r="GQ51" s="92"/>
      <c r="GR51" s="92"/>
      <c r="GS51" s="92"/>
      <c r="GT51" s="92"/>
      <c r="GU51" s="92"/>
      <c r="GV51" s="92"/>
      <c r="GW51" s="92"/>
      <c r="GX51" s="92"/>
      <c r="GY51" s="92"/>
      <c r="GZ51" s="92"/>
      <c r="HA51" s="92"/>
      <c r="HB51" s="92"/>
      <c r="HC51" s="92"/>
      <c r="HD51" s="92"/>
      <c r="HE51" s="92"/>
      <c r="HF51" s="92"/>
      <c r="HG51" s="92"/>
      <c r="HH51" s="92"/>
      <c r="HI51" s="92"/>
      <c r="HJ51" s="92"/>
      <c r="HK51" s="92"/>
      <c r="HL51" s="92"/>
      <c r="HM51" s="92"/>
      <c r="HN51" s="92"/>
      <c r="HO51" s="92"/>
      <c r="HP51" s="92"/>
      <c r="HQ51" s="92"/>
      <c r="HR51" s="92"/>
      <c r="HS51" s="92"/>
      <c r="HT51" s="92"/>
      <c r="HU51" s="92"/>
      <c r="HV51" s="92"/>
      <c r="HW51" s="92"/>
      <c r="HX51" s="92"/>
      <c r="HY51" s="92"/>
      <c r="HZ51" s="92"/>
      <c r="IA51" s="92"/>
      <c r="IB51" s="92"/>
      <c r="IC51" s="92"/>
      <c r="ID51" s="92"/>
      <c r="IE51" s="92"/>
      <c r="IF51" s="92"/>
      <c r="IG51" s="92"/>
      <c r="IH51" s="92"/>
      <c r="II51" s="92"/>
      <c r="IJ51" s="92"/>
      <c r="IK51" s="92"/>
      <c r="IL51" s="92"/>
      <c r="IM51" s="92"/>
      <c r="IN51" s="92"/>
      <c r="IO51" s="92"/>
      <c r="IP51" s="92"/>
      <c r="IQ51" s="92"/>
      <c r="IR51" s="92"/>
      <c r="IS51" s="92"/>
      <c r="IT51" s="92"/>
      <c r="IU51" s="92"/>
      <c r="IV51" s="92"/>
      <c r="IW51" s="92"/>
      <c r="IX51" s="92"/>
    </row>
    <row r="52" spans="1:258" s="14" customFormat="1" ht="15" customHeight="1">
      <c r="A52" s="61">
        <v>44</v>
      </c>
      <c r="B52" s="62"/>
      <c r="C52" s="74" t="s">
        <v>159</v>
      </c>
      <c r="D52" s="74" t="s">
        <v>160</v>
      </c>
      <c r="E52" s="63"/>
      <c r="F52" s="58" t="e">
        <f>VLOOKUP(D52,#REF!,3,0)</f>
        <v>#REF!</v>
      </c>
      <c r="G52" s="59">
        <v>0.56633935000000002</v>
      </c>
      <c r="H52" s="65"/>
      <c r="I52" s="92"/>
      <c r="J52" s="151" t="e">
        <f t="shared" si="2"/>
        <v>#REF!</v>
      </c>
      <c r="K52" s="92"/>
      <c r="L52" s="92"/>
      <c r="M52" s="58"/>
      <c r="N52" s="58"/>
      <c r="O52" s="92"/>
      <c r="P52" s="92"/>
      <c r="Q52" s="92"/>
      <c r="R52" s="92"/>
      <c r="S52" s="92"/>
      <c r="T52" s="92"/>
      <c r="U52" s="92"/>
      <c r="V52" s="92"/>
      <c r="W52" s="92"/>
      <c r="X52" s="92"/>
      <c r="Y52" s="92"/>
      <c r="Z52" s="92"/>
      <c r="AA52" s="92"/>
      <c r="AB52" s="92"/>
      <c r="AC52" s="92"/>
      <c r="AD52" s="92"/>
      <c r="AE52" s="92"/>
      <c r="AF52" s="92"/>
      <c r="AG52" s="92"/>
      <c r="AH52" s="92"/>
      <c r="AI52" s="92"/>
      <c r="AJ52" s="92"/>
      <c r="AK52" s="92"/>
      <c r="AL52" s="92"/>
      <c r="AM52" s="92"/>
      <c r="AN52" s="92"/>
      <c r="AO52" s="92"/>
      <c r="AP52" s="92"/>
      <c r="AQ52" s="92"/>
      <c r="AR52" s="92"/>
      <c r="AS52" s="92"/>
      <c r="AT52" s="92"/>
      <c r="AU52" s="92"/>
      <c r="AV52" s="92"/>
      <c r="AW52" s="92"/>
      <c r="AX52" s="92"/>
      <c r="AY52" s="92"/>
      <c r="AZ52" s="92"/>
      <c r="BA52" s="92"/>
      <c r="BB52" s="92"/>
      <c r="BC52" s="92"/>
      <c r="BD52" s="92"/>
      <c r="BE52" s="92"/>
      <c r="BF52" s="92"/>
      <c r="BG52" s="92"/>
      <c r="BH52" s="92"/>
      <c r="BI52" s="92"/>
      <c r="BJ52" s="92"/>
      <c r="BK52" s="92"/>
      <c r="BL52" s="92"/>
      <c r="BM52" s="92"/>
      <c r="BN52" s="92"/>
      <c r="BO52" s="92"/>
      <c r="BP52" s="92"/>
      <c r="BQ52" s="92"/>
      <c r="BR52" s="92"/>
      <c r="BS52" s="92"/>
      <c r="BT52" s="92"/>
      <c r="BU52" s="92"/>
      <c r="BV52" s="92"/>
      <c r="BW52" s="92"/>
      <c r="BX52" s="92"/>
      <c r="BY52" s="92"/>
      <c r="BZ52" s="92"/>
      <c r="CA52" s="92"/>
      <c r="CB52" s="92"/>
      <c r="CC52" s="92"/>
      <c r="CD52" s="92"/>
      <c r="CE52" s="92"/>
      <c r="CF52" s="92"/>
      <c r="CG52" s="92"/>
      <c r="CH52" s="92"/>
      <c r="CI52" s="92"/>
      <c r="CJ52" s="92"/>
      <c r="CK52" s="92"/>
      <c r="CL52" s="92"/>
      <c r="CM52" s="92"/>
      <c r="CN52" s="92"/>
      <c r="CO52" s="92"/>
      <c r="CP52" s="92"/>
      <c r="CQ52" s="92"/>
      <c r="CR52" s="92"/>
      <c r="CS52" s="92"/>
      <c r="CT52" s="92"/>
      <c r="CU52" s="92"/>
      <c r="CV52" s="92"/>
      <c r="CW52" s="92"/>
      <c r="CX52" s="92"/>
      <c r="CY52" s="92"/>
      <c r="CZ52" s="92"/>
      <c r="DA52" s="92"/>
      <c r="DB52" s="92"/>
      <c r="DC52" s="92"/>
      <c r="DD52" s="92"/>
      <c r="DE52" s="92"/>
      <c r="DF52" s="92"/>
      <c r="DG52" s="92"/>
      <c r="DH52" s="92"/>
      <c r="DI52" s="92"/>
      <c r="DJ52" s="92"/>
      <c r="DK52" s="92"/>
      <c r="DL52" s="92"/>
      <c r="DM52" s="92"/>
      <c r="DN52" s="92"/>
      <c r="DO52" s="92"/>
      <c r="DP52" s="92"/>
      <c r="DQ52" s="92"/>
      <c r="DR52" s="92"/>
      <c r="DS52" s="92"/>
      <c r="DT52" s="92"/>
      <c r="DU52" s="92"/>
      <c r="DV52" s="92"/>
      <c r="DW52" s="92"/>
      <c r="DX52" s="92"/>
      <c r="DY52" s="92"/>
      <c r="DZ52" s="92"/>
      <c r="EA52" s="92"/>
      <c r="EB52" s="92"/>
      <c r="EC52" s="92"/>
      <c r="ED52" s="92"/>
      <c r="EE52" s="92"/>
      <c r="EF52" s="92"/>
      <c r="EG52" s="92"/>
      <c r="EH52" s="92"/>
      <c r="EI52" s="92"/>
      <c r="EJ52" s="92"/>
      <c r="EK52" s="92"/>
      <c r="EL52" s="92"/>
      <c r="EM52" s="92"/>
      <c r="EN52" s="92"/>
      <c r="EO52" s="92"/>
      <c r="EP52" s="92"/>
      <c r="EQ52" s="92"/>
      <c r="ER52" s="92"/>
      <c r="ES52" s="92"/>
      <c r="ET52" s="92"/>
      <c r="EU52" s="92"/>
      <c r="EV52" s="92"/>
      <c r="EW52" s="92"/>
      <c r="EX52" s="92"/>
      <c r="EY52" s="92"/>
      <c r="EZ52" s="92"/>
      <c r="FA52" s="92"/>
      <c r="FB52" s="92"/>
      <c r="FC52" s="92"/>
      <c r="FD52" s="92"/>
      <c r="FE52" s="92"/>
      <c r="FF52" s="92"/>
      <c r="FG52" s="92"/>
      <c r="FH52" s="92"/>
      <c r="FI52" s="92"/>
      <c r="FJ52" s="92"/>
      <c r="FK52" s="92"/>
      <c r="FL52" s="92"/>
      <c r="FM52" s="92"/>
      <c r="FN52" s="92"/>
      <c r="FO52" s="92"/>
      <c r="FP52" s="92"/>
      <c r="FQ52" s="92"/>
      <c r="FR52" s="92"/>
      <c r="FS52" s="92"/>
      <c r="FT52" s="92"/>
      <c r="FU52" s="92"/>
      <c r="FV52" s="92"/>
      <c r="FW52" s="92"/>
      <c r="FX52" s="92"/>
      <c r="FY52" s="92"/>
      <c r="FZ52" s="92"/>
      <c r="GA52" s="92"/>
      <c r="GB52" s="92"/>
      <c r="GC52" s="92"/>
      <c r="GD52" s="92"/>
      <c r="GE52" s="92"/>
      <c r="GF52" s="92"/>
      <c r="GG52" s="92"/>
      <c r="GH52" s="92"/>
      <c r="GI52" s="92"/>
      <c r="GJ52" s="92"/>
      <c r="GK52" s="92"/>
      <c r="GL52" s="92"/>
      <c r="GM52" s="92"/>
      <c r="GN52" s="92"/>
      <c r="GO52" s="92"/>
      <c r="GP52" s="92"/>
      <c r="GQ52" s="92"/>
      <c r="GR52" s="92"/>
      <c r="GS52" s="92"/>
      <c r="GT52" s="92"/>
      <c r="GU52" s="92"/>
      <c r="GV52" s="92"/>
      <c r="GW52" s="92"/>
      <c r="GX52" s="92"/>
      <c r="GY52" s="92"/>
      <c r="GZ52" s="92"/>
      <c r="HA52" s="92"/>
      <c r="HB52" s="92"/>
      <c r="HC52" s="92"/>
      <c r="HD52" s="92"/>
      <c r="HE52" s="92"/>
      <c r="HF52" s="92"/>
      <c r="HG52" s="92"/>
      <c r="HH52" s="92"/>
      <c r="HI52" s="92"/>
      <c r="HJ52" s="92"/>
      <c r="HK52" s="92"/>
      <c r="HL52" s="92"/>
      <c r="HM52" s="92"/>
      <c r="HN52" s="92"/>
      <c r="HO52" s="92"/>
      <c r="HP52" s="92"/>
      <c r="HQ52" s="92"/>
      <c r="HR52" s="92"/>
      <c r="HS52" s="92"/>
      <c r="HT52" s="92"/>
      <c r="HU52" s="92"/>
      <c r="HV52" s="92"/>
      <c r="HW52" s="92"/>
      <c r="HX52" s="92"/>
      <c r="HY52" s="92"/>
      <c r="HZ52" s="92"/>
      <c r="IA52" s="92"/>
      <c r="IB52" s="92"/>
      <c r="IC52" s="92"/>
      <c r="ID52" s="92"/>
      <c r="IE52" s="92"/>
      <c r="IF52" s="92"/>
      <c r="IG52" s="92"/>
      <c r="IH52" s="92"/>
      <c r="II52" s="92"/>
      <c r="IJ52" s="92"/>
      <c r="IK52" s="92"/>
      <c r="IL52" s="92"/>
      <c r="IM52" s="92"/>
      <c r="IN52" s="92"/>
      <c r="IO52" s="92"/>
      <c r="IP52" s="92"/>
      <c r="IQ52" s="92"/>
      <c r="IR52" s="92"/>
      <c r="IS52" s="92"/>
      <c r="IT52" s="92"/>
      <c r="IU52" s="92"/>
      <c r="IV52" s="92"/>
      <c r="IW52" s="92"/>
      <c r="IX52" s="92"/>
    </row>
    <row r="53" spans="1:258" s="14" customFormat="1" ht="15" customHeight="1">
      <c r="A53" s="61">
        <v>45</v>
      </c>
      <c r="B53" s="62"/>
      <c r="C53" s="74" t="s">
        <v>161</v>
      </c>
      <c r="D53" s="75" t="s">
        <v>162</v>
      </c>
      <c r="E53" s="63"/>
      <c r="F53" s="58" t="e">
        <f>VLOOKUP(D53,#REF!,3,0)</f>
        <v>#REF!</v>
      </c>
      <c r="G53" s="59">
        <v>1.7555738999999999</v>
      </c>
      <c r="H53" s="65"/>
      <c r="I53" s="92"/>
      <c r="J53" s="151" t="e">
        <f t="shared" si="2"/>
        <v>#REF!</v>
      </c>
      <c r="K53" s="92"/>
      <c r="L53" s="92"/>
      <c r="M53" s="58"/>
      <c r="N53" s="58"/>
      <c r="O53" s="92"/>
      <c r="P53" s="92"/>
      <c r="Q53" s="92"/>
      <c r="R53" s="92"/>
      <c r="S53" s="92"/>
      <c r="T53" s="92"/>
      <c r="U53" s="92"/>
      <c r="V53" s="92"/>
      <c r="W53" s="92"/>
      <c r="X53" s="92"/>
      <c r="Y53" s="92"/>
      <c r="Z53" s="92"/>
      <c r="AA53" s="92"/>
      <c r="AB53" s="92"/>
      <c r="AC53" s="92"/>
      <c r="AD53" s="92"/>
      <c r="AE53" s="92"/>
      <c r="AF53" s="92"/>
      <c r="AG53" s="92"/>
      <c r="AH53" s="92"/>
      <c r="AI53" s="92"/>
      <c r="AJ53" s="92"/>
      <c r="AK53" s="92"/>
      <c r="AL53" s="92"/>
      <c r="AM53" s="92"/>
      <c r="AN53" s="92"/>
      <c r="AO53" s="92"/>
      <c r="AP53" s="92"/>
      <c r="AQ53" s="92"/>
      <c r="AR53" s="92"/>
      <c r="AS53" s="92"/>
      <c r="AT53" s="92"/>
      <c r="AU53" s="92"/>
      <c r="AV53" s="92"/>
      <c r="AW53" s="92"/>
      <c r="AX53" s="92"/>
      <c r="AY53" s="92"/>
      <c r="AZ53" s="92"/>
      <c r="BA53" s="92"/>
      <c r="BB53" s="92"/>
      <c r="BC53" s="92"/>
      <c r="BD53" s="92"/>
      <c r="BE53" s="92"/>
      <c r="BF53" s="92"/>
      <c r="BG53" s="92"/>
      <c r="BH53" s="92"/>
      <c r="BI53" s="92"/>
      <c r="BJ53" s="92"/>
      <c r="BK53" s="92"/>
      <c r="BL53" s="92"/>
      <c r="BM53" s="92"/>
      <c r="BN53" s="92"/>
      <c r="BO53" s="92"/>
      <c r="BP53" s="92"/>
      <c r="BQ53" s="92"/>
      <c r="BR53" s="92"/>
      <c r="BS53" s="92"/>
      <c r="BT53" s="92"/>
      <c r="BU53" s="92"/>
      <c r="BV53" s="92"/>
      <c r="BW53" s="92"/>
      <c r="BX53" s="92"/>
      <c r="BY53" s="92"/>
      <c r="BZ53" s="92"/>
      <c r="CA53" s="92"/>
      <c r="CB53" s="92"/>
      <c r="CC53" s="92"/>
      <c r="CD53" s="92"/>
      <c r="CE53" s="92"/>
      <c r="CF53" s="92"/>
      <c r="CG53" s="92"/>
      <c r="CH53" s="92"/>
      <c r="CI53" s="92"/>
      <c r="CJ53" s="92"/>
      <c r="CK53" s="92"/>
      <c r="CL53" s="92"/>
      <c r="CM53" s="92"/>
      <c r="CN53" s="92"/>
      <c r="CO53" s="92"/>
      <c r="CP53" s="92"/>
      <c r="CQ53" s="92"/>
      <c r="CR53" s="92"/>
      <c r="CS53" s="92"/>
      <c r="CT53" s="92"/>
      <c r="CU53" s="92"/>
      <c r="CV53" s="92"/>
      <c r="CW53" s="92"/>
      <c r="CX53" s="92"/>
      <c r="CY53" s="92"/>
      <c r="CZ53" s="92"/>
      <c r="DA53" s="92"/>
      <c r="DB53" s="92"/>
      <c r="DC53" s="92"/>
      <c r="DD53" s="92"/>
      <c r="DE53" s="92"/>
      <c r="DF53" s="92"/>
      <c r="DG53" s="92"/>
      <c r="DH53" s="92"/>
      <c r="DI53" s="92"/>
      <c r="DJ53" s="92"/>
      <c r="DK53" s="92"/>
      <c r="DL53" s="92"/>
      <c r="DM53" s="92"/>
      <c r="DN53" s="92"/>
      <c r="DO53" s="92"/>
      <c r="DP53" s="92"/>
      <c r="DQ53" s="92"/>
      <c r="DR53" s="92"/>
      <c r="DS53" s="92"/>
      <c r="DT53" s="92"/>
      <c r="DU53" s="92"/>
      <c r="DV53" s="92"/>
      <c r="DW53" s="92"/>
      <c r="DX53" s="92"/>
      <c r="DY53" s="92"/>
      <c r="DZ53" s="92"/>
      <c r="EA53" s="92"/>
      <c r="EB53" s="92"/>
      <c r="EC53" s="92"/>
      <c r="ED53" s="92"/>
      <c r="EE53" s="92"/>
      <c r="EF53" s="92"/>
      <c r="EG53" s="92"/>
      <c r="EH53" s="92"/>
      <c r="EI53" s="92"/>
      <c r="EJ53" s="92"/>
      <c r="EK53" s="92"/>
      <c r="EL53" s="92"/>
      <c r="EM53" s="92"/>
      <c r="EN53" s="92"/>
      <c r="EO53" s="92"/>
      <c r="EP53" s="92"/>
      <c r="EQ53" s="92"/>
      <c r="ER53" s="92"/>
      <c r="ES53" s="92"/>
      <c r="ET53" s="92"/>
      <c r="EU53" s="92"/>
      <c r="EV53" s="92"/>
      <c r="EW53" s="92"/>
      <c r="EX53" s="92"/>
      <c r="EY53" s="92"/>
      <c r="EZ53" s="92"/>
      <c r="FA53" s="92"/>
      <c r="FB53" s="92"/>
      <c r="FC53" s="92"/>
      <c r="FD53" s="92"/>
      <c r="FE53" s="92"/>
      <c r="FF53" s="92"/>
      <c r="FG53" s="92"/>
      <c r="FH53" s="92"/>
      <c r="FI53" s="92"/>
      <c r="FJ53" s="92"/>
      <c r="FK53" s="92"/>
      <c r="FL53" s="92"/>
      <c r="FM53" s="92"/>
      <c r="FN53" s="92"/>
      <c r="FO53" s="92"/>
      <c r="FP53" s="92"/>
      <c r="FQ53" s="92"/>
      <c r="FR53" s="92"/>
      <c r="FS53" s="92"/>
      <c r="FT53" s="92"/>
      <c r="FU53" s="92"/>
      <c r="FV53" s="92"/>
      <c r="FW53" s="92"/>
      <c r="FX53" s="92"/>
      <c r="FY53" s="92"/>
      <c r="FZ53" s="92"/>
      <c r="GA53" s="92"/>
      <c r="GB53" s="92"/>
      <c r="GC53" s="92"/>
      <c r="GD53" s="92"/>
      <c r="GE53" s="92"/>
      <c r="GF53" s="92"/>
      <c r="GG53" s="92"/>
      <c r="GH53" s="92"/>
      <c r="GI53" s="92"/>
      <c r="GJ53" s="92"/>
      <c r="GK53" s="92"/>
      <c r="GL53" s="92"/>
      <c r="GM53" s="92"/>
      <c r="GN53" s="92"/>
      <c r="GO53" s="92"/>
      <c r="GP53" s="92"/>
      <c r="GQ53" s="92"/>
      <c r="GR53" s="92"/>
      <c r="GS53" s="92"/>
      <c r="GT53" s="92"/>
      <c r="GU53" s="92"/>
      <c r="GV53" s="92"/>
      <c r="GW53" s="92"/>
      <c r="GX53" s="92"/>
      <c r="GY53" s="92"/>
      <c r="GZ53" s="92"/>
      <c r="HA53" s="92"/>
      <c r="HB53" s="92"/>
      <c r="HC53" s="92"/>
      <c r="HD53" s="92"/>
      <c r="HE53" s="92"/>
      <c r="HF53" s="92"/>
      <c r="HG53" s="92"/>
      <c r="HH53" s="92"/>
      <c r="HI53" s="92"/>
      <c r="HJ53" s="92"/>
      <c r="HK53" s="92"/>
      <c r="HL53" s="92"/>
      <c r="HM53" s="92"/>
      <c r="HN53" s="92"/>
      <c r="HO53" s="92"/>
      <c r="HP53" s="92"/>
      <c r="HQ53" s="92"/>
      <c r="HR53" s="92"/>
      <c r="HS53" s="92"/>
      <c r="HT53" s="92"/>
      <c r="HU53" s="92"/>
      <c r="HV53" s="92"/>
      <c r="HW53" s="92"/>
      <c r="HX53" s="92"/>
      <c r="HY53" s="92"/>
      <c r="HZ53" s="92"/>
      <c r="IA53" s="92"/>
      <c r="IB53" s="92"/>
      <c r="IC53" s="92"/>
      <c r="ID53" s="92"/>
      <c r="IE53" s="92"/>
      <c r="IF53" s="92"/>
      <c r="IG53" s="92"/>
      <c r="IH53" s="92"/>
      <c r="II53" s="92"/>
      <c r="IJ53" s="92"/>
      <c r="IK53" s="92"/>
      <c r="IL53" s="92"/>
      <c r="IM53" s="92"/>
      <c r="IN53" s="92"/>
      <c r="IO53" s="92"/>
      <c r="IP53" s="92"/>
      <c r="IQ53" s="92"/>
      <c r="IR53" s="92"/>
      <c r="IS53" s="92"/>
      <c r="IT53" s="92"/>
      <c r="IU53" s="92"/>
      <c r="IV53" s="92"/>
      <c r="IW53" s="92"/>
      <c r="IX53" s="92"/>
    </row>
    <row r="54" spans="1:258" s="14" customFormat="1" ht="15" customHeight="1">
      <c r="A54" s="61">
        <v>46</v>
      </c>
      <c r="B54" s="62"/>
      <c r="C54" s="74" t="s">
        <v>163</v>
      </c>
      <c r="D54" s="75" t="s">
        <v>164</v>
      </c>
      <c r="E54" s="63"/>
      <c r="F54" s="58" t="e">
        <f>VLOOKUP(D54,#REF!,3,0)</f>
        <v>#REF!</v>
      </c>
      <c r="G54" s="59">
        <v>1.7555738999999999</v>
      </c>
      <c r="H54" s="65"/>
      <c r="I54" s="92"/>
      <c r="J54" s="151" t="e">
        <f t="shared" si="2"/>
        <v>#REF!</v>
      </c>
      <c r="K54" s="92"/>
      <c r="L54" s="92"/>
      <c r="M54" s="58"/>
      <c r="N54" s="58"/>
      <c r="O54" s="92"/>
      <c r="P54" s="92"/>
      <c r="Q54" s="92"/>
      <c r="R54" s="92"/>
      <c r="S54" s="92"/>
      <c r="T54" s="92"/>
      <c r="U54" s="92"/>
      <c r="V54" s="92"/>
      <c r="W54" s="92"/>
      <c r="X54" s="92"/>
      <c r="Y54" s="92"/>
      <c r="Z54" s="92"/>
      <c r="AA54" s="92"/>
      <c r="AB54" s="92"/>
      <c r="AC54" s="92"/>
      <c r="AD54" s="92"/>
      <c r="AE54" s="92"/>
      <c r="AF54" s="92"/>
      <c r="AG54" s="92"/>
      <c r="AH54" s="92"/>
      <c r="AI54" s="92"/>
      <c r="AJ54" s="92"/>
      <c r="AK54" s="92"/>
      <c r="AL54" s="92"/>
      <c r="AM54" s="92"/>
      <c r="AN54" s="92"/>
      <c r="AO54" s="92"/>
      <c r="AP54" s="92"/>
      <c r="AQ54" s="92"/>
      <c r="AR54" s="92"/>
      <c r="AS54" s="92"/>
      <c r="AT54" s="92"/>
      <c r="AU54" s="92"/>
      <c r="AV54" s="92"/>
      <c r="AW54" s="92"/>
      <c r="AX54" s="92"/>
      <c r="AY54" s="92"/>
      <c r="AZ54" s="92"/>
      <c r="BA54" s="92"/>
      <c r="BB54" s="92"/>
      <c r="BC54" s="92"/>
      <c r="BD54" s="92"/>
      <c r="BE54" s="92"/>
      <c r="BF54" s="92"/>
      <c r="BG54" s="92"/>
      <c r="BH54" s="92"/>
      <c r="BI54" s="92"/>
      <c r="BJ54" s="92"/>
      <c r="BK54" s="92"/>
      <c r="BL54" s="92"/>
      <c r="BM54" s="92"/>
      <c r="BN54" s="92"/>
      <c r="BO54" s="92"/>
      <c r="BP54" s="92"/>
      <c r="BQ54" s="92"/>
      <c r="BR54" s="92"/>
      <c r="BS54" s="92"/>
      <c r="BT54" s="92"/>
      <c r="BU54" s="92"/>
      <c r="BV54" s="92"/>
      <c r="BW54" s="92"/>
      <c r="BX54" s="92"/>
      <c r="BY54" s="92"/>
      <c r="BZ54" s="92"/>
      <c r="CA54" s="92"/>
      <c r="CB54" s="92"/>
      <c r="CC54" s="92"/>
      <c r="CD54" s="92"/>
      <c r="CE54" s="92"/>
      <c r="CF54" s="92"/>
      <c r="CG54" s="92"/>
      <c r="CH54" s="92"/>
      <c r="CI54" s="92"/>
      <c r="CJ54" s="92"/>
      <c r="CK54" s="92"/>
      <c r="CL54" s="92"/>
      <c r="CM54" s="92"/>
      <c r="CN54" s="92"/>
      <c r="CO54" s="92"/>
      <c r="CP54" s="92"/>
      <c r="CQ54" s="92"/>
      <c r="CR54" s="92"/>
      <c r="CS54" s="92"/>
      <c r="CT54" s="92"/>
      <c r="CU54" s="92"/>
      <c r="CV54" s="92"/>
      <c r="CW54" s="92"/>
      <c r="CX54" s="92"/>
      <c r="CY54" s="92"/>
      <c r="CZ54" s="92"/>
      <c r="DA54" s="92"/>
      <c r="DB54" s="92"/>
      <c r="DC54" s="92"/>
      <c r="DD54" s="92"/>
      <c r="DE54" s="92"/>
      <c r="DF54" s="92"/>
      <c r="DG54" s="92"/>
      <c r="DH54" s="92"/>
      <c r="DI54" s="92"/>
      <c r="DJ54" s="92"/>
      <c r="DK54" s="92"/>
      <c r="DL54" s="92"/>
      <c r="DM54" s="92"/>
      <c r="DN54" s="92"/>
      <c r="DO54" s="92"/>
      <c r="DP54" s="92"/>
      <c r="DQ54" s="92"/>
      <c r="DR54" s="92"/>
      <c r="DS54" s="92"/>
      <c r="DT54" s="92"/>
      <c r="DU54" s="92"/>
      <c r="DV54" s="92"/>
      <c r="DW54" s="92"/>
      <c r="DX54" s="92"/>
      <c r="DY54" s="92"/>
      <c r="DZ54" s="92"/>
      <c r="EA54" s="92"/>
      <c r="EB54" s="92"/>
      <c r="EC54" s="92"/>
      <c r="ED54" s="92"/>
      <c r="EE54" s="92"/>
      <c r="EF54" s="92"/>
      <c r="EG54" s="92"/>
      <c r="EH54" s="92"/>
      <c r="EI54" s="92"/>
      <c r="EJ54" s="92"/>
      <c r="EK54" s="92"/>
      <c r="EL54" s="92"/>
      <c r="EM54" s="92"/>
      <c r="EN54" s="92"/>
      <c r="EO54" s="92"/>
      <c r="EP54" s="92"/>
      <c r="EQ54" s="92"/>
      <c r="ER54" s="92"/>
      <c r="ES54" s="92"/>
      <c r="ET54" s="92"/>
      <c r="EU54" s="92"/>
      <c r="EV54" s="92"/>
      <c r="EW54" s="92"/>
      <c r="EX54" s="92"/>
      <c r="EY54" s="92"/>
      <c r="EZ54" s="92"/>
      <c r="FA54" s="92"/>
      <c r="FB54" s="92"/>
      <c r="FC54" s="92"/>
      <c r="FD54" s="92"/>
      <c r="FE54" s="92"/>
      <c r="FF54" s="92"/>
      <c r="FG54" s="92"/>
      <c r="FH54" s="92"/>
      <c r="FI54" s="92"/>
      <c r="FJ54" s="92"/>
      <c r="FK54" s="92"/>
      <c r="FL54" s="92"/>
      <c r="FM54" s="92"/>
      <c r="FN54" s="92"/>
      <c r="FO54" s="92"/>
      <c r="FP54" s="92"/>
      <c r="FQ54" s="92"/>
      <c r="FR54" s="92"/>
      <c r="FS54" s="92"/>
      <c r="FT54" s="92"/>
      <c r="FU54" s="92"/>
      <c r="FV54" s="92"/>
      <c r="FW54" s="92"/>
      <c r="FX54" s="92"/>
      <c r="FY54" s="92"/>
      <c r="FZ54" s="92"/>
      <c r="GA54" s="92"/>
      <c r="GB54" s="92"/>
      <c r="GC54" s="92"/>
      <c r="GD54" s="92"/>
      <c r="GE54" s="92"/>
      <c r="GF54" s="92"/>
      <c r="GG54" s="92"/>
      <c r="GH54" s="92"/>
      <c r="GI54" s="92"/>
      <c r="GJ54" s="92"/>
      <c r="GK54" s="92"/>
      <c r="GL54" s="92"/>
      <c r="GM54" s="92"/>
      <c r="GN54" s="92"/>
      <c r="GO54" s="92"/>
      <c r="GP54" s="92"/>
      <c r="GQ54" s="92"/>
      <c r="GR54" s="92"/>
      <c r="GS54" s="92"/>
      <c r="GT54" s="92"/>
      <c r="GU54" s="92"/>
      <c r="GV54" s="92"/>
      <c r="GW54" s="92"/>
      <c r="GX54" s="92"/>
      <c r="GY54" s="92"/>
      <c r="GZ54" s="92"/>
      <c r="HA54" s="92"/>
      <c r="HB54" s="92"/>
      <c r="HC54" s="92"/>
      <c r="HD54" s="92"/>
      <c r="HE54" s="92"/>
      <c r="HF54" s="92"/>
      <c r="HG54" s="92"/>
      <c r="HH54" s="92"/>
      <c r="HI54" s="92"/>
      <c r="HJ54" s="92"/>
      <c r="HK54" s="92"/>
      <c r="HL54" s="92"/>
      <c r="HM54" s="92"/>
      <c r="HN54" s="92"/>
      <c r="HO54" s="92"/>
      <c r="HP54" s="92"/>
      <c r="HQ54" s="92"/>
      <c r="HR54" s="92"/>
      <c r="HS54" s="92"/>
      <c r="HT54" s="92"/>
      <c r="HU54" s="92"/>
      <c r="HV54" s="92"/>
      <c r="HW54" s="92"/>
      <c r="HX54" s="92"/>
      <c r="HY54" s="92"/>
      <c r="HZ54" s="92"/>
      <c r="IA54" s="92"/>
      <c r="IB54" s="92"/>
      <c r="IC54" s="92"/>
      <c r="ID54" s="92"/>
      <c r="IE54" s="92"/>
      <c r="IF54" s="92"/>
      <c r="IG54" s="92"/>
      <c r="IH54" s="92"/>
      <c r="II54" s="92"/>
      <c r="IJ54" s="92"/>
      <c r="IK54" s="92"/>
      <c r="IL54" s="92"/>
      <c r="IM54" s="92"/>
      <c r="IN54" s="92"/>
      <c r="IO54" s="92"/>
      <c r="IP54" s="92"/>
      <c r="IQ54" s="92"/>
      <c r="IR54" s="92"/>
      <c r="IS54" s="92"/>
      <c r="IT54" s="92"/>
      <c r="IU54" s="92"/>
      <c r="IV54" s="92"/>
      <c r="IW54" s="92"/>
      <c r="IX54" s="92"/>
    </row>
    <row r="55" spans="1:258" s="14" customFormat="1" ht="15" customHeight="1">
      <c r="A55" s="61">
        <v>47</v>
      </c>
      <c r="B55" s="62"/>
      <c r="C55" s="74" t="s">
        <v>165</v>
      </c>
      <c r="D55" s="75" t="s">
        <v>166</v>
      </c>
      <c r="E55" s="63"/>
      <c r="F55" s="58" t="e">
        <f>VLOOKUP(D55,#REF!,3,0)</f>
        <v>#REF!</v>
      </c>
      <c r="G55" s="59">
        <v>3.0864769500000002</v>
      </c>
      <c r="H55" s="65"/>
      <c r="I55" s="92"/>
      <c r="J55" s="151" t="e">
        <f t="shared" si="2"/>
        <v>#REF!</v>
      </c>
      <c r="K55" s="92"/>
      <c r="L55" s="92"/>
      <c r="M55" s="58"/>
      <c r="N55" s="58"/>
      <c r="O55" s="92"/>
      <c r="P55" s="92"/>
      <c r="Q55" s="92"/>
      <c r="R55" s="92"/>
      <c r="S55" s="92"/>
      <c r="T55" s="92"/>
      <c r="U55" s="92"/>
      <c r="V55" s="92"/>
      <c r="W55" s="92"/>
      <c r="X55" s="92"/>
      <c r="Y55" s="92"/>
      <c r="Z55" s="92"/>
      <c r="AA55" s="92"/>
      <c r="AB55" s="92"/>
      <c r="AC55" s="92"/>
      <c r="AD55" s="92"/>
      <c r="AE55" s="92"/>
      <c r="AF55" s="92"/>
      <c r="AG55" s="92"/>
      <c r="AH55" s="92"/>
      <c r="AI55" s="92"/>
      <c r="AJ55" s="92"/>
      <c r="AK55" s="92"/>
      <c r="AL55" s="92"/>
      <c r="AM55" s="92"/>
      <c r="AN55" s="92"/>
      <c r="AO55" s="92"/>
      <c r="AP55" s="92"/>
      <c r="AQ55" s="92"/>
      <c r="AR55" s="92"/>
      <c r="AS55" s="92"/>
      <c r="AT55" s="92"/>
      <c r="AU55" s="92"/>
      <c r="AV55" s="92"/>
      <c r="AW55" s="92"/>
      <c r="AX55" s="92"/>
      <c r="AY55" s="92"/>
      <c r="AZ55" s="92"/>
      <c r="BA55" s="92"/>
      <c r="BB55" s="92"/>
      <c r="BC55" s="92"/>
      <c r="BD55" s="92"/>
      <c r="BE55" s="92"/>
      <c r="BF55" s="92"/>
      <c r="BG55" s="92"/>
      <c r="BH55" s="92"/>
      <c r="BI55" s="92"/>
      <c r="BJ55" s="92"/>
      <c r="BK55" s="92"/>
      <c r="BL55" s="92"/>
      <c r="BM55" s="92"/>
      <c r="BN55" s="92"/>
      <c r="BO55" s="92"/>
      <c r="BP55" s="92"/>
      <c r="BQ55" s="92"/>
      <c r="BR55" s="92"/>
      <c r="BS55" s="92"/>
      <c r="BT55" s="92"/>
      <c r="BU55" s="92"/>
      <c r="BV55" s="92"/>
      <c r="BW55" s="92"/>
      <c r="BX55" s="92"/>
      <c r="BY55" s="92"/>
      <c r="BZ55" s="92"/>
      <c r="CA55" s="92"/>
      <c r="CB55" s="92"/>
      <c r="CC55" s="92"/>
      <c r="CD55" s="92"/>
      <c r="CE55" s="92"/>
      <c r="CF55" s="92"/>
      <c r="CG55" s="92"/>
      <c r="CH55" s="92"/>
      <c r="CI55" s="92"/>
      <c r="CJ55" s="92"/>
      <c r="CK55" s="92"/>
      <c r="CL55" s="92"/>
      <c r="CM55" s="92"/>
      <c r="CN55" s="92"/>
      <c r="CO55" s="92"/>
      <c r="CP55" s="92"/>
      <c r="CQ55" s="92"/>
      <c r="CR55" s="92"/>
      <c r="CS55" s="92"/>
      <c r="CT55" s="92"/>
      <c r="CU55" s="92"/>
      <c r="CV55" s="92"/>
      <c r="CW55" s="92"/>
      <c r="CX55" s="92"/>
      <c r="CY55" s="92"/>
      <c r="CZ55" s="92"/>
      <c r="DA55" s="92"/>
      <c r="DB55" s="92"/>
      <c r="DC55" s="92"/>
      <c r="DD55" s="92"/>
      <c r="DE55" s="92"/>
      <c r="DF55" s="92"/>
      <c r="DG55" s="92"/>
      <c r="DH55" s="92"/>
      <c r="DI55" s="92"/>
      <c r="DJ55" s="92"/>
      <c r="DK55" s="92"/>
      <c r="DL55" s="92"/>
      <c r="DM55" s="92"/>
      <c r="DN55" s="92"/>
      <c r="DO55" s="92"/>
      <c r="DP55" s="92"/>
      <c r="DQ55" s="92"/>
      <c r="DR55" s="92"/>
      <c r="DS55" s="92"/>
      <c r="DT55" s="92"/>
      <c r="DU55" s="92"/>
      <c r="DV55" s="92"/>
      <c r="DW55" s="92"/>
      <c r="DX55" s="92"/>
      <c r="DY55" s="92"/>
      <c r="DZ55" s="92"/>
      <c r="EA55" s="92"/>
      <c r="EB55" s="92"/>
      <c r="EC55" s="92"/>
      <c r="ED55" s="92"/>
      <c r="EE55" s="92"/>
      <c r="EF55" s="92"/>
      <c r="EG55" s="92"/>
      <c r="EH55" s="92"/>
      <c r="EI55" s="92"/>
      <c r="EJ55" s="92"/>
      <c r="EK55" s="92"/>
      <c r="EL55" s="92"/>
      <c r="EM55" s="92"/>
      <c r="EN55" s="92"/>
      <c r="EO55" s="92"/>
      <c r="EP55" s="92"/>
      <c r="EQ55" s="92"/>
      <c r="ER55" s="92"/>
      <c r="ES55" s="92"/>
      <c r="ET55" s="92"/>
      <c r="EU55" s="92"/>
      <c r="EV55" s="92"/>
      <c r="EW55" s="92"/>
      <c r="EX55" s="92"/>
      <c r="EY55" s="92"/>
      <c r="EZ55" s="92"/>
      <c r="FA55" s="92"/>
      <c r="FB55" s="92"/>
      <c r="FC55" s="92"/>
      <c r="FD55" s="92"/>
      <c r="FE55" s="92"/>
      <c r="FF55" s="92"/>
      <c r="FG55" s="92"/>
      <c r="FH55" s="92"/>
      <c r="FI55" s="92"/>
      <c r="FJ55" s="92"/>
      <c r="FK55" s="92"/>
      <c r="FL55" s="92"/>
      <c r="FM55" s="92"/>
      <c r="FN55" s="92"/>
      <c r="FO55" s="92"/>
      <c r="FP55" s="92"/>
      <c r="FQ55" s="92"/>
      <c r="FR55" s="92"/>
      <c r="FS55" s="92"/>
      <c r="FT55" s="92"/>
      <c r="FU55" s="92"/>
      <c r="FV55" s="92"/>
      <c r="FW55" s="92"/>
      <c r="FX55" s="92"/>
      <c r="FY55" s="92"/>
      <c r="FZ55" s="92"/>
      <c r="GA55" s="92"/>
      <c r="GB55" s="92"/>
      <c r="GC55" s="92"/>
      <c r="GD55" s="92"/>
      <c r="GE55" s="92"/>
      <c r="GF55" s="92"/>
      <c r="GG55" s="92"/>
      <c r="GH55" s="92"/>
      <c r="GI55" s="92"/>
      <c r="GJ55" s="92"/>
      <c r="GK55" s="92"/>
      <c r="GL55" s="92"/>
      <c r="GM55" s="92"/>
      <c r="GN55" s="92"/>
      <c r="GO55" s="92"/>
      <c r="GP55" s="92"/>
      <c r="GQ55" s="92"/>
      <c r="GR55" s="92"/>
      <c r="GS55" s="92"/>
      <c r="GT55" s="92"/>
      <c r="GU55" s="92"/>
      <c r="GV55" s="92"/>
      <c r="GW55" s="92"/>
      <c r="GX55" s="92"/>
      <c r="GY55" s="92"/>
      <c r="GZ55" s="92"/>
      <c r="HA55" s="92"/>
      <c r="HB55" s="92"/>
      <c r="HC55" s="92"/>
      <c r="HD55" s="92"/>
      <c r="HE55" s="92"/>
      <c r="HF55" s="92"/>
      <c r="HG55" s="92"/>
      <c r="HH55" s="92"/>
      <c r="HI55" s="92"/>
      <c r="HJ55" s="92"/>
      <c r="HK55" s="92"/>
      <c r="HL55" s="92"/>
      <c r="HM55" s="92"/>
      <c r="HN55" s="92"/>
      <c r="HO55" s="92"/>
      <c r="HP55" s="92"/>
      <c r="HQ55" s="92"/>
      <c r="HR55" s="92"/>
      <c r="HS55" s="92"/>
      <c r="HT55" s="92"/>
      <c r="HU55" s="92"/>
      <c r="HV55" s="92"/>
      <c r="HW55" s="92"/>
      <c r="HX55" s="92"/>
      <c r="HY55" s="92"/>
      <c r="HZ55" s="92"/>
      <c r="IA55" s="92"/>
      <c r="IB55" s="92"/>
      <c r="IC55" s="92"/>
      <c r="ID55" s="92"/>
      <c r="IE55" s="92"/>
      <c r="IF55" s="92"/>
      <c r="IG55" s="92"/>
      <c r="IH55" s="92"/>
      <c r="II55" s="92"/>
      <c r="IJ55" s="92"/>
      <c r="IK55" s="92"/>
      <c r="IL55" s="92"/>
      <c r="IM55" s="92"/>
      <c r="IN55" s="92"/>
      <c r="IO55" s="92"/>
      <c r="IP55" s="92"/>
      <c r="IQ55" s="92"/>
      <c r="IR55" s="92"/>
      <c r="IS55" s="92"/>
      <c r="IT55" s="92"/>
      <c r="IU55" s="92"/>
      <c r="IV55" s="92"/>
      <c r="IW55" s="92"/>
      <c r="IX55" s="92"/>
    </row>
    <row r="56" spans="1:258" s="49" customFormat="1" ht="15" customHeight="1">
      <c r="A56" s="61">
        <v>48</v>
      </c>
      <c r="B56" s="82"/>
      <c r="C56" s="150" t="s">
        <v>167</v>
      </c>
      <c r="D56" s="150" t="s">
        <v>168</v>
      </c>
      <c r="E56" s="85"/>
      <c r="F56" s="87">
        <v>0.74690000000000001</v>
      </c>
      <c r="G56" s="149">
        <v>0.858935</v>
      </c>
      <c r="H56" s="88"/>
      <c r="I56" s="101"/>
      <c r="J56" s="151">
        <f t="shared" si="2"/>
        <v>0.15</v>
      </c>
      <c r="K56" s="101"/>
      <c r="L56" s="101"/>
      <c r="M56" s="87"/>
      <c r="N56" s="87"/>
      <c r="O56" s="101"/>
      <c r="P56" s="101"/>
      <c r="Q56" s="101"/>
      <c r="R56" s="101"/>
      <c r="S56" s="101"/>
      <c r="T56" s="101"/>
      <c r="U56" s="101"/>
      <c r="V56" s="101"/>
      <c r="W56" s="101"/>
      <c r="X56" s="101"/>
      <c r="Y56" s="101"/>
      <c r="Z56" s="101"/>
      <c r="AA56" s="101"/>
      <c r="AB56" s="101"/>
      <c r="AC56" s="101"/>
      <c r="AD56" s="101"/>
      <c r="AE56" s="101"/>
      <c r="AF56" s="101"/>
      <c r="AG56" s="101"/>
      <c r="AH56" s="101"/>
      <c r="AI56" s="101"/>
      <c r="AJ56" s="101"/>
      <c r="AK56" s="101"/>
      <c r="AL56" s="101"/>
      <c r="AM56" s="101"/>
      <c r="AN56" s="101"/>
      <c r="AO56" s="101"/>
      <c r="AP56" s="101"/>
      <c r="AQ56" s="101"/>
      <c r="AR56" s="101"/>
      <c r="AS56" s="101"/>
      <c r="AT56" s="101"/>
      <c r="AU56" s="101"/>
      <c r="AV56" s="101"/>
      <c r="AW56" s="101"/>
      <c r="AX56" s="101"/>
      <c r="AY56" s="101"/>
      <c r="AZ56" s="101"/>
      <c r="BA56" s="101"/>
      <c r="BB56" s="101"/>
      <c r="BC56" s="101"/>
      <c r="BD56" s="101"/>
      <c r="BE56" s="101"/>
      <c r="BF56" s="101"/>
      <c r="BG56" s="101"/>
      <c r="BH56" s="101"/>
      <c r="BI56" s="101"/>
      <c r="BJ56" s="101"/>
      <c r="BK56" s="101"/>
      <c r="BL56" s="101"/>
      <c r="BM56" s="101"/>
      <c r="BN56" s="101"/>
      <c r="BO56" s="101"/>
      <c r="BP56" s="101"/>
      <c r="BQ56" s="101"/>
      <c r="BR56" s="101"/>
      <c r="BS56" s="101"/>
      <c r="BT56" s="101"/>
      <c r="BU56" s="101"/>
      <c r="BV56" s="101"/>
      <c r="BW56" s="101"/>
      <c r="BX56" s="101"/>
      <c r="BY56" s="101"/>
      <c r="BZ56" s="101"/>
      <c r="CA56" s="101"/>
      <c r="CB56" s="101"/>
      <c r="CC56" s="101"/>
      <c r="CD56" s="101"/>
      <c r="CE56" s="101"/>
      <c r="CF56" s="101"/>
      <c r="CG56" s="101"/>
      <c r="CH56" s="101"/>
      <c r="CI56" s="101"/>
      <c r="CJ56" s="101"/>
      <c r="CK56" s="101"/>
      <c r="CL56" s="101"/>
      <c r="CM56" s="101"/>
      <c r="CN56" s="101"/>
      <c r="CO56" s="101"/>
      <c r="CP56" s="101"/>
      <c r="CQ56" s="101"/>
      <c r="CR56" s="101"/>
      <c r="CS56" s="101"/>
      <c r="CT56" s="101"/>
      <c r="CU56" s="101"/>
      <c r="CV56" s="101"/>
      <c r="CW56" s="101"/>
      <c r="CX56" s="101"/>
      <c r="CY56" s="101"/>
      <c r="CZ56" s="101"/>
      <c r="DA56" s="101"/>
      <c r="DB56" s="101"/>
      <c r="DC56" s="101"/>
      <c r="DD56" s="101"/>
      <c r="DE56" s="101"/>
      <c r="DF56" s="101"/>
      <c r="DG56" s="101"/>
      <c r="DH56" s="101"/>
      <c r="DI56" s="101"/>
      <c r="DJ56" s="101"/>
      <c r="DK56" s="101"/>
      <c r="DL56" s="101"/>
      <c r="DM56" s="101"/>
      <c r="DN56" s="101"/>
      <c r="DO56" s="101"/>
      <c r="DP56" s="101"/>
      <c r="DQ56" s="101"/>
      <c r="DR56" s="101"/>
      <c r="DS56" s="101"/>
      <c r="DT56" s="101"/>
      <c r="DU56" s="101"/>
      <c r="DV56" s="101"/>
      <c r="DW56" s="101"/>
      <c r="DX56" s="101"/>
      <c r="DY56" s="101"/>
      <c r="DZ56" s="101"/>
      <c r="EA56" s="101"/>
      <c r="EB56" s="101"/>
      <c r="EC56" s="101"/>
      <c r="ED56" s="101"/>
      <c r="EE56" s="101"/>
      <c r="EF56" s="101"/>
      <c r="EG56" s="101"/>
      <c r="EH56" s="101"/>
      <c r="EI56" s="101"/>
      <c r="EJ56" s="101"/>
      <c r="EK56" s="101"/>
      <c r="EL56" s="101"/>
      <c r="EM56" s="101"/>
      <c r="EN56" s="101"/>
      <c r="EO56" s="101"/>
      <c r="EP56" s="101"/>
      <c r="EQ56" s="101"/>
      <c r="ER56" s="101"/>
      <c r="ES56" s="101"/>
      <c r="ET56" s="101"/>
      <c r="EU56" s="101"/>
      <c r="EV56" s="101"/>
      <c r="EW56" s="101"/>
      <c r="EX56" s="101"/>
      <c r="EY56" s="101"/>
      <c r="EZ56" s="101"/>
      <c r="FA56" s="101"/>
      <c r="FB56" s="101"/>
      <c r="FC56" s="101"/>
      <c r="FD56" s="101"/>
      <c r="FE56" s="101"/>
      <c r="FF56" s="101"/>
      <c r="FG56" s="101"/>
      <c r="FH56" s="101"/>
      <c r="FI56" s="101"/>
      <c r="FJ56" s="101"/>
      <c r="FK56" s="101"/>
      <c r="FL56" s="101"/>
      <c r="FM56" s="101"/>
      <c r="FN56" s="101"/>
      <c r="FO56" s="101"/>
      <c r="FP56" s="101"/>
      <c r="FQ56" s="101"/>
      <c r="FR56" s="101"/>
      <c r="FS56" s="101"/>
      <c r="FT56" s="101"/>
      <c r="FU56" s="101"/>
      <c r="FV56" s="101"/>
      <c r="FW56" s="101"/>
      <c r="FX56" s="101"/>
      <c r="FY56" s="101"/>
      <c r="FZ56" s="101"/>
      <c r="GA56" s="101"/>
      <c r="GB56" s="101"/>
      <c r="GC56" s="101"/>
      <c r="GD56" s="101"/>
      <c r="GE56" s="101"/>
      <c r="GF56" s="101"/>
      <c r="GG56" s="101"/>
      <c r="GH56" s="101"/>
      <c r="GI56" s="101"/>
      <c r="GJ56" s="101"/>
      <c r="GK56" s="101"/>
      <c r="GL56" s="101"/>
      <c r="GM56" s="101"/>
      <c r="GN56" s="101"/>
      <c r="GO56" s="101"/>
      <c r="GP56" s="101"/>
      <c r="GQ56" s="101"/>
      <c r="GR56" s="101"/>
      <c r="GS56" s="101"/>
      <c r="GT56" s="101"/>
      <c r="GU56" s="101"/>
      <c r="GV56" s="101"/>
      <c r="GW56" s="101"/>
      <c r="GX56" s="101"/>
      <c r="GY56" s="101"/>
      <c r="GZ56" s="101"/>
      <c r="HA56" s="101"/>
      <c r="HB56" s="101"/>
      <c r="HC56" s="101"/>
      <c r="HD56" s="101"/>
      <c r="HE56" s="101"/>
      <c r="HF56" s="101"/>
      <c r="HG56" s="101"/>
      <c r="HH56" s="101"/>
      <c r="HI56" s="101"/>
      <c r="HJ56" s="101"/>
      <c r="HK56" s="101"/>
      <c r="HL56" s="101"/>
      <c r="HM56" s="101"/>
      <c r="HN56" s="101"/>
      <c r="HO56" s="101"/>
      <c r="HP56" s="101"/>
      <c r="HQ56" s="101"/>
      <c r="HR56" s="101"/>
      <c r="HS56" s="101"/>
      <c r="HT56" s="101"/>
      <c r="HU56" s="101"/>
      <c r="HV56" s="101"/>
      <c r="HW56" s="101"/>
      <c r="HX56" s="101"/>
      <c r="HY56" s="101"/>
      <c r="HZ56" s="101"/>
      <c r="IA56" s="101"/>
      <c r="IB56" s="101"/>
      <c r="IC56" s="101"/>
      <c r="ID56" s="101"/>
      <c r="IE56" s="101"/>
      <c r="IF56" s="101"/>
      <c r="IG56" s="101"/>
      <c r="IH56" s="101"/>
      <c r="II56" s="101"/>
      <c r="IJ56" s="101"/>
      <c r="IK56" s="101"/>
      <c r="IL56" s="101"/>
      <c r="IM56" s="101"/>
      <c r="IN56" s="101"/>
      <c r="IO56" s="101"/>
      <c r="IP56" s="101"/>
      <c r="IQ56" s="101"/>
      <c r="IR56" s="101"/>
      <c r="IS56" s="101"/>
      <c r="IT56" s="101"/>
      <c r="IU56" s="101"/>
      <c r="IV56" s="101"/>
      <c r="IW56" s="101"/>
      <c r="IX56" s="101"/>
    </row>
    <row r="57" spans="1:258" s="49" customFormat="1" ht="15" customHeight="1">
      <c r="A57" s="61">
        <v>49</v>
      </c>
      <c r="B57" s="82"/>
      <c r="C57" s="150" t="s">
        <v>169</v>
      </c>
      <c r="D57" s="150" t="s">
        <v>170</v>
      </c>
      <c r="E57" s="85"/>
      <c r="F57" s="87" t="e">
        <f>VLOOKUP(D57,#REF!,3,0)</f>
        <v>#REF!</v>
      </c>
      <c r="G57" s="149">
        <v>0.858935</v>
      </c>
      <c r="H57" s="88"/>
      <c r="I57" s="101"/>
      <c r="J57" s="151" t="e">
        <f t="shared" si="2"/>
        <v>#REF!</v>
      </c>
      <c r="K57" s="101"/>
      <c r="L57" s="101"/>
      <c r="M57" s="87"/>
      <c r="N57" s="87"/>
      <c r="O57" s="101"/>
      <c r="P57" s="101"/>
      <c r="Q57" s="101"/>
      <c r="R57" s="101"/>
      <c r="S57" s="101"/>
      <c r="T57" s="101"/>
      <c r="U57" s="101"/>
      <c r="V57" s="101"/>
      <c r="W57" s="101"/>
      <c r="X57" s="101"/>
      <c r="Y57" s="101"/>
      <c r="Z57" s="101"/>
      <c r="AA57" s="101"/>
      <c r="AB57" s="101"/>
      <c r="AC57" s="101"/>
      <c r="AD57" s="101"/>
      <c r="AE57" s="101"/>
      <c r="AF57" s="101"/>
      <c r="AG57" s="101"/>
      <c r="AH57" s="101"/>
      <c r="AI57" s="101"/>
      <c r="AJ57" s="101"/>
      <c r="AK57" s="101"/>
      <c r="AL57" s="101"/>
      <c r="AM57" s="101"/>
      <c r="AN57" s="101"/>
      <c r="AO57" s="101"/>
      <c r="AP57" s="101"/>
      <c r="AQ57" s="101"/>
      <c r="AR57" s="101"/>
      <c r="AS57" s="101"/>
      <c r="AT57" s="101"/>
      <c r="AU57" s="101"/>
      <c r="AV57" s="101"/>
      <c r="AW57" s="101"/>
      <c r="AX57" s="101"/>
      <c r="AY57" s="101"/>
      <c r="AZ57" s="101"/>
      <c r="BA57" s="101"/>
      <c r="BB57" s="101"/>
      <c r="BC57" s="101"/>
      <c r="BD57" s="101"/>
      <c r="BE57" s="101"/>
      <c r="BF57" s="101"/>
      <c r="BG57" s="101"/>
      <c r="BH57" s="101"/>
      <c r="BI57" s="101"/>
      <c r="BJ57" s="101"/>
      <c r="BK57" s="101"/>
      <c r="BL57" s="101"/>
      <c r="BM57" s="101"/>
      <c r="BN57" s="101"/>
      <c r="BO57" s="101"/>
      <c r="BP57" s="101"/>
      <c r="BQ57" s="101"/>
      <c r="BR57" s="101"/>
      <c r="BS57" s="101"/>
      <c r="BT57" s="101"/>
      <c r="BU57" s="101"/>
      <c r="BV57" s="101"/>
      <c r="BW57" s="101"/>
      <c r="BX57" s="101"/>
      <c r="BY57" s="101"/>
      <c r="BZ57" s="101"/>
      <c r="CA57" s="101"/>
      <c r="CB57" s="101"/>
      <c r="CC57" s="101"/>
      <c r="CD57" s="101"/>
      <c r="CE57" s="101"/>
      <c r="CF57" s="101"/>
      <c r="CG57" s="101"/>
      <c r="CH57" s="101"/>
      <c r="CI57" s="101"/>
      <c r="CJ57" s="101"/>
      <c r="CK57" s="101"/>
      <c r="CL57" s="101"/>
      <c r="CM57" s="101"/>
      <c r="CN57" s="101"/>
      <c r="CO57" s="101"/>
      <c r="CP57" s="101"/>
      <c r="CQ57" s="101"/>
      <c r="CR57" s="101"/>
      <c r="CS57" s="101"/>
      <c r="CT57" s="101"/>
      <c r="CU57" s="101"/>
      <c r="CV57" s="101"/>
      <c r="CW57" s="101"/>
      <c r="CX57" s="101"/>
      <c r="CY57" s="101"/>
      <c r="CZ57" s="101"/>
      <c r="DA57" s="101"/>
      <c r="DB57" s="101"/>
      <c r="DC57" s="101"/>
      <c r="DD57" s="101"/>
      <c r="DE57" s="101"/>
      <c r="DF57" s="101"/>
      <c r="DG57" s="101"/>
      <c r="DH57" s="101"/>
      <c r="DI57" s="101"/>
      <c r="DJ57" s="101"/>
      <c r="DK57" s="101"/>
      <c r="DL57" s="101"/>
      <c r="DM57" s="101"/>
      <c r="DN57" s="101"/>
      <c r="DO57" s="101"/>
      <c r="DP57" s="101"/>
      <c r="DQ57" s="101"/>
      <c r="DR57" s="101"/>
      <c r="DS57" s="101"/>
      <c r="DT57" s="101"/>
      <c r="DU57" s="101"/>
      <c r="DV57" s="101"/>
      <c r="DW57" s="101"/>
      <c r="DX57" s="101"/>
      <c r="DY57" s="101"/>
      <c r="DZ57" s="101"/>
      <c r="EA57" s="101"/>
      <c r="EB57" s="101"/>
      <c r="EC57" s="101"/>
      <c r="ED57" s="101"/>
      <c r="EE57" s="101"/>
      <c r="EF57" s="101"/>
      <c r="EG57" s="101"/>
      <c r="EH57" s="101"/>
      <c r="EI57" s="101"/>
      <c r="EJ57" s="101"/>
      <c r="EK57" s="101"/>
      <c r="EL57" s="101"/>
      <c r="EM57" s="101"/>
      <c r="EN57" s="101"/>
      <c r="EO57" s="101"/>
      <c r="EP57" s="101"/>
      <c r="EQ57" s="101"/>
      <c r="ER57" s="101"/>
      <c r="ES57" s="101"/>
      <c r="ET57" s="101"/>
      <c r="EU57" s="101"/>
      <c r="EV57" s="101"/>
      <c r="EW57" s="101"/>
      <c r="EX57" s="101"/>
      <c r="EY57" s="101"/>
      <c r="EZ57" s="101"/>
      <c r="FA57" s="101"/>
      <c r="FB57" s="101"/>
      <c r="FC57" s="101"/>
      <c r="FD57" s="101"/>
      <c r="FE57" s="101"/>
      <c r="FF57" s="101"/>
      <c r="FG57" s="101"/>
      <c r="FH57" s="101"/>
      <c r="FI57" s="101"/>
      <c r="FJ57" s="101"/>
      <c r="FK57" s="101"/>
      <c r="FL57" s="101"/>
      <c r="FM57" s="101"/>
      <c r="FN57" s="101"/>
      <c r="FO57" s="101"/>
      <c r="FP57" s="101"/>
      <c r="FQ57" s="101"/>
      <c r="FR57" s="101"/>
      <c r="FS57" s="101"/>
      <c r="FT57" s="101"/>
      <c r="FU57" s="101"/>
      <c r="FV57" s="101"/>
      <c r="FW57" s="101"/>
      <c r="FX57" s="101"/>
      <c r="FY57" s="101"/>
      <c r="FZ57" s="101"/>
      <c r="GA57" s="101"/>
      <c r="GB57" s="101"/>
      <c r="GC57" s="101"/>
      <c r="GD57" s="101"/>
      <c r="GE57" s="101"/>
      <c r="GF57" s="101"/>
      <c r="GG57" s="101"/>
      <c r="GH57" s="101"/>
      <c r="GI57" s="101"/>
      <c r="GJ57" s="101"/>
      <c r="GK57" s="101"/>
      <c r="GL57" s="101"/>
      <c r="GM57" s="101"/>
      <c r="GN57" s="101"/>
      <c r="GO57" s="101"/>
      <c r="GP57" s="101"/>
      <c r="GQ57" s="101"/>
      <c r="GR57" s="101"/>
      <c r="GS57" s="101"/>
      <c r="GT57" s="101"/>
      <c r="GU57" s="101"/>
      <c r="GV57" s="101"/>
      <c r="GW57" s="101"/>
      <c r="GX57" s="101"/>
      <c r="GY57" s="101"/>
      <c r="GZ57" s="101"/>
      <c r="HA57" s="101"/>
      <c r="HB57" s="101"/>
      <c r="HC57" s="101"/>
      <c r="HD57" s="101"/>
      <c r="HE57" s="101"/>
      <c r="HF57" s="101"/>
      <c r="HG57" s="101"/>
      <c r="HH57" s="101"/>
      <c r="HI57" s="101"/>
      <c r="HJ57" s="101"/>
      <c r="HK57" s="101"/>
      <c r="HL57" s="101"/>
      <c r="HM57" s="101"/>
      <c r="HN57" s="101"/>
      <c r="HO57" s="101"/>
      <c r="HP57" s="101"/>
      <c r="HQ57" s="101"/>
      <c r="HR57" s="101"/>
      <c r="HS57" s="101"/>
      <c r="HT57" s="101"/>
      <c r="HU57" s="101"/>
      <c r="HV57" s="101"/>
      <c r="HW57" s="101"/>
      <c r="HX57" s="101"/>
      <c r="HY57" s="101"/>
      <c r="HZ57" s="101"/>
      <c r="IA57" s="101"/>
      <c r="IB57" s="101"/>
      <c r="IC57" s="101"/>
      <c r="ID57" s="101"/>
      <c r="IE57" s="101"/>
      <c r="IF57" s="101"/>
      <c r="IG57" s="101"/>
      <c r="IH57" s="101"/>
      <c r="II57" s="101"/>
      <c r="IJ57" s="101"/>
      <c r="IK57" s="101"/>
      <c r="IL57" s="101"/>
      <c r="IM57" s="101"/>
      <c r="IN57" s="101"/>
      <c r="IO57" s="101"/>
      <c r="IP57" s="101"/>
      <c r="IQ57" s="101"/>
      <c r="IR57" s="101"/>
      <c r="IS57" s="101"/>
      <c r="IT57" s="101"/>
      <c r="IU57" s="101"/>
      <c r="IV57" s="101"/>
      <c r="IW57" s="101"/>
      <c r="IX57" s="101"/>
    </row>
    <row r="58" spans="1:258" s="49" customFormat="1" ht="15" customHeight="1">
      <c r="A58" s="61">
        <v>50</v>
      </c>
      <c r="B58" s="82"/>
      <c r="C58" s="150" t="s">
        <v>171</v>
      </c>
      <c r="D58" s="150" t="s">
        <v>172</v>
      </c>
      <c r="E58" s="85"/>
      <c r="F58" s="87" t="e">
        <f>VLOOKUP(D58,#REF!,3,0)</f>
        <v>#REF!</v>
      </c>
      <c r="G58" s="149">
        <v>0.40581889999999998</v>
      </c>
      <c r="H58" s="88"/>
      <c r="I58" s="101"/>
      <c r="J58" s="151" t="e">
        <f t="shared" si="2"/>
        <v>#REF!</v>
      </c>
      <c r="K58" s="101"/>
      <c r="L58" s="101"/>
      <c r="M58" s="87"/>
      <c r="N58" s="87"/>
      <c r="O58" s="101"/>
      <c r="P58" s="101"/>
      <c r="Q58" s="101"/>
      <c r="R58" s="101"/>
      <c r="S58" s="101"/>
      <c r="T58" s="101"/>
      <c r="U58" s="101"/>
      <c r="V58" s="101"/>
      <c r="W58" s="101"/>
      <c r="X58" s="101"/>
      <c r="Y58" s="101"/>
      <c r="Z58" s="101"/>
      <c r="AA58" s="101"/>
      <c r="AB58" s="101"/>
      <c r="AC58" s="101"/>
      <c r="AD58" s="101"/>
      <c r="AE58" s="101"/>
      <c r="AF58" s="101"/>
      <c r="AG58" s="101"/>
      <c r="AH58" s="101"/>
      <c r="AI58" s="101"/>
      <c r="AJ58" s="101"/>
      <c r="AK58" s="101"/>
      <c r="AL58" s="101"/>
      <c r="AM58" s="101"/>
      <c r="AN58" s="101"/>
      <c r="AO58" s="101"/>
      <c r="AP58" s="101"/>
      <c r="AQ58" s="101"/>
      <c r="AR58" s="101"/>
      <c r="AS58" s="101"/>
      <c r="AT58" s="101"/>
      <c r="AU58" s="101"/>
      <c r="AV58" s="101"/>
      <c r="AW58" s="101"/>
      <c r="AX58" s="101"/>
      <c r="AY58" s="101"/>
      <c r="AZ58" s="101"/>
      <c r="BA58" s="101"/>
      <c r="BB58" s="101"/>
      <c r="BC58" s="101"/>
      <c r="BD58" s="101"/>
      <c r="BE58" s="101"/>
      <c r="BF58" s="101"/>
      <c r="BG58" s="101"/>
      <c r="BH58" s="101"/>
      <c r="BI58" s="101"/>
      <c r="BJ58" s="101"/>
      <c r="BK58" s="101"/>
      <c r="BL58" s="101"/>
      <c r="BM58" s="101"/>
      <c r="BN58" s="101"/>
      <c r="BO58" s="101"/>
      <c r="BP58" s="101"/>
      <c r="BQ58" s="101"/>
      <c r="BR58" s="101"/>
      <c r="BS58" s="101"/>
      <c r="BT58" s="101"/>
      <c r="BU58" s="101"/>
      <c r="BV58" s="101"/>
      <c r="BW58" s="101"/>
      <c r="BX58" s="101"/>
      <c r="BY58" s="101"/>
      <c r="BZ58" s="101"/>
      <c r="CA58" s="101"/>
      <c r="CB58" s="101"/>
      <c r="CC58" s="101"/>
      <c r="CD58" s="101"/>
      <c r="CE58" s="101"/>
      <c r="CF58" s="101"/>
      <c r="CG58" s="101"/>
      <c r="CH58" s="101"/>
      <c r="CI58" s="101"/>
      <c r="CJ58" s="101"/>
      <c r="CK58" s="101"/>
      <c r="CL58" s="101"/>
      <c r="CM58" s="101"/>
      <c r="CN58" s="101"/>
      <c r="CO58" s="101"/>
      <c r="CP58" s="101"/>
      <c r="CQ58" s="101"/>
      <c r="CR58" s="101"/>
      <c r="CS58" s="101"/>
      <c r="CT58" s="101"/>
      <c r="CU58" s="101"/>
      <c r="CV58" s="101"/>
      <c r="CW58" s="101"/>
      <c r="CX58" s="101"/>
      <c r="CY58" s="101"/>
      <c r="CZ58" s="101"/>
      <c r="DA58" s="101"/>
      <c r="DB58" s="101"/>
      <c r="DC58" s="101"/>
      <c r="DD58" s="101"/>
      <c r="DE58" s="101"/>
      <c r="DF58" s="101"/>
      <c r="DG58" s="101"/>
      <c r="DH58" s="101"/>
      <c r="DI58" s="101"/>
      <c r="DJ58" s="101"/>
      <c r="DK58" s="101"/>
      <c r="DL58" s="101"/>
      <c r="DM58" s="101"/>
      <c r="DN58" s="101"/>
      <c r="DO58" s="101"/>
      <c r="DP58" s="101"/>
      <c r="DQ58" s="101"/>
      <c r="DR58" s="101"/>
      <c r="DS58" s="101"/>
      <c r="DT58" s="101"/>
      <c r="DU58" s="101"/>
      <c r="DV58" s="101"/>
      <c r="DW58" s="101"/>
      <c r="DX58" s="101"/>
      <c r="DY58" s="101"/>
      <c r="DZ58" s="101"/>
      <c r="EA58" s="101"/>
      <c r="EB58" s="101"/>
      <c r="EC58" s="101"/>
      <c r="ED58" s="101"/>
      <c r="EE58" s="101"/>
      <c r="EF58" s="101"/>
      <c r="EG58" s="101"/>
      <c r="EH58" s="101"/>
      <c r="EI58" s="101"/>
      <c r="EJ58" s="101"/>
      <c r="EK58" s="101"/>
      <c r="EL58" s="101"/>
      <c r="EM58" s="101"/>
      <c r="EN58" s="101"/>
      <c r="EO58" s="101"/>
      <c r="EP58" s="101"/>
      <c r="EQ58" s="101"/>
      <c r="ER58" s="101"/>
      <c r="ES58" s="101"/>
      <c r="ET58" s="101"/>
      <c r="EU58" s="101"/>
      <c r="EV58" s="101"/>
      <c r="EW58" s="101"/>
      <c r="EX58" s="101"/>
      <c r="EY58" s="101"/>
      <c r="EZ58" s="101"/>
      <c r="FA58" s="101"/>
      <c r="FB58" s="101"/>
      <c r="FC58" s="101"/>
      <c r="FD58" s="101"/>
      <c r="FE58" s="101"/>
      <c r="FF58" s="101"/>
      <c r="FG58" s="101"/>
      <c r="FH58" s="101"/>
      <c r="FI58" s="101"/>
      <c r="FJ58" s="101"/>
      <c r="FK58" s="101"/>
      <c r="FL58" s="101"/>
      <c r="FM58" s="101"/>
      <c r="FN58" s="101"/>
      <c r="FO58" s="101"/>
      <c r="FP58" s="101"/>
      <c r="FQ58" s="101"/>
      <c r="FR58" s="101"/>
      <c r="FS58" s="101"/>
      <c r="FT58" s="101"/>
      <c r="FU58" s="101"/>
      <c r="FV58" s="101"/>
      <c r="FW58" s="101"/>
      <c r="FX58" s="101"/>
      <c r="FY58" s="101"/>
      <c r="FZ58" s="101"/>
      <c r="GA58" s="101"/>
      <c r="GB58" s="101"/>
      <c r="GC58" s="101"/>
      <c r="GD58" s="101"/>
      <c r="GE58" s="101"/>
      <c r="GF58" s="101"/>
      <c r="GG58" s="101"/>
      <c r="GH58" s="101"/>
      <c r="GI58" s="101"/>
      <c r="GJ58" s="101"/>
      <c r="GK58" s="101"/>
      <c r="GL58" s="101"/>
      <c r="GM58" s="101"/>
      <c r="GN58" s="101"/>
      <c r="GO58" s="101"/>
      <c r="GP58" s="101"/>
      <c r="GQ58" s="101"/>
      <c r="GR58" s="101"/>
      <c r="GS58" s="101"/>
      <c r="GT58" s="101"/>
      <c r="GU58" s="101"/>
      <c r="GV58" s="101"/>
      <c r="GW58" s="101"/>
      <c r="GX58" s="101"/>
      <c r="GY58" s="101"/>
      <c r="GZ58" s="101"/>
      <c r="HA58" s="101"/>
      <c r="HB58" s="101"/>
      <c r="HC58" s="101"/>
      <c r="HD58" s="101"/>
      <c r="HE58" s="101"/>
      <c r="HF58" s="101"/>
      <c r="HG58" s="101"/>
      <c r="HH58" s="101"/>
      <c r="HI58" s="101"/>
      <c r="HJ58" s="101"/>
      <c r="HK58" s="101"/>
      <c r="HL58" s="101"/>
      <c r="HM58" s="101"/>
      <c r="HN58" s="101"/>
      <c r="HO58" s="101"/>
      <c r="HP58" s="101"/>
      <c r="HQ58" s="101"/>
      <c r="HR58" s="101"/>
      <c r="HS58" s="101"/>
      <c r="HT58" s="101"/>
      <c r="HU58" s="101"/>
      <c r="HV58" s="101"/>
      <c r="HW58" s="101"/>
      <c r="HX58" s="101"/>
      <c r="HY58" s="101"/>
      <c r="HZ58" s="101"/>
      <c r="IA58" s="101"/>
      <c r="IB58" s="101"/>
      <c r="IC58" s="101"/>
      <c r="ID58" s="101"/>
      <c r="IE58" s="101"/>
      <c r="IF58" s="101"/>
      <c r="IG58" s="101"/>
      <c r="IH58" s="101"/>
      <c r="II58" s="101"/>
      <c r="IJ58" s="101"/>
      <c r="IK58" s="101"/>
      <c r="IL58" s="101"/>
      <c r="IM58" s="101"/>
      <c r="IN58" s="101"/>
      <c r="IO58" s="101"/>
      <c r="IP58" s="101"/>
      <c r="IQ58" s="101"/>
      <c r="IR58" s="101"/>
      <c r="IS58" s="101"/>
      <c r="IT58" s="101"/>
      <c r="IU58" s="101"/>
      <c r="IV58" s="101"/>
      <c r="IW58" s="101"/>
      <c r="IX58" s="101"/>
    </row>
    <row r="59" spans="1:258" s="49" customFormat="1" ht="15" customHeight="1">
      <c r="A59" s="61">
        <v>51</v>
      </c>
      <c r="B59" s="82"/>
      <c r="C59" s="150" t="s">
        <v>173</v>
      </c>
      <c r="D59" s="150" t="s">
        <v>174</v>
      </c>
      <c r="E59" s="85"/>
      <c r="F59" s="87" t="e">
        <f>VLOOKUP(D59,#REF!,3,0)</f>
        <v>#REF!</v>
      </c>
      <c r="G59" s="149">
        <v>0.35863325000000001</v>
      </c>
      <c r="H59" s="88"/>
      <c r="I59" s="101"/>
      <c r="J59" s="151" t="e">
        <f t="shared" si="2"/>
        <v>#REF!</v>
      </c>
      <c r="K59" s="101"/>
      <c r="L59" s="101"/>
      <c r="M59" s="87"/>
      <c r="N59" s="87"/>
      <c r="O59" s="101"/>
      <c r="P59" s="101"/>
      <c r="Q59" s="101"/>
      <c r="R59" s="101"/>
      <c r="S59" s="101"/>
      <c r="T59" s="101"/>
      <c r="U59" s="101"/>
      <c r="V59" s="101"/>
      <c r="W59" s="101"/>
      <c r="X59" s="101"/>
      <c r="Y59" s="101"/>
      <c r="Z59" s="101"/>
      <c r="AA59" s="101"/>
      <c r="AB59" s="101"/>
      <c r="AC59" s="101"/>
      <c r="AD59" s="101"/>
      <c r="AE59" s="101"/>
      <c r="AF59" s="101"/>
      <c r="AG59" s="101"/>
      <c r="AH59" s="101"/>
      <c r="AI59" s="101"/>
      <c r="AJ59" s="101"/>
      <c r="AK59" s="101"/>
      <c r="AL59" s="101"/>
      <c r="AM59" s="101"/>
      <c r="AN59" s="101"/>
      <c r="AO59" s="101"/>
      <c r="AP59" s="101"/>
      <c r="AQ59" s="101"/>
      <c r="AR59" s="101"/>
      <c r="AS59" s="101"/>
      <c r="AT59" s="101"/>
      <c r="AU59" s="101"/>
      <c r="AV59" s="101"/>
      <c r="AW59" s="101"/>
      <c r="AX59" s="101"/>
      <c r="AY59" s="101"/>
      <c r="AZ59" s="101"/>
      <c r="BA59" s="101"/>
      <c r="BB59" s="101"/>
      <c r="BC59" s="101"/>
      <c r="BD59" s="101"/>
      <c r="BE59" s="101"/>
      <c r="BF59" s="101"/>
      <c r="BG59" s="101"/>
      <c r="BH59" s="101"/>
      <c r="BI59" s="101"/>
      <c r="BJ59" s="101"/>
      <c r="BK59" s="101"/>
      <c r="BL59" s="101"/>
      <c r="BM59" s="101"/>
      <c r="BN59" s="101"/>
      <c r="BO59" s="101"/>
      <c r="BP59" s="101"/>
      <c r="BQ59" s="101"/>
      <c r="BR59" s="101"/>
      <c r="BS59" s="101"/>
      <c r="BT59" s="101"/>
      <c r="BU59" s="101"/>
      <c r="BV59" s="101"/>
      <c r="BW59" s="101"/>
      <c r="BX59" s="101"/>
      <c r="BY59" s="101"/>
      <c r="BZ59" s="101"/>
      <c r="CA59" s="101"/>
      <c r="CB59" s="101"/>
      <c r="CC59" s="101"/>
      <c r="CD59" s="101"/>
      <c r="CE59" s="101"/>
      <c r="CF59" s="101"/>
      <c r="CG59" s="101"/>
      <c r="CH59" s="101"/>
      <c r="CI59" s="101"/>
      <c r="CJ59" s="101"/>
      <c r="CK59" s="101"/>
      <c r="CL59" s="101"/>
      <c r="CM59" s="101"/>
      <c r="CN59" s="101"/>
      <c r="CO59" s="101"/>
      <c r="CP59" s="101"/>
      <c r="CQ59" s="101"/>
      <c r="CR59" s="101"/>
      <c r="CS59" s="101"/>
      <c r="CT59" s="101"/>
      <c r="CU59" s="101"/>
      <c r="CV59" s="101"/>
      <c r="CW59" s="101"/>
      <c r="CX59" s="101"/>
      <c r="CY59" s="101"/>
      <c r="CZ59" s="101"/>
      <c r="DA59" s="101"/>
      <c r="DB59" s="101"/>
      <c r="DC59" s="101"/>
      <c r="DD59" s="101"/>
      <c r="DE59" s="101"/>
      <c r="DF59" s="101"/>
      <c r="DG59" s="101"/>
      <c r="DH59" s="101"/>
      <c r="DI59" s="101"/>
      <c r="DJ59" s="101"/>
      <c r="DK59" s="101"/>
      <c r="DL59" s="101"/>
      <c r="DM59" s="101"/>
      <c r="DN59" s="101"/>
      <c r="DO59" s="101"/>
      <c r="DP59" s="101"/>
      <c r="DQ59" s="101"/>
      <c r="DR59" s="101"/>
      <c r="DS59" s="101"/>
      <c r="DT59" s="101"/>
      <c r="DU59" s="101"/>
      <c r="DV59" s="101"/>
      <c r="DW59" s="101"/>
      <c r="DX59" s="101"/>
      <c r="DY59" s="101"/>
      <c r="DZ59" s="101"/>
      <c r="EA59" s="101"/>
      <c r="EB59" s="101"/>
      <c r="EC59" s="101"/>
      <c r="ED59" s="101"/>
      <c r="EE59" s="101"/>
      <c r="EF59" s="101"/>
      <c r="EG59" s="101"/>
      <c r="EH59" s="101"/>
      <c r="EI59" s="101"/>
      <c r="EJ59" s="101"/>
      <c r="EK59" s="101"/>
      <c r="EL59" s="101"/>
      <c r="EM59" s="101"/>
      <c r="EN59" s="101"/>
      <c r="EO59" s="101"/>
      <c r="EP59" s="101"/>
      <c r="EQ59" s="101"/>
      <c r="ER59" s="101"/>
      <c r="ES59" s="101"/>
      <c r="ET59" s="101"/>
      <c r="EU59" s="101"/>
      <c r="EV59" s="101"/>
      <c r="EW59" s="101"/>
      <c r="EX59" s="101"/>
      <c r="EY59" s="101"/>
      <c r="EZ59" s="101"/>
      <c r="FA59" s="101"/>
      <c r="FB59" s="101"/>
      <c r="FC59" s="101"/>
      <c r="FD59" s="101"/>
      <c r="FE59" s="101"/>
      <c r="FF59" s="101"/>
      <c r="FG59" s="101"/>
      <c r="FH59" s="101"/>
      <c r="FI59" s="101"/>
      <c r="FJ59" s="101"/>
      <c r="FK59" s="101"/>
      <c r="FL59" s="101"/>
      <c r="FM59" s="101"/>
      <c r="FN59" s="101"/>
      <c r="FO59" s="101"/>
      <c r="FP59" s="101"/>
      <c r="FQ59" s="101"/>
      <c r="FR59" s="101"/>
      <c r="FS59" s="101"/>
      <c r="FT59" s="101"/>
      <c r="FU59" s="101"/>
      <c r="FV59" s="101"/>
      <c r="FW59" s="101"/>
      <c r="FX59" s="101"/>
      <c r="FY59" s="101"/>
      <c r="FZ59" s="101"/>
      <c r="GA59" s="101"/>
      <c r="GB59" s="101"/>
      <c r="GC59" s="101"/>
      <c r="GD59" s="101"/>
      <c r="GE59" s="101"/>
      <c r="GF59" s="101"/>
      <c r="GG59" s="101"/>
      <c r="GH59" s="101"/>
      <c r="GI59" s="101"/>
      <c r="GJ59" s="101"/>
      <c r="GK59" s="101"/>
      <c r="GL59" s="101"/>
      <c r="GM59" s="101"/>
      <c r="GN59" s="101"/>
      <c r="GO59" s="101"/>
      <c r="GP59" s="101"/>
      <c r="GQ59" s="101"/>
      <c r="GR59" s="101"/>
      <c r="GS59" s="101"/>
      <c r="GT59" s="101"/>
      <c r="GU59" s="101"/>
      <c r="GV59" s="101"/>
      <c r="GW59" s="101"/>
      <c r="GX59" s="101"/>
      <c r="GY59" s="101"/>
      <c r="GZ59" s="101"/>
      <c r="HA59" s="101"/>
      <c r="HB59" s="101"/>
      <c r="HC59" s="101"/>
      <c r="HD59" s="101"/>
      <c r="HE59" s="101"/>
      <c r="HF59" s="101"/>
      <c r="HG59" s="101"/>
      <c r="HH59" s="101"/>
      <c r="HI59" s="101"/>
      <c r="HJ59" s="101"/>
      <c r="HK59" s="101"/>
      <c r="HL59" s="101"/>
      <c r="HM59" s="101"/>
      <c r="HN59" s="101"/>
      <c r="HO59" s="101"/>
      <c r="HP59" s="101"/>
      <c r="HQ59" s="101"/>
      <c r="HR59" s="101"/>
      <c r="HS59" s="101"/>
      <c r="HT59" s="101"/>
      <c r="HU59" s="101"/>
      <c r="HV59" s="101"/>
      <c r="HW59" s="101"/>
      <c r="HX59" s="101"/>
      <c r="HY59" s="101"/>
      <c r="HZ59" s="101"/>
      <c r="IA59" s="101"/>
      <c r="IB59" s="101"/>
      <c r="IC59" s="101"/>
      <c r="ID59" s="101"/>
      <c r="IE59" s="101"/>
      <c r="IF59" s="101"/>
      <c r="IG59" s="101"/>
      <c r="IH59" s="101"/>
      <c r="II59" s="101"/>
      <c r="IJ59" s="101"/>
      <c r="IK59" s="101"/>
      <c r="IL59" s="101"/>
      <c r="IM59" s="101"/>
      <c r="IN59" s="101"/>
      <c r="IO59" s="101"/>
      <c r="IP59" s="101"/>
      <c r="IQ59" s="101"/>
      <c r="IR59" s="101"/>
      <c r="IS59" s="101"/>
      <c r="IT59" s="101"/>
      <c r="IU59" s="101"/>
      <c r="IV59" s="101"/>
      <c r="IW59" s="101"/>
      <c r="IX59" s="101"/>
    </row>
    <row r="60" spans="1:258" s="49" customFormat="1" ht="15" customHeight="1">
      <c r="A60" s="61">
        <v>52</v>
      </c>
      <c r="B60" s="82"/>
      <c r="C60" s="150" t="s">
        <v>175</v>
      </c>
      <c r="D60" s="150" t="s">
        <v>176</v>
      </c>
      <c r="E60" s="85"/>
      <c r="F60" s="87" t="e">
        <f>VLOOKUP(D60,#REF!,3,0)</f>
        <v>#REF!</v>
      </c>
      <c r="G60" s="149">
        <v>0.47196804999999997</v>
      </c>
      <c r="H60" s="88"/>
      <c r="I60" s="101"/>
      <c r="J60" s="151" t="e">
        <f t="shared" si="2"/>
        <v>#REF!</v>
      </c>
      <c r="K60" s="101"/>
      <c r="L60" s="101"/>
      <c r="M60" s="87"/>
      <c r="N60" s="87"/>
      <c r="O60" s="101"/>
      <c r="P60" s="101"/>
      <c r="Q60" s="101"/>
      <c r="R60" s="101"/>
      <c r="S60" s="101"/>
      <c r="T60" s="101"/>
      <c r="U60" s="101"/>
      <c r="V60" s="101"/>
      <c r="W60" s="101"/>
      <c r="X60" s="101"/>
      <c r="Y60" s="101"/>
      <c r="Z60" s="101"/>
      <c r="AA60" s="101"/>
      <c r="AB60" s="101"/>
      <c r="AC60" s="101"/>
      <c r="AD60" s="101"/>
      <c r="AE60" s="101"/>
      <c r="AF60" s="101"/>
      <c r="AG60" s="101"/>
      <c r="AH60" s="101"/>
      <c r="AI60" s="101"/>
      <c r="AJ60" s="101"/>
      <c r="AK60" s="101"/>
      <c r="AL60" s="101"/>
      <c r="AM60" s="101"/>
      <c r="AN60" s="101"/>
      <c r="AO60" s="101"/>
      <c r="AP60" s="101"/>
      <c r="AQ60" s="101"/>
      <c r="AR60" s="101"/>
      <c r="AS60" s="101"/>
      <c r="AT60" s="101"/>
      <c r="AU60" s="101"/>
      <c r="AV60" s="101"/>
      <c r="AW60" s="101"/>
      <c r="AX60" s="101"/>
      <c r="AY60" s="101"/>
      <c r="AZ60" s="101"/>
      <c r="BA60" s="101"/>
      <c r="BB60" s="101"/>
      <c r="BC60" s="101"/>
      <c r="BD60" s="101"/>
      <c r="BE60" s="101"/>
      <c r="BF60" s="101"/>
      <c r="BG60" s="101"/>
      <c r="BH60" s="101"/>
      <c r="BI60" s="101"/>
      <c r="BJ60" s="101"/>
      <c r="BK60" s="101"/>
      <c r="BL60" s="101"/>
      <c r="BM60" s="101"/>
      <c r="BN60" s="101"/>
      <c r="BO60" s="101"/>
      <c r="BP60" s="101"/>
      <c r="BQ60" s="101"/>
      <c r="BR60" s="101"/>
      <c r="BS60" s="101"/>
      <c r="BT60" s="101"/>
      <c r="BU60" s="101"/>
      <c r="BV60" s="101"/>
      <c r="BW60" s="101"/>
      <c r="BX60" s="101"/>
      <c r="BY60" s="101"/>
      <c r="BZ60" s="101"/>
      <c r="CA60" s="101"/>
      <c r="CB60" s="101"/>
      <c r="CC60" s="101"/>
      <c r="CD60" s="101"/>
      <c r="CE60" s="101"/>
      <c r="CF60" s="101"/>
      <c r="CG60" s="101"/>
      <c r="CH60" s="101"/>
      <c r="CI60" s="101"/>
      <c r="CJ60" s="101"/>
      <c r="CK60" s="101"/>
      <c r="CL60" s="101"/>
      <c r="CM60" s="101"/>
      <c r="CN60" s="101"/>
      <c r="CO60" s="101"/>
      <c r="CP60" s="101"/>
      <c r="CQ60" s="101"/>
      <c r="CR60" s="101"/>
      <c r="CS60" s="101"/>
      <c r="CT60" s="101"/>
      <c r="CU60" s="101"/>
      <c r="CV60" s="101"/>
      <c r="CW60" s="101"/>
      <c r="CX60" s="101"/>
      <c r="CY60" s="101"/>
      <c r="CZ60" s="101"/>
      <c r="DA60" s="101"/>
      <c r="DB60" s="101"/>
      <c r="DC60" s="101"/>
      <c r="DD60" s="101"/>
      <c r="DE60" s="101"/>
      <c r="DF60" s="101"/>
      <c r="DG60" s="101"/>
      <c r="DH60" s="101"/>
      <c r="DI60" s="101"/>
      <c r="DJ60" s="101"/>
      <c r="DK60" s="101"/>
      <c r="DL60" s="101"/>
      <c r="DM60" s="101"/>
      <c r="DN60" s="101"/>
      <c r="DO60" s="101"/>
      <c r="DP60" s="101"/>
      <c r="DQ60" s="101"/>
      <c r="DR60" s="101"/>
      <c r="DS60" s="101"/>
      <c r="DT60" s="101"/>
      <c r="DU60" s="101"/>
      <c r="DV60" s="101"/>
      <c r="DW60" s="101"/>
      <c r="DX60" s="101"/>
      <c r="DY60" s="101"/>
      <c r="DZ60" s="101"/>
      <c r="EA60" s="101"/>
      <c r="EB60" s="101"/>
      <c r="EC60" s="101"/>
      <c r="ED60" s="101"/>
      <c r="EE60" s="101"/>
      <c r="EF60" s="101"/>
      <c r="EG60" s="101"/>
      <c r="EH60" s="101"/>
      <c r="EI60" s="101"/>
      <c r="EJ60" s="101"/>
      <c r="EK60" s="101"/>
      <c r="EL60" s="101"/>
      <c r="EM60" s="101"/>
      <c r="EN60" s="101"/>
      <c r="EO60" s="101"/>
      <c r="EP60" s="101"/>
      <c r="EQ60" s="101"/>
      <c r="ER60" s="101"/>
      <c r="ES60" s="101"/>
      <c r="ET60" s="101"/>
      <c r="EU60" s="101"/>
      <c r="EV60" s="101"/>
      <c r="EW60" s="101"/>
      <c r="EX60" s="101"/>
      <c r="EY60" s="101"/>
      <c r="EZ60" s="101"/>
      <c r="FA60" s="101"/>
      <c r="FB60" s="101"/>
      <c r="FC60" s="101"/>
      <c r="FD60" s="101"/>
      <c r="FE60" s="101"/>
      <c r="FF60" s="101"/>
      <c r="FG60" s="101"/>
      <c r="FH60" s="101"/>
      <c r="FI60" s="101"/>
      <c r="FJ60" s="101"/>
      <c r="FK60" s="101"/>
      <c r="FL60" s="101"/>
      <c r="FM60" s="101"/>
      <c r="FN60" s="101"/>
      <c r="FO60" s="101"/>
      <c r="FP60" s="101"/>
      <c r="FQ60" s="101"/>
      <c r="FR60" s="101"/>
      <c r="FS60" s="101"/>
      <c r="FT60" s="101"/>
      <c r="FU60" s="101"/>
      <c r="FV60" s="101"/>
      <c r="FW60" s="101"/>
      <c r="FX60" s="101"/>
      <c r="FY60" s="101"/>
      <c r="FZ60" s="101"/>
      <c r="GA60" s="101"/>
      <c r="GB60" s="101"/>
      <c r="GC60" s="101"/>
      <c r="GD60" s="101"/>
      <c r="GE60" s="101"/>
      <c r="GF60" s="101"/>
      <c r="GG60" s="101"/>
      <c r="GH60" s="101"/>
      <c r="GI60" s="101"/>
      <c r="GJ60" s="101"/>
      <c r="GK60" s="101"/>
      <c r="GL60" s="101"/>
      <c r="GM60" s="101"/>
      <c r="GN60" s="101"/>
      <c r="GO60" s="101"/>
      <c r="GP60" s="101"/>
      <c r="GQ60" s="101"/>
      <c r="GR60" s="101"/>
      <c r="GS60" s="101"/>
      <c r="GT60" s="101"/>
      <c r="GU60" s="101"/>
      <c r="GV60" s="101"/>
      <c r="GW60" s="101"/>
      <c r="GX60" s="101"/>
      <c r="GY60" s="101"/>
      <c r="GZ60" s="101"/>
      <c r="HA60" s="101"/>
      <c r="HB60" s="101"/>
      <c r="HC60" s="101"/>
      <c r="HD60" s="101"/>
      <c r="HE60" s="101"/>
      <c r="HF60" s="101"/>
      <c r="HG60" s="101"/>
      <c r="HH60" s="101"/>
      <c r="HI60" s="101"/>
      <c r="HJ60" s="101"/>
      <c r="HK60" s="101"/>
      <c r="HL60" s="101"/>
      <c r="HM60" s="101"/>
      <c r="HN60" s="101"/>
      <c r="HO60" s="101"/>
      <c r="HP60" s="101"/>
      <c r="HQ60" s="101"/>
      <c r="HR60" s="101"/>
      <c r="HS60" s="101"/>
      <c r="HT60" s="101"/>
      <c r="HU60" s="101"/>
      <c r="HV60" s="101"/>
      <c r="HW60" s="101"/>
      <c r="HX60" s="101"/>
      <c r="HY60" s="101"/>
      <c r="HZ60" s="101"/>
      <c r="IA60" s="101"/>
      <c r="IB60" s="101"/>
      <c r="IC60" s="101"/>
      <c r="ID60" s="101"/>
      <c r="IE60" s="101"/>
      <c r="IF60" s="101"/>
      <c r="IG60" s="101"/>
      <c r="IH60" s="101"/>
      <c r="II60" s="101"/>
      <c r="IJ60" s="101"/>
      <c r="IK60" s="101"/>
      <c r="IL60" s="101"/>
      <c r="IM60" s="101"/>
      <c r="IN60" s="101"/>
      <c r="IO60" s="101"/>
      <c r="IP60" s="101"/>
      <c r="IQ60" s="101"/>
      <c r="IR60" s="101"/>
      <c r="IS60" s="101"/>
      <c r="IT60" s="101"/>
      <c r="IU60" s="101"/>
      <c r="IV60" s="101"/>
      <c r="IW60" s="101"/>
      <c r="IX60" s="101"/>
    </row>
    <row r="61" spans="1:258" s="49" customFormat="1" ht="15" customHeight="1">
      <c r="A61" s="61">
        <v>53</v>
      </c>
      <c r="B61" s="82"/>
      <c r="C61" s="150" t="s">
        <v>177</v>
      </c>
      <c r="D61" s="150" t="s">
        <v>178</v>
      </c>
      <c r="E61" s="85"/>
      <c r="F61" s="87" t="e">
        <f>VLOOKUP(D61,#REF!,3,0)</f>
        <v>#REF!</v>
      </c>
      <c r="G61" s="149">
        <v>0.48133825000000002</v>
      </c>
      <c r="H61" s="88"/>
      <c r="I61" s="101"/>
      <c r="J61" s="151" t="e">
        <f t="shared" si="2"/>
        <v>#REF!</v>
      </c>
      <c r="K61" s="101"/>
      <c r="L61" s="101"/>
      <c r="M61" s="87"/>
      <c r="N61" s="87"/>
      <c r="O61" s="101"/>
      <c r="P61" s="101"/>
      <c r="Q61" s="101"/>
      <c r="R61" s="101"/>
      <c r="S61" s="101"/>
      <c r="T61" s="101"/>
      <c r="U61" s="101"/>
      <c r="V61" s="101"/>
      <c r="W61" s="101"/>
      <c r="X61" s="101"/>
      <c r="Y61" s="101"/>
      <c r="Z61" s="101"/>
      <c r="AA61" s="101"/>
      <c r="AB61" s="101"/>
      <c r="AC61" s="101"/>
      <c r="AD61" s="101"/>
      <c r="AE61" s="101"/>
      <c r="AF61" s="101"/>
      <c r="AG61" s="101"/>
      <c r="AH61" s="101"/>
      <c r="AI61" s="101"/>
      <c r="AJ61" s="101"/>
      <c r="AK61" s="101"/>
      <c r="AL61" s="101"/>
      <c r="AM61" s="101"/>
      <c r="AN61" s="101"/>
      <c r="AO61" s="101"/>
      <c r="AP61" s="101"/>
      <c r="AQ61" s="101"/>
      <c r="AR61" s="101"/>
      <c r="AS61" s="101"/>
      <c r="AT61" s="101"/>
      <c r="AU61" s="101"/>
      <c r="AV61" s="101"/>
      <c r="AW61" s="101"/>
      <c r="AX61" s="101"/>
      <c r="AY61" s="101"/>
      <c r="AZ61" s="101"/>
      <c r="BA61" s="101"/>
      <c r="BB61" s="101"/>
      <c r="BC61" s="101"/>
      <c r="BD61" s="101"/>
      <c r="BE61" s="101"/>
      <c r="BF61" s="101"/>
      <c r="BG61" s="101"/>
      <c r="BH61" s="101"/>
      <c r="BI61" s="101"/>
      <c r="BJ61" s="101"/>
      <c r="BK61" s="101"/>
      <c r="BL61" s="101"/>
      <c r="BM61" s="101"/>
      <c r="BN61" s="101"/>
      <c r="BO61" s="101"/>
      <c r="BP61" s="101"/>
      <c r="BQ61" s="101"/>
      <c r="BR61" s="101"/>
      <c r="BS61" s="101"/>
      <c r="BT61" s="101"/>
      <c r="BU61" s="101"/>
      <c r="BV61" s="101"/>
      <c r="BW61" s="101"/>
      <c r="BX61" s="101"/>
      <c r="BY61" s="101"/>
      <c r="BZ61" s="101"/>
      <c r="CA61" s="101"/>
      <c r="CB61" s="101"/>
      <c r="CC61" s="101"/>
      <c r="CD61" s="101"/>
      <c r="CE61" s="101"/>
      <c r="CF61" s="101"/>
      <c r="CG61" s="101"/>
      <c r="CH61" s="101"/>
      <c r="CI61" s="101"/>
      <c r="CJ61" s="101"/>
      <c r="CK61" s="101"/>
      <c r="CL61" s="101"/>
      <c r="CM61" s="101"/>
      <c r="CN61" s="101"/>
      <c r="CO61" s="101"/>
      <c r="CP61" s="101"/>
      <c r="CQ61" s="101"/>
      <c r="CR61" s="101"/>
      <c r="CS61" s="101"/>
      <c r="CT61" s="101"/>
      <c r="CU61" s="101"/>
      <c r="CV61" s="101"/>
      <c r="CW61" s="101"/>
      <c r="CX61" s="101"/>
      <c r="CY61" s="101"/>
      <c r="CZ61" s="101"/>
      <c r="DA61" s="101"/>
      <c r="DB61" s="101"/>
      <c r="DC61" s="101"/>
      <c r="DD61" s="101"/>
      <c r="DE61" s="101"/>
      <c r="DF61" s="101"/>
      <c r="DG61" s="101"/>
      <c r="DH61" s="101"/>
      <c r="DI61" s="101"/>
      <c r="DJ61" s="101"/>
      <c r="DK61" s="101"/>
      <c r="DL61" s="101"/>
      <c r="DM61" s="101"/>
      <c r="DN61" s="101"/>
      <c r="DO61" s="101"/>
      <c r="DP61" s="101"/>
      <c r="DQ61" s="101"/>
      <c r="DR61" s="101"/>
      <c r="DS61" s="101"/>
      <c r="DT61" s="101"/>
      <c r="DU61" s="101"/>
      <c r="DV61" s="101"/>
      <c r="DW61" s="101"/>
      <c r="DX61" s="101"/>
      <c r="DY61" s="101"/>
      <c r="DZ61" s="101"/>
      <c r="EA61" s="101"/>
      <c r="EB61" s="101"/>
      <c r="EC61" s="101"/>
      <c r="ED61" s="101"/>
      <c r="EE61" s="101"/>
      <c r="EF61" s="101"/>
      <c r="EG61" s="101"/>
      <c r="EH61" s="101"/>
      <c r="EI61" s="101"/>
      <c r="EJ61" s="101"/>
      <c r="EK61" s="101"/>
      <c r="EL61" s="101"/>
      <c r="EM61" s="101"/>
      <c r="EN61" s="101"/>
      <c r="EO61" s="101"/>
      <c r="EP61" s="101"/>
      <c r="EQ61" s="101"/>
      <c r="ER61" s="101"/>
      <c r="ES61" s="101"/>
      <c r="ET61" s="101"/>
      <c r="EU61" s="101"/>
      <c r="EV61" s="101"/>
      <c r="EW61" s="101"/>
      <c r="EX61" s="101"/>
      <c r="EY61" s="101"/>
      <c r="EZ61" s="101"/>
      <c r="FA61" s="101"/>
      <c r="FB61" s="101"/>
      <c r="FC61" s="101"/>
      <c r="FD61" s="101"/>
      <c r="FE61" s="101"/>
      <c r="FF61" s="101"/>
      <c r="FG61" s="101"/>
      <c r="FH61" s="101"/>
      <c r="FI61" s="101"/>
      <c r="FJ61" s="101"/>
      <c r="FK61" s="101"/>
      <c r="FL61" s="101"/>
      <c r="FM61" s="101"/>
      <c r="FN61" s="101"/>
      <c r="FO61" s="101"/>
      <c r="FP61" s="101"/>
      <c r="FQ61" s="101"/>
      <c r="FR61" s="101"/>
      <c r="FS61" s="101"/>
      <c r="FT61" s="101"/>
      <c r="FU61" s="101"/>
      <c r="FV61" s="101"/>
      <c r="FW61" s="101"/>
      <c r="FX61" s="101"/>
      <c r="FY61" s="101"/>
      <c r="FZ61" s="101"/>
      <c r="GA61" s="101"/>
      <c r="GB61" s="101"/>
      <c r="GC61" s="101"/>
      <c r="GD61" s="101"/>
      <c r="GE61" s="101"/>
      <c r="GF61" s="101"/>
      <c r="GG61" s="101"/>
      <c r="GH61" s="101"/>
      <c r="GI61" s="101"/>
      <c r="GJ61" s="101"/>
      <c r="GK61" s="101"/>
      <c r="GL61" s="101"/>
      <c r="GM61" s="101"/>
      <c r="GN61" s="101"/>
      <c r="GO61" s="101"/>
      <c r="GP61" s="101"/>
      <c r="GQ61" s="101"/>
      <c r="GR61" s="101"/>
      <c r="GS61" s="101"/>
      <c r="GT61" s="101"/>
      <c r="GU61" s="101"/>
      <c r="GV61" s="101"/>
      <c r="GW61" s="101"/>
      <c r="GX61" s="101"/>
      <c r="GY61" s="101"/>
      <c r="GZ61" s="101"/>
      <c r="HA61" s="101"/>
      <c r="HB61" s="101"/>
      <c r="HC61" s="101"/>
      <c r="HD61" s="101"/>
      <c r="HE61" s="101"/>
      <c r="HF61" s="101"/>
      <c r="HG61" s="101"/>
      <c r="HH61" s="101"/>
      <c r="HI61" s="101"/>
      <c r="HJ61" s="101"/>
      <c r="HK61" s="101"/>
      <c r="HL61" s="101"/>
      <c r="HM61" s="101"/>
      <c r="HN61" s="101"/>
      <c r="HO61" s="101"/>
      <c r="HP61" s="101"/>
      <c r="HQ61" s="101"/>
      <c r="HR61" s="101"/>
      <c r="HS61" s="101"/>
      <c r="HT61" s="101"/>
      <c r="HU61" s="101"/>
      <c r="HV61" s="101"/>
      <c r="HW61" s="101"/>
      <c r="HX61" s="101"/>
      <c r="HY61" s="101"/>
      <c r="HZ61" s="101"/>
      <c r="IA61" s="101"/>
      <c r="IB61" s="101"/>
      <c r="IC61" s="101"/>
      <c r="ID61" s="101"/>
      <c r="IE61" s="101"/>
      <c r="IF61" s="101"/>
      <c r="IG61" s="101"/>
      <c r="IH61" s="101"/>
      <c r="II61" s="101"/>
      <c r="IJ61" s="101"/>
      <c r="IK61" s="101"/>
      <c r="IL61" s="101"/>
      <c r="IM61" s="101"/>
      <c r="IN61" s="101"/>
      <c r="IO61" s="101"/>
      <c r="IP61" s="101"/>
      <c r="IQ61" s="101"/>
      <c r="IR61" s="101"/>
      <c r="IS61" s="101"/>
      <c r="IT61" s="101"/>
      <c r="IU61" s="101"/>
      <c r="IV61" s="101"/>
      <c r="IW61" s="101"/>
      <c r="IX61" s="101"/>
    </row>
    <row r="62" spans="1:258" s="49" customFormat="1" ht="15" customHeight="1">
      <c r="A62" s="61">
        <v>54</v>
      </c>
      <c r="B62" s="82"/>
      <c r="C62" s="150" t="s">
        <v>179</v>
      </c>
      <c r="D62" s="150" t="s">
        <v>180</v>
      </c>
      <c r="E62" s="85"/>
      <c r="F62" s="87" t="e">
        <f>VLOOKUP(D62,#REF!,3,0)</f>
        <v>#REF!</v>
      </c>
      <c r="G62" s="149">
        <v>0.48133825000000002</v>
      </c>
      <c r="H62" s="88"/>
      <c r="I62" s="101"/>
      <c r="J62" s="151" t="e">
        <f t="shared" si="2"/>
        <v>#REF!</v>
      </c>
      <c r="K62" s="101"/>
      <c r="L62" s="101"/>
      <c r="M62" s="87"/>
      <c r="N62" s="87"/>
      <c r="O62" s="101"/>
      <c r="P62" s="101"/>
      <c r="Q62" s="101"/>
      <c r="R62" s="101"/>
      <c r="S62" s="101"/>
      <c r="T62" s="101"/>
      <c r="U62" s="101"/>
      <c r="V62" s="101"/>
      <c r="W62" s="101"/>
      <c r="X62" s="101"/>
      <c r="Y62" s="101"/>
      <c r="Z62" s="101"/>
      <c r="AA62" s="101"/>
      <c r="AB62" s="101"/>
      <c r="AC62" s="101"/>
      <c r="AD62" s="101"/>
      <c r="AE62" s="101"/>
      <c r="AF62" s="101"/>
      <c r="AG62" s="101"/>
      <c r="AH62" s="101"/>
      <c r="AI62" s="101"/>
      <c r="AJ62" s="101"/>
      <c r="AK62" s="101"/>
      <c r="AL62" s="101"/>
      <c r="AM62" s="101"/>
      <c r="AN62" s="101"/>
      <c r="AO62" s="101"/>
      <c r="AP62" s="101"/>
      <c r="AQ62" s="101"/>
      <c r="AR62" s="101"/>
      <c r="AS62" s="101"/>
      <c r="AT62" s="101"/>
      <c r="AU62" s="101"/>
      <c r="AV62" s="101"/>
      <c r="AW62" s="101"/>
      <c r="AX62" s="101"/>
      <c r="AY62" s="101"/>
      <c r="AZ62" s="101"/>
      <c r="BA62" s="101"/>
      <c r="BB62" s="101"/>
      <c r="BC62" s="101"/>
      <c r="BD62" s="101"/>
      <c r="BE62" s="101"/>
      <c r="BF62" s="101"/>
      <c r="BG62" s="101"/>
      <c r="BH62" s="101"/>
      <c r="BI62" s="101"/>
      <c r="BJ62" s="101"/>
      <c r="BK62" s="101"/>
      <c r="BL62" s="101"/>
      <c r="BM62" s="101"/>
      <c r="BN62" s="101"/>
      <c r="BO62" s="101"/>
      <c r="BP62" s="101"/>
      <c r="BQ62" s="101"/>
      <c r="BR62" s="101"/>
      <c r="BS62" s="101"/>
      <c r="BT62" s="101"/>
      <c r="BU62" s="101"/>
      <c r="BV62" s="101"/>
      <c r="BW62" s="101"/>
      <c r="BX62" s="101"/>
      <c r="BY62" s="101"/>
      <c r="BZ62" s="101"/>
      <c r="CA62" s="101"/>
      <c r="CB62" s="101"/>
      <c r="CC62" s="101"/>
      <c r="CD62" s="101"/>
      <c r="CE62" s="101"/>
      <c r="CF62" s="101"/>
      <c r="CG62" s="101"/>
      <c r="CH62" s="101"/>
      <c r="CI62" s="101"/>
      <c r="CJ62" s="101"/>
      <c r="CK62" s="101"/>
      <c r="CL62" s="101"/>
      <c r="CM62" s="101"/>
      <c r="CN62" s="101"/>
      <c r="CO62" s="101"/>
      <c r="CP62" s="101"/>
      <c r="CQ62" s="101"/>
      <c r="CR62" s="101"/>
      <c r="CS62" s="101"/>
      <c r="CT62" s="101"/>
      <c r="CU62" s="101"/>
      <c r="CV62" s="101"/>
      <c r="CW62" s="101"/>
      <c r="CX62" s="101"/>
      <c r="CY62" s="101"/>
      <c r="CZ62" s="101"/>
      <c r="DA62" s="101"/>
      <c r="DB62" s="101"/>
      <c r="DC62" s="101"/>
      <c r="DD62" s="101"/>
      <c r="DE62" s="101"/>
      <c r="DF62" s="101"/>
      <c r="DG62" s="101"/>
      <c r="DH62" s="101"/>
      <c r="DI62" s="101"/>
      <c r="DJ62" s="101"/>
      <c r="DK62" s="101"/>
      <c r="DL62" s="101"/>
      <c r="DM62" s="101"/>
      <c r="DN62" s="101"/>
      <c r="DO62" s="101"/>
      <c r="DP62" s="101"/>
      <c r="DQ62" s="101"/>
      <c r="DR62" s="101"/>
      <c r="DS62" s="101"/>
      <c r="DT62" s="101"/>
      <c r="DU62" s="101"/>
      <c r="DV62" s="101"/>
      <c r="DW62" s="101"/>
      <c r="DX62" s="101"/>
      <c r="DY62" s="101"/>
      <c r="DZ62" s="101"/>
      <c r="EA62" s="101"/>
      <c r="EB62" s="101"/>
      <c r="EC62" s="101"/>
      <c r="ED62" s="101"/>
      <c r="EE62" s="101"/>
      <c r="EF62" s="101"/>
      <c r="EG62" s="101"/>
      <c r="EH62" s="101"/>
      <c r="EI62" s="101"/>
      <c r="EJ62" s="101"/>
      <c r="EK62" s="101"/>
      <c r="EL62" s="101"/>
      <c r="EM62" s="101"/>
      <c r="EN62" s="101"/>
      <c r="EO62" s="101"/>
      <c r="EP62" s="101"/>
      <c r="EQ62" s="101"/>
      <c r="ER62" s="101"/>
      <c r="ES62" s="101"/>
      <c r="ET62" s="101"/>
      <c r="EU62" s="101"/>
      <c r="EV62" s="101"/>
      <c r="EW62" s="101"/>
      <c r="EX62" s="101"/>
      <c r="EY62" s="101"/>
      <c r="EZ62" s="101"/>
      <c r="FA62" s="101"/>
      <c r="FB62" s="101"/>
      <c r="FC62" s="101"/>
      <c r="FD62" s="101"/>
      <c r="FE62" s="101"/>
      <c r="FF62" s="101"/>
      <c r="FG62" s="101"/>
      <c r="FH62" s="101"/>
      <c r="FI62" s="101"/>
      <c r="FJ62" s="101"/>
      <c r="FK62" s="101"/>
      <c r="FL62" s="101"/>
      <c r="FM62" s="101"/>
      <c r="FN62" s="101"/>
      <c r="FO62" s="101"/>
      <c r="FP62" s="101"/>
      <c r="FQ62" s="101"/>
      <c r="FR62" s="101"/>
      <c r="FS62" s="101"/>
      <c r="FT62" s="101"/>
      <c r="FU62" s="101"/>
      <c r="FV62" s="101"/>
      <c r="FW62" s="101"/>
      <c r="FX62" s="101"/>
      <c r="FY62" s="101"/>
      <c r="FZ62" s="101"/>
      <c r="GA62" s="101"/>
      <c r="GB62" s="101"/>
      <c r="GC62" s="101"/>
      <c r="GD62" s="101"/>
      <c r="GE62" s="101"/>
      <c r="GF62" s="101"/>
      <c r="GG62" s="101"/>
      <c r="GH62" s="101"/>
      <c r="GI62" s="101"/>
      <c r="GJ62" s="101"/>
      <c r="GK62" s="101"/>
      <c r="GL62" s="101"/>
      <c r="GM62" s="101"/>
      <c r="GN62" s="101"/>
      <c r="GO62" s="101"/>
      <c r="GP62" s="101"/>
      <c r="GQ62" s="101"/>
      <c r="GR62" s="101"/>
      <c r="GS62" s="101"/>
      <c r="GT62" s="101"/>
      <c r="GU62" s="101"/>
      <c r="GV62" s="101"/>
      <c r="GW62" s="101"/>
      <c r="GX62" s="101"/>
      <c r="GY62" s="101"/>
      <c r="GZ62" s="101"/>
      <c r="HA62" s="101"/>
      <c r="HB62" s="101"/>
      <c r="HC62" s="101"/>
      <c r="HD62" s="101"/>
      <c r="HE62" s="101"/>
      <c r="HF62" s="101"/>
      <c r="HG62" s="101"/>
      <c r="HH62" s="101"/>
      <c r="HI62" s="101"/>
      <c r="HJ62" s="101"/>
      <c r="HK62" s="101"/>
      <c r="HL62" s="101"/>
      <c r="HM62" s="101"/>
      <c r="HN62" s="101"/>
      <c r="HO62" s="101"/>
      <c r="HP62" s="101"/>
      <c r="HQ62" s="101"/>
      <c r="HR62" s="101"/>
      <c r="HS62" s="101"/>
      <c r="HT62" s="101"/>
      <c r="HU62" s="101"/>
      <c r="HV62" s="101"/>
      <c r="HW62" s="101"/>
      <c r="HX62" s="101"/>
      <c r="HY62" s="101"/>
      <c r="HZ62" s="101"/>
      <c r="IA62" s="101"/>
      <c r="IB62" s="101"/>
      <c r="IC62" s="101"/>
      <c r="ID62" s="101"/>
      <c r="IE62" s="101"/>
      <c r="IF62" s="101"/>
      <c r="IG62" s="101"/>
      <c r="IH62" s="101"/>
      <c r="II62" s="101"/>
      <c r="IJ62" s="101"/>
      <c r="IK62" s="101"/>
      <c r="IL62" s="101"/>
      <c r="IM62" s="101"/>
      <c r="IN62" s="101"/>
      <c r="IO62" s="101"/>
      <c r="IP62" s="101"/>
      <c r="IQ62" s="101"/>
      <c r="IR62" s="101"/>
      <c r="IS62" s="101"/>
      <c r="IT62" s="101"/>
      <c r="IU62" s="101"/>
      <c r="IV62" s="101"/>
      <c r="IW62" s="101"/>
      <c r="IX62" s="101"/>
    </row>
    <row r="63" spans="1:258" s="14" customFormat="1" ht="15" customHeight="1">
      <c r="A63" s="61">
        <v>55</v>
      </c>
      <c r="B63" s="62"/>
      <c r="C63" s="74" t="s">
        <v>181</v>
      </c>
      <c r="D63" s="74" t="s">
        <v>182</v>
      </c>
      <c r="E63" s="63"/>
      <c r="F63" s="58" t="e">
        <f>VLOOKUP(D63,#REF!,3,0)</f>
        <v>#REF!</v>
      </c>
      <c r="G63" s="59">
        <v>0.67019240000000002</v>
      </c>
      <c r="H63" s="65"/>
      <c r="I63" s="92"/>
      <c r="J63" s="151" t="e">
        <f t="shared" si="2"/>
        <v>#REF!</v>
      </c>
      <c r="K63" s="92"/>
      <c r="L63" s="92"/>
      <c r="M63" s="58"/>
      <c r="N63" s="58"/>
      <c r="O63" s="92"/>
      <c r="P63" s="92"/>
      <c r="Q63" s="92"/>
      <c r="R63" s="92"/>
      <c r="S63" s="92"/>
      <c r="T63" s="92"/>
      <c r="U63" s="92"/>
      <c r="V63" s="92"/>
      <c r="W63" s="92"/>
      <c r="X63" s="92"/>
      <c r="Y63" s="92"/>
      <c r="Z63" s="92"/>
      <c r="AA63" s="92"/>
      <c r="AB63" s="92"/>
      <c r="AC63" s="92"/>
      <c r="AD63" s="92"/>
      <c r="AE63" s="92"/>
      <c r="AF63" s="92"/>
      <c r="AG63" s="92"/>
      <c r="AH63" s="92"/>
      <c r="AI63" s="92"/>
      <c r="AJ63" s="92"/>
      <c r="AK63" s="92"/>
      <c r="AL63" s="92"/>
      <c r="AM63" s="92"/>
      <c r="AN63" s="92"/>
      <c r="AO63" s="92"/>
      <c r="AP63" s="92"/>
      <c r="AQ63" s="92"/>
      <c r="AR63" s="92"/>
      <c r="AS63" s="92"/>
      <c r="AT63" s="92"/>
      <c r="AU63" s="92"/>
      <c r="AV63" s="92"/>
      <c r="AW63" s="92"/>
      <c r="AX63" s="92"/>
      <c r="AY63" s="92"/>
      <c r="AZ63" s="92"/>
      <c r="BA63" s="92"/>
      <c r="BB63" s="92"/>
      <c r="BC63" s="92"/>
      <c r="BD63" s="92"/>
      <c r="BE63" s="92"/>
      <c r="BF63" s="92"/>
      <c r="BG63" s="92"/>
      <c r="BH63" s="92"/>
      <c r="BI63" s="92"/>
      <c r="BJ63" s="92"/>
      <c r="BK63" s="92"/>
      <c r="BL63" s="92"/>
      <c r="BM63" s="92"/>
      <c r="BN63" s="92"/>
      <c r="BO63" s="92"/>
      <c r="BP63" s="92"/>
      <c r="BQ63" s="92"/>
      <c r="BR63" s="92"/>
      <c r="BS63" s="92"/>
      <c r="BT63" s="92"/>
      <c r="BU63" s="92"/>
      <c r="BV63" s="92"/>
      <c r="BW63" s="92"/>
      <c r="BX63" s="92"/>
      <c r="BY63" s="92"/>
      <c r="BZ63" s="92"/>
      <c r="CA63" s="92"/>
      <c r="CB63" s="92"/>
      <c r="CC63" s="92"/>
      <c r="CD63" s="92"/>
      <c r="CE63" s="92"/>
      <c r="CF63" s="92"/>
      <c r="CG63" s="92"/>
      <c r="CH63" s="92"/>
      <c r="CI63" s="92"/>
      <c r="CJ63" s="92"/>
      <c r="CK63" s="92"/>
      <c r="CL63" s="92"/>
      <c r="CM63" s="92"/>
      <c r="CN63" s="92"/>
      <c r="CO63" s="92"/>
      <c r="CP63" s="92"/>
      <c r="CQ63" s="92"/>
      <c r="CR63" s="92"/>
      <c r="CS63" s="92"/>
      <c r="CT63" s="92"/>
      <c r="CU63" s="92"/>
      <c r="CV63" s="92"/>
      <c r="CW63" s="92"/>
      <c r="CX63" s="92"/>
      <c r="CY63" s="92"/>
      <c r="CZ63" s="92"/>
      <c r="DA63" s="92"/>
      <c r="DB63" s="92"/>
      <c r="DC63" s="92"/>
      <c r="DD63" s="92"/>
      <c r="DE63" s="92"/>
      <c r="DF63" s="92"/>
      <c r="DG63" s="92"/>
      <c r="DH63" s="92"/>
      <c r="DI63" s="92"/>
      <c r="DJ63" s="92"/>
      <c r="DK63" s="92"/>
      <c r="DL63" s="92"/>
      <c r="DM63" s="92"/>
      <c r="DN63" s="92"/>
      <c r="DO63" s="92"/>
      <c r="DP63" s="92"/>
      <c r="DQ63" s="92"/>
      <c r="DR63" s="92"/>
      <c r="DS63" s="92"/>
      <c r="DT63" s="92"/>
      <c r="DU63" s="92"/>
      <c r="DV63" s="92"/>
      <c r="DW63" s="92"/>
      <c r="DX63" s="92"/>
      <c r="DY63" s="92"/>
      <c r="DZ63" s="92"/>
      <c r="EA63" s="92"/>
      <c r="EB63" s="92"/>
      <c r="EC63" s="92"/>
      <c r="ED63" s="92"/>
      <c r="EE63" s="92"/>
      <c r="EF63" s="92"/>
      <c r="EG63" s="92"/>
      <c r="EH63" s="92"/>
      <c r="EI63" s="92"/>
      <c r="EJ63" s="92"/>
      <c r="EK63" s="92"/>
      <c r="EL63" s="92"/>
      <c r="EM63" s="92"/>
      <c r="EN63" s="92"/>
      <c r="EO63" s="92"/>
      <c r="EP63" s="92"/>
      <c r="EQ63" s="92"/>
      <c r="ER63" s="92"/>
      <c r="ES63" s="92"/>
      <c r="ET63" s="92"/>
      <c r="EU63" s="92"/>
      <c r="EV63" s="92"/>
      <c r="EW63" s="92"/>
      <c r="EX63" s="92"/>
      <c r="EY63" s="92"/>
      <c r="EZ63" s="92"/>
      <c r="FA63" s="92"/>
      <c r="FB63" s="92"/>
      <c r="FC63" s="92"/>
      <c r="FD63" s="92"/>
      <c r="FE63" s="92"/>
      <c r="FF63" s="92"/>
      <c r="FG63" s="92"/>
      <c r="FH63" s="92"/>
      <c r="FI63" s="92"/>
      <c r="FJ63" s="92"/>
      <c r="FK63" s="92"/>
      <c r="FL63" s="92"/>
      <c r="FM63" s="92"/>
      <c r="FN63" s="92"/>
      <c r="FO63" s="92"/>
      <c r="FP63" s="92"/>
      <c r="FQ63" s="92"/>
      <c r="FR63" s="92"/>
      <c r="FS63" s="92"/>
      <c r="FT63" s="92"/>
      <c r="FU63" s="92"/>
      <c r="FV63" s="92"/>
      <c r="FW63" s="92"/>
      <c r="FX63" s="92"/>
      <c r="FY63" s="92"/>
      <c r="FZ63" s="92"/>
      <c r="GA63" s="92"/>
      <c r="GB63" s="92"/>
      <c r="GC63" s="92"/>
      <c r="GD63" s="92"/>
      <c r="GE63" s="92"/>
      <c r="GF63" s="92"/>
      <c r="GG63" s="92"/>
      <c r="GH63" s="92"/>
      <c r="GI63" s="92"/>
      <c r="GJ63" s="92"/>
      <c r="GK63" s="92"/>
      <c r="GL63" s="92"/>
      <c r="GM63" s="92"/>
      <c r="GN63" s="92"/>
      <c r="GO63" s="92"/>
      <c r="GP63" s="92"/>
      <c r="GQ63" s="92"/>
      <c r="GR63" s="92"/>
      <c r="GS63" s="92"/>
      <c r="GT63" s="92"/>
      <c r="GU63" s="92"/>
      <c r="GV63" s="92"/>
      <c r="GW63" s="92"/>
      <c r="GX63" s="92"/>
      <c r="GY63" s="92"/>
      <c r="GZ63" s="92"/>
      <c r="HA63" s="92"/>
      <c r="HB63" s="92"/>
      <c r="HC63" s="92"/>
      <c r="HD63" s="92"/>
      <c r="HE63" s="92"/>
      <c r="HF63" s="92"/>
      <c r="HG63" s="92"/>
      <c r="HH63" s="92"/>
      <c r="HI63" s="92"/>
      <c r="HJ63" s="92"/>
      <c r="HK63" s="92"/>
      <c r="HL63" s="92"/>
      <c r="HM63" s="92"/>
      <c r="HN63" s="92"/>
      <c r="HO63" s="92"/>
      <c r="HP63" s="92"/>
      <c r="HQ63" s="92"/>
      <c r="HR63" s="92"/>
      <c r="HS63" s="92"/>
      <c r="HT63" s="92"/>
      <c r="HU63" s="92"/>
      <c r="HV63" s="92"/>
      <c r="HW63" s="92"/>
      <c r="HX63" s="92"/>
      <c r="HY63" s="92"/>
      <c r="HZ63" s="92"/>
      <c r="IA63" s="92"/>
      <c r="IB63" s="92"/>
      <c r="IC63" s="92"/>
      <c r="ID63" s="92"/>
      <c r="IE63" s="92"/>
      <c r="IF63" s="92"/>
      <c r="IG63" s="92"/>
      <c r="IH63" s="92"/>
      <c r="II63" s="92"/>
      <c r="IJ63" s="92"/>
      <c r="IK63" s="92"/>
      <c r="IL63" s="92"/>
      <c r="IM63" s="92"/>
      <c r="IN63" s="92"/>
      <c r="IO63" s="92"/>
      <c r="IP63" s="92"/>
      <c r="IQ63" s="92"/>
      <c r="IR63" s="92"/>
      <c r="IS63" s="92"/>
      <c r="IT63" s="92"/>
      <c r="IU63" s="92"/>
      <c r="IV63" s="92"/>
      <c r="IW63" s="92"/>
      <c r="IX63" s="92"/>
    </row>
    <row r="64" spans="1:258" s="14" customFormat="1" ht="15" customHeight="1">
      <c r="A64" s="61">
        <v>56</v>
      </c>
      <c r="B64" s="62"/>
      <c r="C64" s="74" t="s">
        <v>183</v>
      </c>
      <c r="D64" s="74" t="s">
        <v>184</v>
      </c>
      <c r="E64" s="63"/>
      <c r="F64" s="58" t="e">
        <f>VLOOKUP(D64,#REF!,3,0)</f>
        <v>#REF!</v>
      </c>
      <c r="G64" s="59">
        <v>0.858935</v>
      </c>
      <c r="H64" s="65"/>
      <c r="I64" s="92"/>
      <c r="J64" s="151" t="e">
        <f t="shared" si="2"/>
        <v>#REF!</v>
      </c>
      <c r="K64" s="92"/>
      <c r="L64" s="92"/>
      <c r="M64" s="58"/>
      <c r="N64" s="58"/>
      <c r="O64" s="92"/>
      <c r="P64" s="92"/>
      <c r="Q64" s="92"/>
      <c r="R64" s="92"/>
      <c r="S64" s="92"/>
      <c r="T64" s="92"/>
      <c r="U64" s="92"/>
      <c r="V64" s="92"/>
      <c r="W64" s="92"/>
      <c r="X64" s="92"/>
      <c r="Y64" s="92"/>
      <c r="Z64" s="92"/>
      <c r="AA64" s="92"/>
      <c r="AB64" s="92"/>
      <c r="AC64" s="92"/>
      <c r="AD64" s="92"/>
      <c r="AE64" s="92"/>
      <c r="AF64" s="92"/>
      <c r="AG64" s="92"/>
      <c r="AH64" s="92"/>
      <c r="AI64" s="92"/>
      <c r="AJ64" s="92"/>
      <c r="AK64" s="92"/>
      <c r="AL64" s="92"/>
      <c r="AM64" s="92"/>
      <c r="AN64" s="92"/>
      <c r="AO64" s="92"/>
      <c r="AP64" s="92"/>
      <c r="AQ64" s="92"/>
      <c r="AR64" s="92"/>
      <c r="AS64" s="92"/>
      <c r="AT64" s="92"/>
      <c r="AU64" s="92"/>
      <c r="AV64" s="92"/>
      <c r="AW64" s="92"/>
      <c r="AX64" s="92"/>
      <c r="AY64" s="92"/>
      <c r="AZ64" s="92"/>
      <c r="BA64" s="92"/>
      <c r="BB64" s="92"/>
      <c r="BC64" s="92"/>
      <c r="BD64" s="92"/>
      <c r="BE64" s="92"/>
      <c r="BF64" s="92"/>
      <c r="BG64" s="92"/>
      <c r="BH64" s="92"/>
      <c r="BI64" s="92"/>
      <c r="BJ64" s="92"/>
      <c r="BK64" s="92"/>
      <c r="BL64" s="92"/>
      <c r="BM64" s="92"/>
      <c r="BN64" s="92"/>
      <c r="BO64" s="92"/>
      <c r="BP64" s="92"/>
      <c r="BQ64" s="92"/>
      <c r="BR64" s="92"/>
      <c r="BS64" s="92"/>
      <c r="BT64" s="92"/>
      <c r="BU64" s="92"/>
      <c r="BV64" s="92"/>
      <c r="BW64" s="92"/>
      <c r="BX64" s="92"/>
      <c r="BY64" s="92"/>
      <c r="BZ64" s="92"/>
      <c r="CA64" s="92"/>
      <c r="CB64" s="92"/>
      <c r="CC64" s="92"/>
      <c r="CD64" s="92"/>
      <c r="CE64" s="92"/>
      <c r="CF64" s="92"/>
      <c r="CG64" s="92"/>
      <c r="CH64" s="92"/>
      <c r="CI64" s="92"/>
      <c r="CJ64" s="92"/>
      <c r="CK64" s="92"/>
      <c r="CL64" s="92"/>
      <c r="CM64" s="92"/>
      <c r="CN64" s="92"/>
      <c r="CO64" s="92"/>
      <c r="CP64" s="92"/>
      <c r="CQ64" s="92"/>
      <c r="CR64" s="92"/>
      <c r="CS64" s="92"/>
      <c r="CT64" s="92"/>
      <c r="CU64" s="92"/>
      <c r="CV64" s="92"/>
      <c r="CW64" s="92"/>
      <c r="CX64" s="92"/>
      <c r="CY64" s="92"/>
      <c r="CZ64" s="92"/>
      <c r="DA64" s="92"/>
      <c r="DB64" s="92"/>
      <c r="DC64" s="92"/>
      <c r="DD64" s="92"/>
      <c r="DE64" s="92"/>
      <c r="DF64" s="92"/>
      <c r="DG64" s="92"/>
      <c r="DH64" s="92"/>
      <c r="DI64" s="92"/>
      <c r="DJ64" s="92"/>
      <c r="DK64" s="92"/>
      <c r="DL64" s="92"/>
      <c r="DM64" s="92"/>
      <c r="DN64" s="92"/>
      <c r="DO64" s="92"/>
      <c r="DP64" s="92"/>
      <c r="DQ64" s="92"/>
      <c r="DR64" s="92"/>
      <c r="DS64" s="92"/>
      <c r="DT64" s="92"/>
      <c r="DU64" s="92"/>
      <c r="DV64" s="92"/>
      <c r="DW64" s="92"/>
      <c r="DX64" s="92"/>
      <c r="DY64" s="92"/>
      <c r="DZ64" s="92"/>
      <c r="EA64" s="92"/>
      <c r="EB64" s="92"/>
      <c r="EC64" s="92"/>
      <c r="ED64" s="92"/>
      <c r="EE64" s="92"/>
      <c r="EF64" s="92"/>
      <c r="EG64" s="92"/>
      <c r="EH64" s="92"/>
      <c r="EI64" s="92"/>
      <c r="EJ64" s="92"/>
      <c r="EK64" s="92"/>
      <c r="EL64" s="92"/>
      <c r="EM64" s="92"/>
      <c r="EN64" s="92"/>
      <c r="EO64" s="92"/>
      <c r="EP64" s="92"/>
      <c r="EQ64" s="92"/>
      <c r="ER64" s="92"/>
      <c r="ES64" s="92"/>
      <c r="ET64" s="92"/>
      <c r="EU64" s="92"/>
      <c r="EV64" s="92"/>
      <c r="EW64" s="92"/>
      <c r="EX64" s="92"/>
      <c r="EY64" s="92"/>
      <c r="EZ64" s="92"/>
      <c r="FA64" s="92"/>
      <c r="FB64" s="92"/>
      <c r="FC64" s="92"/>
      <c r="FD64" s="92"/>
      <c r="FE64" s="92"/>
      <c r="FF64" s="92"/>
      <c r="FG64" s="92"/>
      <c r="FH64" s="92"/>
      <c r="FI64" s="92"/>
      <c r="FJ64" s="92"/>
      <c r="FK64" s="92"/>
      <c r="FL64" s="92"/>
      <c r="FM64" s="92"/>
      <c r="FN64" s="92"/>
      <c r="FO64" s="92"/>
      <c r="FP64" s="92"/>
      <c r="FQ64" s="92"/>
      <c r="FR64" s="92"/>
      <c r="FS64" s="92"/>
      <c r="FT64" s="92"/>
      <c r="FU64" s="92"/>
      <c r="FV64" s="92"/>
      <c r="FW64" s="92"/>
      <c r="FX64" s="92"/>
      <c r="FY64" s="92"/>
      <c r="FZ64" s="92"/>
      <c r="GA64" s="92"/>
      <c r="GB64" s="92"/>
      <c r="GC64" s="92"/>
      <c r="GD64" s="92"/>
      <c r="GE64" s="92"/>
      <c r="GF64" s="92"/>
      <c r="GG64" s="92"/>
      <c r="GH64" s="92"/>
      <c r="GI64" s="92"/>
      <c r="GJ64" s="92"/>
      <c r="GK64" s="92"/>
      <c r="GL64" s="92"/>
      <c r="GM64" s="92"/>
      <c r="GN64" s="92"/>
      <c r="GO64" s="92"/>
      <c r="GP64" s="92"/>
      <c r="GQ64" s="92"/>
      <c r="GR64" s="92"/>
      <c r="GS64" s="92"/>
      <c r="GT64" s="92"/>
      <c r="GU64" s="92"/>
      <c r="GV64" s="92"/>
      <c r="GW64" s="92"/>
      <c r="GX64" s="92"/>
      <c r="GY64" s="92"/>
      <c r="GZ64" s="92"/>
      <c r="HA64" s="92"/>
      <c r="HB64" s="92"/>
      <c r="HC64" s="92"/>
      <c r="HD64" s="92"/>
      <c r="HE64" s="92"/>
      <c r="HF64" s="92"/>
      <c r="HG64" s="92"/>
      <c r="HH64" s="92"/>
      <c r="HI64" s="92"/>
      <c r="HJ64" s="92"/>
      <c r="HK64" s="92"/>
      <c r="HL64" s="92"/>
      <c r="HM64" s="92"/>
      <c r="HN64" s="92"/>
      <c r="HO64" s="92"/>
      <c r="HP64" s="92"/>
      <c r="HQ64" s="92"/>
      <c r="HR64" s="92"/>
      <c r="HS64" s="92"/>
      <c r="HT64" s="92"/>
      <c r="HU64" s="92"/>
      <c r="HV64" s="92"/>
      <c r="HW64" s="92"/>
      <c r="HX64" s="92"/>
      <c r="HY64" s="92"/>
      <c r="HZ64" s="92"/>
      <c r="IA64" s="92"/>
      <c r="IB64" s="92"/>
      <c r="IC64" s="92"/>
      <c r="ID64" s="92"/>
      <c r="IE64" s="92"/>
      <c r="IF64" s="92"/>
      <c r="IG64" s="92"/>
      <c r="IH64" s="92"/>
      <c r="II64" s="92"/>
      <c r="IJ64" s="92"/>
      <c r="IK64" s="92"/>
      <c r="IL64" s="92"/>
      <c r="IM64" s="92"/>
      <c r="IN64" s="92"/>
      <c r="IO64" s="92"/>
      <c r="IP64" s="92"/>
      <c r="IQ64" s="92"/>
      <c r="IR64" s="92"/>
      <c r="IS64" s="92"/>
      <c r="IT64" s="92"/>
      <c r="IU64" s="92"/>
      <c r="IV64" s="92"/>
      <c r="IW64" s="92"/>
      <c r="IX64" s="92"/>
    </row>
    <row r="65" spans="1:258" s="49" customFormat="1" ht="15" customHeight="1">
      <c r="A65" s="61">
        <v>57</v>
      </c>
      <c r="B65" s="82"/>
      <c r="C65" s="150" t="s">
        <v>185</v>
      </c>
      <c r="D65" s="148" t="s">
        <v>186</v>
      </c>
      <c r="E65" s="85"/>
      <c r="F65" s="87" t="e">
        <f>VLOOKUP(D65,#REF!,3,0)</f>
        <v>#REF!</v>
      </c>
      <c r="G65" s="149">
        <v>0.87778694999999995</v>
      </c>
      <c r="H65" s="88"/>
      <c r="I65" s="101"/>
      <c r="J65" s="151" t="e">
        <f t="shared" si="2"/>
        <v>#REF!</v>
      </c>
      <c r="K65" s="101"/>
      <c r="L65" s="101"/>
      <c r="M65" s="87"/>
      <c r="N65" s="87"/>
      <c r="O65" s="101"/>
      <c r="P65" s="101"/>
      <c r="Q65" s="101"/>
      <c r="R65" s="101"/>
      <c r="S65" s="101"/>
      <c r="T65" s="101"/>
      <c r="U65" s="101"/>
      <c r="V65" s="101"/>
      <c r="W65" s="101"/>
      <c r="X65" s="101"/>
      <c r="Y65" s="101"/>
      <c r="Z65" s="101"/>
      <c r="AA65" s="101"/>
      <c r="AB65" s="101"/>
      <c r="AC65" s="101"/>
      <c r="AD65" s="101"/>
      <c r="AE65" s="101"/>
      <c r="AF65" s="101"/>
      <c r="AG65" s="101"/>
      <c r="AH65" s="101"/>
      <c r="AI65" s="101"/>
      <c r="AJ65" s="101"/>
      <c r="AK65" s="101"/>
      <c r="AL65" s="101"/>
      <c r="AM65" s="101"/>
      <c r="AN65" s="101"/>
      <c r="AO65" s="101"/>
      <c r="AP65" s="101"/>
      <c r="AQ65" s="101"/>
      <c r="AR65" s="101"/>
      <c r="AS65" s="101"/>
      <c r="AT65" s="101"/>
      <c r="AU65" s="101"/>
      <c r="AV65" s="101"/>
      <c r="AW65" s="101"/>
      <c r="AX65" s="101"/>
      <c r="AY65" s="101"/>
      <c r="AZ65" s="101"/>
      <c r="BA65" s="101"/>
      <c r="BB65" s="101"/>
      <c r="BC65" s="101"/>
      <c r="BD65" s="101"/>
      <c r="BE65" s="101"/>
      <c r="BF65" s="101"/>
      <c r="BG65" s="101"/>
      <c r="BH65" s="101"/>
      <c r="BI65" s="101"/>
      <c r="BJ65" s="101"/>
      <c r="BK65" s="101"/>
      <c r="BL65" s="101"/>
      <c r="BM65" s="101"/>
      <c r="BN65" s="101"/>
      <c r="BO65" s="101"/>
      <c r="BP65" s="101"/>
      <c r="BQ65" s="101"/>
      <c r="BR65" s="101"/>
      <c r="BS65" s="101"/>
      <c r="BT65" s="101"/>
      <c r="BU65" s="101"/>
      <c r="BV65" s="101"/>
      <c r="BW65" s="101"/>
      <c r="BX65" s="101"/>
      <c r="BY65" s="101"/>
      <c r="BZ65" s="101"/>
      <c r="CA65" s="101"/>
      <c r="CB65" s="101"/>
      <c r="CC65" s="101"/>
      <c r="CD65" s="101"/>
      <c r="CE65" s="101"/>
      <c r="CF65" s="101"/>
      <c r="CG65" s="101"/>
      <c r="CH65" s="101"/>
      <c r="CI65" s="101"/>
      <c r="CJ65" s="101"/>
      <c r="CK65" s="101"/>
      <c r="CL65" s="101"/>
      <c r="CM65" s="101"/>
      <c r="CN65" s="101"/>
      <c r="CO65" s="101"/>
      <c r="CP65" s="101"/>
      <c r="CQ65" s="101"/>
      <c r="CR65" s="101"/>
      <c r="CS65" s="101"/>
      <c r="CT65" s="101"/>
      <c r="CU65" s="101"/>
      <c r="CV65" s="101"/>
      <c r="CW65" s="101"/>
      <c r="CX65" s="101"/>
      <c r="CY65" s="101"/>
      <c r="CZ65" s="101"/>
      <c r="DA65" s="101"/>
      <c r="DB65" s="101"/>
      <c r="DC65" s="101"/>
      <c r="DD65" s="101"/>
      <c r="DE65" s="101"/>
      <c r="DF65" s="101"/>
      <c r="DG65" s="101"/>
      <c r="DH65" s="101"/>
      <c r="DI65" s="101"/>
      <c r="DJ65" s="101"/>
      <c r="DK65" s="101"/>
      <c r="DL65" s="101"/>
      <c r="DM65" s="101"/>
      <c r="DN65" s="101"/>
      <c r="DO65" s="101"/>
      <c r="DP65" s="101"/>
      <c r="DQ65" s="101"/>
      <c r="DR65" s="101"/>
      <c r="DS65" s="101"/>
      <c r="DT65" s="101"/>
      <c r="DU65" s="101"/>
      <c r="DV65" s="101"/>
      <c r="DW65" s="101"/>
      <c r="DX65" s="101"/>
      <c r="DY65" s="101"/>
      <c r="DZ65" s="101"/>
      <c r="EA65" s="101"/>
      <c r="EB65" s="101"/>
      <c r="EC65" s="101"/>
      <c r="ED65" s="101"/>
      <c r="EE65" s="101"/>
      <c r="EF65" s="101"/>
      <c r="EG65" s="101"/>
      <c r="EH65" s="101"/>
      <c r="EI65" s="101"/>
      <c r="EJ65" s="101"/>
      <c r="EK65" s="101"/>
      <c r="EL65" s="101"/>
      <c r="EM65" s="101"/>
      <c r="EN65" s="101"/>
      <c r="EO65" s="101"/>
      <c r="EP65" s="101"/>
      <c r="EQ65" s="101"/>
      <c r="ER65" s="101"/>
      <c r="ES65" s="101"/>
      <c r="ET65" s="101"/>
      <c r="EU65" s="101"/>
      <c r="EV65" s="101"/>
      <c r="EW65" s="101"/>
      <c r="EX65" s="101"/>
      <c r="EY65" s="101"/>
      <c r="EZ65" s="101"/>
      <c r="FA65" s="101"/>
      <c r="FB65" s="101"/>
      <c r="FC65" s="101"/>
      <c r="FD65" s="101"/>
      <c r="FE65" s="101"/>
      <c r="FF65" s="101"/>
      <c r="FG65" s="101"/>
      <c r="FH65" s="101"/>
      <c r="FI65" s="101"/>
      <c r="FJ65" s="101"/>
      <c r="FK65" s="101"/>
      <c r="FL65" s="101"/>
      <c r="FM65" s="101"/>
      <c r="FN65" s="101"/>
      <c r="FO65" s="101"/>
      <c r="FP65" s="101"/>
      <c r="FQ65" s="101"/>
      <c r="FR65" s="101"/>
      <c r="FS65" s="101"/>
      <c r="FT65" s="101"/>
      <c r="FU65" s="101"/>
      <c r="FV65" s="101"/>
      <c r="FW65" s="101"/>
      <c r="FX65" s="101"/>
      <c r="FY65" s="101"/>
      <c r="FZ65" s="101"/>
      <c r="GA65" s="101"/>
      <c r="GB65" s="101"/>
      <c r="GC65" s="101"/>
      <c r="GD65" s="101"/>
      <c r="GE65" s="101"/>
      <c r="GF65" s="101"/>
      <c r="GG65" s="101"/>
      <c r="GH65" s="101"/>
      <c r="GI65" s="101"/>
      <c r="GJ65" s="101"/>
      <c r="GK65" s="101"/>
      <c r="GL65" s="101"/>
      <c r="GM65" s="101"/>
      <c r="GN65" s="101"/>
      <c r="GO65" s="101"/>
      <c r="GP65" s="101"/>
      <c r="GQ65" s="101"/>
      <c r="GR65" s="101"/>
      <c r="GS65" s="101"/>
      <c r="GT65" s="101"/>
      <c r="GU65" s="101"/>
      <c r="GV65" s="101"/>
      <c r="GW65" s="101"/>
      <c r="GX65" s="101"/>
      <c r="GY65" s="101"/>
      <c r="GZ65" s="101"/>
      <c r="HA65" s="101"/>
      <c r="HB65" s="101"/>
      <c r="HC65" s="101"/>
      <c r="HD65" s="101"/>
      <c r="HE65" s="101"/>
      <c r="HF65" s="101"/>
      <c r="HG65" s="101"/>
      <c r="HH65" s="101"/>
      <c r="HI65" s="101"/>
      <c r="HJ65" s="101"/>
      <c r="HK65" s="101"/>
      <c r="HL65" s="101"/>
      <c r="HM65" s="101"/>
      <c r="HN65" s="101"/>
      <c r="HO65" s="101"/>
      <c r="HP65" s="101"/>
      <c r="HQ65" s="101"/>
      <c r="HR65" s="101"/>
      <c r="HS65" s="101"/>
      <c r="HT65" s="101"/>
      <c r="HU65" s="101"/>
      <c r="HV65" s="101"/>
      <c r="HW65" s="101"/>
      <c r="HX65" s="101"/>
      <c r="HY65" s="101"/>
      <c r="HZ65" s="101"/>
      <c r="IA65" s="101"/>
      <c r="IB65" s="101"/>
      <c r="IC65" s="101"/>
      <c r="ID65" s="101"/>
      <c r="IE65" s="101"/>
      <c r="IF65" s="101"/>
      <c r="IG65" s="101"/>
      <c r="IH65" s="101"/>
      <c r="II65" s="101"/>
      <c r="IJ65" s="101"/>
      <c r="IK65" s="101"/>
      <c r="IL65" s="101"/>
      <c r="IM65" s="101"/>
      <c r="IN65" s="101"/>
      <c r="IO65" s="101"/>
      <c r="IP65" s="101"/>
      <c r="IQ65" s="101"/>
      <c r="IR65" s="101"/>
      <c r="IS65" s="101"/>
      <c r="IT65" s="101"/>
      <c r="IU65" s="101"/>
      <c r="IV65" s="101"/>
      <c r="IW65" s="101"/>
      <c r="IX65" s="101"/>
    </row>
    <row r="66" spans="1:258" s="49" customFormat="1" ht="15" customHeight="1">
      <c r="A66" s="61">
        <v>58</v>
      </c>
      <c r="B66" s="82"/>
      <c r="C66" s="150" t="s">
        <v>187</v>
      </c>
      <c r="D66" s="148" t="s">
        <v>188</v>
      </c>
      <c r="E66" s="85"/>
      <c r="F66" s="87" t="e">
        <f>VLOOKUP(D66,#REF!,3,0)</f>
        <v>#REF!</v>
      </c>
      <c r="G66" s="149">
        <v>0.87778694999999995</v>
      </c>
      <c r="H66" s="88"/>
      <c r="I66" s="101"/>
      <c r="J66" s="151" t="e">
        <f t="shared" si="2"/>
        <v>#REF!</v>
      </c>
      <c r="K66" s="101"/>
      <c r="L66" s="101"/>
      <c r="M66" s="87"/>
      <c r="N66" s="87"/>
      <c r="O66" s="101"/>
      <c r="P66" s="101"/>
      <c r="Q66" s="101"/>
      <c r="R66" s="101"/>
      <c r="S66" s="101"/>
      <c r="T66" s="101"/>
      <c r="U66" s="101"/>
      <c r="V66" s="101"/>
      <c r="W66" s="101"/>
      <c r="X66" s="101"/>
      <c r="Y66" s="101"/>
      <c r="Z66" s="101"/>
      <c r="AA66" s="101"/>
      <c r="AB66" s="101"/>
      <c r="AC66" s="101"/>
      <c r="AD66" s="101"/>
      <c r="AE66" s="101"/>
      <c r="AF66" s="101"/>
      <c r="AG66" s="101"/>
      <c r="AH66" s="101"/>
      <c r="AI66" s="101"/>
      <c r="AJ66" s="101"/>
      <c r="AK66" s="101"/>
      <c r="AL66" s="101"/>
      <c r="AM66" s="101"/>
      <c r="AN66" s="101"/>
      <c r="AO66" s="101"/>
      <c r="AP66" s="101"/>
      <c r="AQ66" s="101"/>
      <c r="AR66" s="101"/>
      <c r="AS66" s="101"/>
      <c r="AT66" s="101"/>
      <c r="AU66" s="101"/>
      <c r="AV66" s="101"/>
      <c r="AW66" s="101"/>
      <c r="AX66" s="101"/>
      <c r="AY66" s="101"/>
      <c r="AZ66" s="101"/>
      <c r="BA66" s="101"/>
      <c r="BB66" s="101"/>
      <c r="BC66" s="101"/>
      <c r="BD66" s="101"/>
      <c r="BE66" s="101"/>
      <c r="BF66" s="101"/>
      <c r="BG66" s="101"/>
      <c r="BH66" s="101"/>
      <c r="BI66" s="101"/>
      <c r="BJ66" s="101"/>
      <c r="BK66" s="101"/>
      <c r="BL66" s="101"/>
      <c r="BM66" s="101"/>
      <c r="BN66" s="101"/>
      <c r="BO66" s="101"/>
      <c r="BP66" s="101"/>
      <c r="BQ66" s="101"/>
      <c r="BR66" s="101"/>
      <c r="BS66" s="101"/>
      <c r="BT66" s="101"/>
      <c r="BU66" s="101"/>
      <c r="BV66" s="101"/>
      <c r="BW66" s="101"/>
      <c r="BX66" s="101"/>
      <c r="BY66" s="101"/>
      <c r="BZ66" s="101"/>
      <c r="CA66" s="101"/>
      <c r="CB66" s="101"/>
      <c r="CC66" s="101"/>
      <c r="CD66" s="101"/>
      <c r="CE66" s="101"/>
      <c r="CF66" s="101"/>
      <c r="CG66" s="101"/>
      <c r="CH66" s="101"/>
      <c r="CI66" s="101"/>
      <c r="CJ66" s="101"/>
      <c r="CK66" s="101"/>
      <c r="CL66" s="101"/>
      <c r="CM66" s="101"/>
      <c r="CN66" s="101"/>
      <c r="CO66" s="101"/>
      <c r="CP66" s="101"/>
      <c r="CQ66" s="101"/>
      <c r="CR66" s="101"/>
      <c r="CS66" s="101"/>
      <c r="CT66" s="101"/>
      <c r="CU66" s="101"/>
      <c r="CV66" s="101"/>
      <c r="CW66" s="101"/>
      <c r="CX66" s="101"/>
      <c r="CY66" s="101"/>
      <c r="CZ66" s="101"/>
      <c r="DA66" s="101"/>
      <c r="DB66" s="101"/>
      <c r="DC66" s="101"/>
      <c r="DD66" s="101"/>
      <c r="DE66" s="101"/>
      <c r="DF66" s="101"/>
      <c r="DG66" s="101"/>
      <c r="DH66" s="101"/>
      <c r="DI66" s="101"/>
      <c r="DJ66" s="101"/>
      <c r="DK66" s="101"/>
      <c r="DL66" s="101"/>
      <c r="DM66" s="101"/>
      <c r="DN66" s="101"/>
      <c r="DO66" s="101"/>
      <c r="DP66" s="101"/>
      <c r="DQ66" s="101"/>
      <c r="DR66" s="101"/>
      <c r="DS66" s="101"/>
      <c r="DT66" s="101"/>
      <c r="DU66" s="101"/>
      <c r="DV66" s="101"/>
      <c r="DW66" s="101"/>
      <c r="DX66" s="101"/>
      <c r="DY66" s="101"/>
      <c r="DZ66" s="101"/>
      <c r="EA66" s="101"/>
      <c r="EB66" s="101"/>
      <c r="EC66" s="101"/>
      <c r="ED66" s="101"/>
      <c r="EE66" s="101"/>
      <c r="EF66" s="101"/>
      <c r="EG66" s="101"/>
      <c r="EH66" s="101"/>
      <c r="EI66" s="101"/>
      <c r="EJ66" s="101"/>
      <c r="EK66" s="101"/>
      <c r="EL66" s="101"/>
      <c r="EM66" s="101"/>
      <c r="EN66" s="101"/>
      <c r="EO66" s="101"/>
      <c r="EP66" s="101"/>
      <c r="EQ66" s="101"/>
      <c r="ER66" s="101"/>
      <c r="ES66" s="101"/>
      <c r="ET66" s="101"/>
      <c r="EU66" s="101"/>
      <c r="EV66" s="101"/>
      <c r="EW66" s="101"/>
      <c r="EX66" s="101"/>
      <c r="EY66" s="101"/>
      <c r="EZ66" s="101"/>
      <c r="FA66" s="101"/>
      <c r="FB66" s="101"/>
      <c r="FC66" s="101"/>
      <c r="FD66" s="101"/>
      <c r="FE66" s="101"/>
      <c r="FF66" s="101"/>
      <c r="FG66" s="101"/>
      <c r="FH66" s="101"/>
      <c r="FI66" s="101"/>
      <c r="FJ66" s="101"/>
      <c r="FK66" s="101"/>
      <c r="FL66" s="101"/>
      <c r="FM66" s="101"/>
      <c r="FN66" s="101"/>
      <c r="FO66" s="101"/>
      <c r="FP66" s="101"/>
      <c r="FQ66" s="101"/>
      <c r="FR66" s="101"/>
      <c r="FS66" s="101"/>
      <c r="FT66" s="101"/>
      <c r="FU66" s="101"/>
      <c r="FV66" s="101"/>
      <c r="FW66" s="101"/>
      <c r="FX66" s="101"/>
      <c r="FY66" s="101"/>
      <c r="FZ66" s="101"/>
      <c r="GA66" s="101"/>
      <c r="GB66" s="101"/>
      <c r="GC66" s="101"/>
      <c r="GD66" s="101"/>
      <c r="GE66" s="101"/>
      <c r="GF66" s="101"/>
      <c r="GG66" s="101"/>
      <c r="GH66" s="101"/>
      <c r="GI66" s="101"/>
      <c r="GJ66" s="101"/>
      <c r="GK66" s="101"/>
      <c r="GL66" s="101"/>
      <c r="GM66" s="101"/>
      <c r="GN66" s="101"/>
      <c r="GO66" s="101"/>
      <c r="GP66" s="101"/>
      <c r="GQ66" s="101"/>
      <c r="GR66" s="101"/>
      <c r="GS66" s="101"/>
      <c r="GT66" s="101"/>
      <c r="GU66" s="101"/>
      <c r="GV66" s="101"/>
      <c r="GW66" s="101"/>
      <c r="GX66" s="101"/>
      <c r="GY66" s="101"/>
      <c r="GZ66" s="101"/>
      <c r="HA66" s="101"/>
      <c r="HB66" s="101"/>
      <c r="HC66" s="101"/>
      <c r="HD66" s="101"/>
      <c r="HE66" s="101"/>
      <c r="HF66" s="101"/>
      <c r="HG66" s="101"/>
      <c r="HH66" s="101"/>
      <c r="HI66" s="101"/>
      <c r="HJ66" s="101"/>
      <c r="HK66" s="101"/>
      <c r="HL66" s="101"/>
      <c r="HM66" s="101"/>
      <c r="HN66" s="101"/>
      <c r="HO66" s="101"/>
      <c r="HP66" s="101"/>
      <c r="HQ66" s="101"/>
      <c r="HR66" s="101"/>
      <c r="HS66" s="101"/>
      <c r="HT66" s="101"/>
      <c r="HU66" s="101"/>
      <c r="HV66" s="101"/>
      <c r="HW66" s="101"/>
      <c r="HX66" s="101"/>
      <c r="HY66" s="101"/>
      <c r="HZ66" s="101"/>
      <c r="IA66" s="101"/>
      <c r="IB66" s="101"/>
      <c r="IC66" s="101"/>
      <c r="ID66" s="101"/>
      <c r="IE66" s="101"/>
      <c r="IF66" s="101"/>
      <c r="IG66" s="101"/>
      <c r="IH66" s="101"/>
      <c r="II66" s="101"/>
      <c r="IJ66" s="101"/>
      <c r="IK66" s="101"/>
      <c r="IL66" s="101"/>
      <c r="IM66" s="101"/>
      <c r="IN66" s="101"/>
      <c r="IO66" s="101"/>
      <c r="IP66" s="101"/>
      <c r="IQ66" s="101"/>
      <c r="IR66" s="101"/>
      <c r="IS66" s="101"/>
      <c r="IT66" s="101"/>
      <c r="IU66" s="101"/>
      <c r="IV66" s="101"/>
      <c r="IW66" s="101"/>
      <c r="IX66" s="101"/>
    </row>
    <row r="67" spans="1:258" s="49" customFormat="1" ht="15" customHeight="1">
      <c r="A67" s="61">
        <v>59</v>
      </c>
      <c r="B67" s="82"/>
      <c r="C67" s="150" t="s">
        <v>189</v>
      </c>
      <c r="D67" s="148" t="s">
        <v>190</v>
      </c>
      <c r="E67" s="85"/>
      <c r="F67" s="87" t="e">
        <f>VLOOKUP(D67,#REF!,3,0)</f>
        <v>#REF!</v>
      </c>
      <c r="G67" s="149">
        <v>1.1231969500000001</v>
      </c>
      <c r="H67" s="88"/>
      <c r="I67" s="101"/>
      <c r="J67" s="151" t="e">
        <f t="shared" si="2"/>
        <v>#REF!</v>
      </c>
      <c r="K67" s="101"/>
      <c r="L67" s="101"/>
      <c r="M67" s="87"/>
      <c r="N67" s="87"/>
      <c r="O67" s="101"/>
      <c r="P67" s="101"/>
      <c r="Q67" s="101"/>
      <c r="R67" s="101"/>
      <c r="S67" s="101"/>
      <c r="T67" s="101"/>
      <c r="U67" s="101"/>
      <c r="V67" s="101"/>
      <c r="W67" s="101"/>
      <c r="X67" s="101"/>
      <c r="Y67" s="101"/>
      <c r="Z67" s="101"/>
      <c r="AA67" s="101"/>
      <c r="AB67" s="101"/>
      <c r="AC67" s="101"/>
      <c r="AD67" s="101"/>
      <c r="AE67" s="101"/>
      <c r="AF67" s="101"/>
      <c r="AG67" s="101"/>
      <c r="AH67" s="101"/>
      <c r="AI67" s="101"/>
      <c r="AJ67" s="101"/>
      <c r="AK67" s="101"/>
      <c r="AL67" s="101"/>
      <c r="AM67" s="101"/>
      <c r="AN67" s="101"/>
      <c r="AO67" s="101"/>
      <c r="AP67" s="101"/>
      <c r="AQ67" s="101"/>
      <c r="AR67" s="101"/>
      <c r="AS67" s="101"/>
      <c r="AT67" s="101"/>
      <c r="AU67" s="101"/>
      <c r="AV67" s="101"/>
      <c r="AW67" s="101"/>
      <c r="AX67" s="101"/>
      <c r="AY67" s="101"/>
      <c r="AZ67" s="101"/>
      <c r="BA67" s="101"/>
      <c r="BB67" s="101"/>
      <c r="BC67" s="101"/>
      <c r="BD67" s="101"/>
      <c r="BE67" s="101"/>
      <c r="BF67" s="101"/>
      <c r="BG67" s="101"/>
      <c r="BH67" s="101"/>
      <c r="BI67" s="101"/>
      <c r="BJ67" s="101"/>
      <c r="BK67" s="101"/>
      <c r="BL67" s="101"/>
      <c r="BM67" s="101"/>
      <c r="BN67" s="101"/>
      <c r="BO67" s="101"/>
      <c r="BP67" s="101"/>
      <c r="BQ67" s="101"/>
      <c r="BR67" s="101"/>
      <c r="BS67" s="101"/>
      <c r="BT67" s="101"/>
      <c r="BU67" s="101"/>
      <c r="BV67" s="101"/>
      <c r="BW67" s="101"/>
      <c r="BX67" s="101"/>
      <c r="BY67" s="101"/>
      <c r="BZ67" s="101"/>
      <c r="CA67" s="101"/>
      <c r="CB67" s="101"/>
      <c r="CC67" s="101"/>
      <c r="CD67" s="101"/>
      <c r="CE67" s="101"/>
      <c r="CF67" s="101"/>
      <c r="CG67" s="101"/>
      <c r="CH67" s="101"/>
      <c r="CI67" s="101"/>
      <c r="CJ67" s="101"/>
      <c r="CK67" s="101"/>
      <c r="CL67" s="101"/>
      <c r="CM67" s="101"/>
      <c r="CN67" s="101"/>
      <c r="CO67" s="101"/>
      <c r="CP67" s="101"/>
      <c r="CQ67" s="101"/>
      <c r="CR67" s="101"/>
      <c r="CS67" s="101"/>
      <c r="CT67" s="101"/>
      <c r="CU67" s="101"/>
      <c r="CV67" s="101"/>
      <c r="CW67" s="101"/>
      <c r="CX67" s="101"/>
      <c r="CY67" s="101"/>
      <c r="CZ67" s="101"/>
      <c r="DA67" s="101"/>
      <c r="DB67" s="101"/>
      <c r="DC67" s="101"/>
      <c r="DD67" s="101"/>
      <c r="DE67" s="101"/>
      <c r="DF67" s="101"/>
      <c r="DG67" s="101"/>
      <c r="DH67" s="101"/>
      <c r="DI67" s="101"/>
      <c r="DJ67" s="101"/>
      <c r="DK67" s="101"/>
      <c r="DL67" s="101"/>
      <c r="DM67" s="101"/>
      <c r="DN67" s="101"/>
      <c r="DO67" s="101"/>
      <c r="DP67" s="101"/>
      <c r="DQ67" s="101"/>
      <c r="DR67" s="101"/>
      <c r="DS67" s="101"/>
      <c r="DT67" s="101"/>
      <c r="DU67" s="101"/>
      <c r="DV67" s="101"/>
      <c r="DW67" s="101"/>
      <c r="DX67" s="101"/>
      <c r="DY67" s="101"/>
      <c r="DZ67" s="101"/>
      <c r="EA67" s="101"/>
      <c r="EB67" s="101"/>
      <c r="EC67" s="101"/>
      <c r="ED67" s="101"/>
      <c r="EE67" s="101"/>
      <c r="EF67" s="101"/>
      <c r="EG67" s="101"/>
      <c r="EH67" s="101"/>
      <c r="EI67" s="101"/>
      <c r="EJ67" s="101"/>
      <c r="EK67" s="101"/>
      <c r="EL67" s="101"/>
      <c r="EM67" s="101"/>
      <c r="EN67" s="101"/>
      <c r="EO67" s="101"/>
      <c r="EP67" s="101"/>
      <c r="EQ67" s="101"/>
      <c r="ER67" s="101"/>
      <c r="ES67" s="101"/>
      <c r="ET67" s="101"/>
      <c r="EU67" s="101"/>
      <c r="EV67" s="101"/>
      <c r="EW67" s="101"/>
      <c r="EX67" s="101"/>
      <c r="EY67" s="101"/>
      <c r="EZ67" s="101"/>
      <c r="FA67" s="101"/>
      <c r="FB67" s="101"/>
      <c r="FC67" s="101"/>
      <c r="FD67" s="101"/>
      <c r="FE67" s="101"/>
      <c r="FF67" s="101"/>
      <c r="FG67" s="101"/>
      <c r="FH67" s="101"/>
      <c r="FI67" s="101"/>
      <c r="FJ67" s="101"/>
      <c r="FK67" s="101"/>
      <c r="FL67" s="101"/>
      <c r="FM67" s="101"/>
      <c r="FN67" s="101"/>
      <c r="FO67" s="101"/>
      <c r="FP67" s="101"/>
      <c r="FQ67" s="101"/>
      <c r="FR67" s="101"/>
      <c r="FS67" s="101"/>
      <c r="FT67" s="101"/>
      <c r="FU67" s="101"/>
      <c r="FV67" s="101"/>
      <c r="FW67" s="101"/>
      <c r="FX67" s="101"/>
      <c r="FY67" s="101"/>
      <c r="FZ67" s="101"/>
      <c r="GA67" s="101"/>
      <c r="GB67" s="101"/>
      <c r="GC67" s="101"/>
      <c r="GD67" s="101"/>
      <c r="GE67" s="101"/>
      <c r="GF67" s="101"/>
      <c r="GG67" s="101"/>
      <c r="GH67" s="101"/>
      <c r="GI67" s="101"/>
      <c r="GJ67" s="101"/>
      <c r="GK67" s="101"/>
      <c r="GL67" s="101"/>
      <c r="GM67" s="101"/>
      <c r="GN67" s="101"/>
      <c r="GO67" s="101"/>
      <c r="GP67" s="101"/>
      <c r="GQ67" s="101"/>
      <c r="GR67" s="101"/>
      <c r="GS67" s="101"/>
      <c r="GT67" s="101"/>
      <c r="GU67" s="101"/>
      <c r="GV67" s="101"/>
      <c r="GW67" s="101"/>
      <c r="GX67" s="101"/>
      <c r="GY67" s="101"/>
      <c r="GZ67" s="101"/>
      <c r="HA67" s="101"/>
      <c r="HB67" s="101"/>
      <c r="HC67" s="101"/>
      <c r="HD67" s="101"/>
      <c r="HE67" s="101"/>
      <c r="HF67" s="101"/>
      <c r="HG67" s="101"/>
      <c r="HH67" s="101"/>
      <c r="HI67" s="101"/>
      <c r="HJ67" s="101"/>
      <c r="HK67" s="101"/>
      <c r="HL67" s="101"/>
      <c r="HM67" s="101"/>
      <c r="HN67" s="101"/>
      <c r="HO67" s="101"/>
      <c r="HP67" s="101"/>
      <c r="HQ67" s="101"/>
      <c r="HR67" s="101"/>
      <c r="HS67" s="101"/>
      <c r="HT67" s="101"/>
      <c r="HU67" s="101"/>
      <c r="HV67" s="101"/>
      <c r="HW67" s="101"/>
      <c r="HX67" s="101"/>
      <c r="HY67" s="101"/>
      <c r="HZ67" s="101"/>
      <c r="IA67" s="101"/>
      <c r="IB67" s="101"/>
      <c r="IC67" s="101"/>
      <c r="ID67" s="101"/>
      <c r="IE67" s="101"/>
      <c r="IF67" s="101"/>
      <c r="IG67" s="101"/>
      <c r="IH67" s="101"/>
      <c r="II67" s="101"/>
      <c r="IJ67" s="101"/>
      <c r="IK67" s="101"/>
      <c r="IL67" s="101"/>
      <c r="IM67" s="101"/>
      <c r="IN67" s="101"/>
      <c r="IO67" s="101"/>
      <c r="IP67" s="101"/>
      <c r="IQ67" s="101"/>
      <c r="IR67" s="101"/>
      <c r="IS67" s="101"/>
      <c r="IT67" s="101"/>
      <c r="IU67" s="101"/>
      <c r="IV67" s="101"/>
      <c r="IW67" s="101"/>
      <c r="IX67" s="101"/>
    </row>
    <row r="68" spans="1:258" s="14" customFormat="1" ht="15" customHeight="1">
      <c r="A68" s="61">
        <v>60</v>
      </c>
      <c r="B68" s="62"/>
      <c r="C68" s="74" t="s">
        <v>191</v>
      </c>
      <c r="D68" s="74" t="s">
        <v>192</v>
      </c>
      <c r="E68" s="63"/>
      <c r="F68" s="58" t="e">
        <f>VLOOKUP(D68,#REF!,3,0)</f>
        <v>#REF!</v>
      </c>
      <c r="G68" s="59">
        <v>3.07710675</v>
      </c>
      <c r="H68" s="65"/>
      <c r="I68" s="92"/>
      <c r="J68" s="151" t="e">
        <f t="shared" si="2"/>
        <v>#REF!</v>
      </c>
      <c r="K68" s="92"/>
      <c r="L68" s="92"/>
      <c r="M68" s="58"/>
      <c r="N68" s="58"/>
      <c r="O68" s="92"/>
      <c r="P68" s="92"/>
      <c r="Q68" s="92"/>
      <c r="R68" s="92"/>
      <c r="S68" s="92"/>
      <c r="T68" s="92"/>
      <c r="U68" s="92"/>
      <c r="V68" s="92"/>
      <c r="W68" s="92"/>
      <c r="X68" s="92"/>
      <c r="Y68" s="92"/>
      <c r="Z68" s="92"/>
      <c r="AA68" s="92"/>
      <c r="AB68" s="92"/>
      <c r="AC68" s="92"/>
      <c r="AD68" s="92"/>
      <c r="AE68" s="92"/>
      <c r="AF68" s="92"/>
      <c r="AG68" s="92"/>
      <c r="AH68" s="92"/>
      <c r="AI68" s="92"/>
      <c r="AJ68" s="92"/>
      <c r="AK68" s="92"/>
      <c r="AL68" s="92"/>
      <c r="AM68" s="92"/>
      <c r="AN68" s="92"/>
      <c r="AO68" s="92"/>
      <c r="AP68" s="92"/>
      <c r="AQ68" s="92"/>
      <c r="AR68" s="92"/>
      <c r="AS68" s="92"/>
      <c r="AT68" s="92"/>
      <c r="AU68" s="92"/>
      <c r="AV68" s="92"/>
      <c r="AW68" s="92"/>
      <c r="AX68" s="92"/>
      <c r="AY68" s="92"/>
      <c r="AZ68" s="92"/>
      <c r="BA68" s="92"/>
      <c r="BB68" s="92"/>
      <c r="BC68" s="92"/>
      <c r="BD68" s="92"/>
      <c r="BE68" s="92"/>
      <c r="BF68" s="92"/>
      <c r="BG68" s="92"/>
      <c r="BH68" s="92"/>
      <c r="BI68" s="92"/>
      <c r="BJ68" s="92"/>
      <c r="BK68" s="92"/>
      <c r="BL68" s="92"/>
      <c r="BM68" s="92"/>
      <c r="BN68" s="92"/>
      <c r="BO68" s="92"/>
      <c r="BP68" s="92"/>
      <c r="BQ68" s="92"/>
      <c r="BR68" s="92"/>
      <c r="BS68" s="92"/>
      <c r="BT68" s="92"/>
      <c r="BU68" s="92"/>
      <c r="BV68" s="92"/>
      <c r="BW68" s="92"/>
      <c r="BX68" s="92"/>
      <c r="BY68" s="92"/>
      <c r="BZ68" s="92"/>
      <c r="CA68" s="92"/>
      <c r="CB68" s="92"/>
      <c r="CC68" s="92"/>
      <c r="CD68" s="92"/>
      <c r="CE68" s="92"/>
      <c r="CF68" s="92"/>
      <c r="CG68" s="92"/>
      <c r="CH68" s="92"/>
      <c r="CI68" s="92"/>
      <c r="CJ68" s="92"/>
      <c r="CK68" s="92"/>
      <c r="CL68" s="92"/>
      <c r="CM68" s="92"/>
      <c r="CN68" s="92"/>
      <c r="CO68" s="92"/>
      <c r="CP68" s="92"/>
      <c r="CQ68" s="92"/>
      <c r="CR68" s="92"/>
      <c r="CS68" s="92"/>
      <c r="CT68" s="92"/>
      <c r="CU68" s="92"/>
      <c r="CV68" s="92"/>
      <c r="CW68" s="92"/>
      <c r="CX68" s="92"/>
      <c r="CY68" s="92"/>
      <c r="CZ68" s="92"/>
      <c r="DA68" s="92"/>
      <c r="DB68" s="92"/>
      <c r="DC68" s="92"/>
      <c r="DD68" s="92"/>
      <c r="DE68" s="92"/>
      <c r="DF68" s="92"/>
      <c r="DG68" s="92"/>
      <c r="DH68" s="92"/>
      <c r="DI68" s="92"/>
      <c r="DJ68" s="92"/>
      <c r="DK68" s="92"/>
      <c r="DL68" s="92"/>
      <c r="DM68" s="92"/>
      <c r="DN68" s="92"/>
      <c r="DO68" s="92"/>
      <c r="DP68" s="92"/>
      <c r="DQ68" s="92"/>
      <c r="DR68" s="92"/>
      <c r="DS68" s="92"/>
      <c r="DT68" s="92"/>
      <c r="DU68" s="92"/>
      <c r="DV68" s="92"/>
      <c r="DW68" s="92"/>
      <c r="DX68" s="92"/>
      <c r="DY68" s="92"/>
      <c r="DZ68" s="92"/>
      <c r="EA68" s="92"/>
      <c r="EB68" s="92"/>
      <c r="EC68" s="92"/>
      <c r="ED68" s="92"/>
      <c r="EE68" s="92"/>
      <c r="EF68" s="92"/>
      <c r="EG68" s="92"/>
      <c r="EH68" s="92"/>
      <c r="EI68" s="92"/>
      <c r="EJ68" s="92"/>
      <c r="EK68" s="92"/>
      <c r="EL68" s="92"/>
      <c r="EM68" s="92"/>
      <c r="EN68" s="92"/>
      <c r="EO68" s="92"/>
      <c r="EP68" s="92"/>
      <c r="EQ68" s="92"/>
      <c r="ER68" s="92"/>
      <c r="ES68" s="92"/>
      <c r="ET68" s="92"/>
      <c r="EU68" s="92"/>
      <c r="EV68" s="92"/>
      <c r="EW68" s="92"/>
      <c r="EX68" s="92"/>
      <c r="EY68" s="92"/>
      <c r="EZ68" s="92"/>
      <c r="FA68" s="92"/>
      <c r="FB68" s="92"/>
      <c r="FC68" s="92"/>
      <c r="FD68" s="92"/>
      <c r="FE68" s="92"/>
      <c r="FF68" s="92"/>
      <c r="FG68" s="92"/>
      <c r="FH68" s="92"/>
      <c r="FI68" s="92"/>
      <c r="FJ68" s="92"/>
      <c r="FK68" s="92"/>
      <c r="FL68" s="92"/>
      <c r="FM68" s="92"/>
      <c r="FN68" s="92"/>
      <c r="FO68" s="92"/>
      <c r="FP68" s="92"/>
      <c r="FQ68" s="92"/>
      <c r="FR68" s="92"/>
      <c r="FS68" s="92"/>
      <c r="FT68" s="92"/>
      <c r="FU68" s="92"/>
      <c r="FV68" s="92"/>
      <c r="FW68" s="92"/>
      <c r="FX68" s="92"/>
      <c r="FY68" s="92"/>
      <c r="FZ68" s="92"/>
      <c r="GA68" s="92"/>
      <c r="GB68" s="92"/>
      <c r="GC68" s="92"/>
      <c r="GD68" s="92"/>
      <c r="GE68" s="92"/>
      <c r="GF68" s="92"/>
      <c r="GG68" s="92"/>
      <c r="GH68" s="92"/>
      <c r="GI68" s="92"/>
      <c r="GJ68" s="92"/>
      <c r="GK68" s="92"/>
      <c r="GL68" s="92"/>
      <c r="GM68" s="92"/>
      <c r="GN68" s="92"/>
      <c r="GO68" s="92"/>
      <c r="GP68" s="92"/>
      <c r="GQ68" s="92"/>
      <c r="GR68" s="92"/>
      <c r="GS68" s="92"/>
      <c r="GT68" s="92"/>
      <c r="GU68" s="92"/>
      <c r="GV68" s="92"/>
      <c r="GW68" s="92"/>
      <c r="GX68" s="92"/>
      <c r="GY68" s="92"/>
      <c r="GZ68" s="92"/>
      <c r="HA68" s="92"/>
      <c r="HB68" s="92"/>
      <c r="HC68" s="92"/>
      <c r="HD68" s="92"/>
      <c r="HE68" s="92"/>
      <c r="HF68" s="92"/>
      <c r="HG68" s="92"/>
      <c r="HH68" s="92"/>
      <c r="HI68" s="92"/>
      <c r="HJ68" s="92"/>
      <c r="HK68" s="92"/>
      <c r="HL68" s="92"/>
      <c r="HM68" s="92"/>
      <c r="HN68" s="92"/>
      <c r="HO68" s="92"/>
      <c r="HP68" s="92"/>
      <c r="HQ68" s="92"/>
      <c r="HR68" s="92"/>
      <c r="HS68" s="92"/>
      <c r="HT68" s="92"/>
      <c r="HU68" s="92"/>
      <c r="HV68" s="92"/>
      <c r="HW68" s="92"/>
      <c r="HX68" s="92"/>
      <c r="HY68" s="92"/>
      <c r="HZ68" s="92"/>
      <c r="IA68" s="92"/>
      <c r="IB68" s="92"/>
      <c r="IC68" s="92"/>
      <c r="ID68" s="92"/>
      <c r="IE68" s="92"/>
      <c r="IF68" s="92"/>
      <c r="IG68" s="92"/>
      <c r="IH68" s="92"/>
      <c r="II68" s="92"/>
      <c r="IJ68" s="92"/>
      <c r="IK68" s="92"/>
      <c r="IL68" s="92"/>
      <c r="IM68" s="92"/>
      <c r="IN68" s="92"/>
      <c r="IO68" s="92"/>
      <c r="IP68" s="92"/>
      <c r="IQ68" s="92"/>
      <c r="IR68" s="92"/>
      <c r="IS68" s="92"/>
      <c r="IT68" s="92"/>
      <c r="IU68" s="92"/>
      <c r="IV68" s="92"/>
      <c r="IW68" s="92"/>
      <c r="IX68" s="92"/>
    </row>
    <row r="69" spans="1:258" s="14" customFormat="1" ht="15" customHeight="1">
      <c r="A69" s="61">
        <v>61</v>
      </c>
      <c r="B69" s="62"/>
      <c r="C69" s="74" t="s">
        <v>193</v>
      </c>
      <c r="D69" s="74" t="s">
        <v>194</v>
      </c>
      <c r="E69" s="63"/>
      <c r="F69" s="58" t="e">
        <f>VLOOKUP(D69,#REF!,3,0)</f>
        <v>#REF!</v>
      </c>
      <c r="G69" s="59">
        <v>4.8043550000000002</v>
      </c>
      <c r="H69" s="65"/>
      <c r="I69" s="92"/>
      <c r="J69" s="151" t="e">
        <f t="shared" si="2"/>
        <v>#REF!</v>
      </c>
      <c r="K69" s="92"/>
      <c r="L69" s="92"/>
      <c r="M69" s="58"/>
      <c r="N69" s="58"/>
      <c r="O69" s="92"/>
      <c r="P69" s="92"/>
      <c r="Q69" s="92"/>
      <c r="R69" s="92"/>
      <c r="S69" s="92"/>
      <c r="T69" s="92"/>
      <c r="U69" s="92"/>
      <c r="V69" s="92"/>
      <c r="W69" s="92"/>
      <c r="X69" s="92"/>
      <c r="Y69" s="92"/>
      <c r="Z69" s="92"/>
      <c r="AA69" s="92"/>
      <c r="AB69" s="92"/>
      <c r="AC69" s="92"/>
      <c r="AD69" s="92"/>
      <c r="AE69" s="92"/>
      <c r="AF69" s="92"/>
      <c r="AG69" s="92"/>
      <c r="AH69" s="92"/>
      <c r="AI69" s="92"/>
      <c r="AJ69" s="92"/>
      <c r="AK69" s="92"/>
      <c r="AL69" s="92"/>
      <c r="AM69" s="92"/>
      <c r="AN69" s="92"/>
      <c r="AO69" s="92"/>
      <c r="AP69" s="92"/>
      <c r="AQ69" s="92"/>
      <c r="AR69" s="92"/>
      <c r="AS69" s="92"/>
      <c r="AT69" s="92"/>
      <c r="AU69" s="92"/>
      <c r="AV69" s="92"/>
      <c r="AW69" s="92"/>
      <c r="AX69" s="92"/>
      <c r="AY69" s="92"/>
      <c r="AZ69" s="92"/>
      <c r="BA69" s="92"/>
      <c r="BB69" s="92"/>
      <c r="BC69" s="92"/>
      <c r="BD69" s="92"/>
      <c r="BE69" s="92"/>
      <c r="BF69" s="92"/>
      <c r="BG69" s="92"/>
      <c r="BH69" s="92"/>
      <c r="BI69" s="92"/>
      <c r="BJ69" s="92"/>
      <c r="BK69" s="92"/>
      <c r="BL69" s="92"/>
      <c r="BM69" s="92"/>
      <c r="BN69" s="92"/>
      <c r="BO69" s="92"/>
      <c r="BP69" s="92"/>
      <c r="BQ69" s="92"/>
      <c r="BR69" s="92"/>
      <c r="BS69" s="92"/>
      <c r="BT69" s="92"/>
      <c r="BU69" s="92"/>
      <c r="BV69" s="92"/>
      <c r="BW69" s="92"/>
      <c r="BX69" s="92"/>
      <c r="BY69" s="92"/>
      <c r="BZ69" s="92"/>
      <c r="CA69" s="92"/>
      <c r="CB69" s="92"/>
      <c r="CC69" s="92"/>
      <c r="CD69" s="92"/>
      <c r="CE69" s="92"/>
      <c r="CF69" s="92"/>
      <c r="CG69" s="92"/>
      <c r="CH69" s="92"/>
      <c r="CI69" s="92"/>
      <c r="CJ69" s="92"/>
      <c r="CK69" s="92"/>
      <c r="CL69" s="92"/>
      <c r="CM69" s="92"/>
      <c r="CN69" s="92"/>
      <c r="CO69" s="92"/>
      <c r="CP69" s="92"/>
      <c r="CQ69" s="92"/>
      <c r="CR69" s="92"/>
      <c r="CS69" s="92"/>
      <c r="CT69" s="92"/>
      <c r="CU69" s="92"/>
      <c r="CV69" s="92"/>
      <c r="CW69" s="92"/>
      <c r="CX69" s="92"/>
      <c r="CY69" s="92"/>
      <c r="CZ69" s="92"/>
      <c r="DA69" s="92"/>
      <c r="DB69" s="92"/>
      <c r="DC69" s="92"/>
      <c r="DD69" s="92"/>
      <c r="DE69" s="92"/>
      <c r="DF69" s="92"/>
      <c r="DG69" s="92"/>
      <c r="DH69" s="92"/>
      <c r="DI69" s="92"/>
      <c r="DJ69" s="92"/>
      <c r="DK69" s="92"/>
      <c r="DL69" s="92"/>
      <c r="DM69" s="92"/>
      <c r="DN69" s="92"/>
      <c r="DO69" s="92"/>
      <c r="DP69" s="92"/>
      <c r="DQ69" s="92"/>
      <c r="DR69" s="92"/>
      <c r="DS69" s="92"/>
      <c r="DT69" s="92"/>
      <c r="DU69" s="92"/>
      <c r="DV69" s="92"/>
      <c r="DW69" s="92"/>
      <c r="DX69" s="92"/>
      <c r="DY69" s="92"/>
      <c r="DZ69" s="92"/>
      <c r="EA69" s="92"/>
      <c r="EB69" s="92"/>
      <c r="EC69" s="92"/>
      <c r="ED69" s="92"/>
      <c r="EE69" s="92"/>
      <c r="EF69" s="92"/>
      <c r="EG69" s="92"/>
      <c r="EH69" s="92"/>
      <c r="EI69" s="92"/>
      <c r="EJ69" s="92"/>
      <c r="EK69" s="92"/>
      <c r="EL69" s="92"/>
      <c r="EM69" s="92"/>
      <c r="EN69" s="92"/>
      <c r="EO69" s="92"/>
      <c r="EP69" s="92"/>
      <c r="EQ69" s="92"/>
      <c r="ER69" s="92"/>
      <c r="ES69" s="92"/>
      <c r="ET69" s="92"/>
      <c r="EU69" s="92"/>
      <c r="EV69" s="92"/>
      <c r="EW69" s="92"/>
      <c r="EX69" s="92"/>
      <c r="EY69" s="92"/>
      <c r="EZ69" s="92"/>
      <c r="FA69" s="92"/>
      <c r="FB69" s="92"/>
      <c r="FC69" s="92"/>
      <c r="FD69" s="92"/>
      <c r="FE69" s="92"/>
      <c r="FF69" s="92"/>
      <c r="FG69" s="92"/>
      <c r="FH69" s="92"/>
      <c r="FI69" s="92"/>
      <c r="FJ69" s="92"/>
      <c r="FK69" s="92"/>
      <c r="FL69" s="92"/>
      <c r="FM69" s="92"/>
      <c r="FN69" s="92"/>
      <c r="FO69" s="92"/>
      <c r="FP69" s="92"/>
      <c r="FQ69" s="92"/>
      <c r="FR69" s="92"/>
      <c r="FS69" s="92"/>
      <c r="FT69" s="92"/>
      <c r="FU69" s="92"/>
      <c r="FV69" s="92"/>
      <c r="FW69" s="92"/>
      <c r="FX69" s="92"/>
      <c r="FY69" s="92"/>
      <c r="FZ69" s="92"/>
      <c r="GA69" s="92"/>
      <c r="GB69" s="92"/>
      <c r="GC69" s="92"/>
      <c r="GD69" s="92"/>
      <c r="GE69" s="92"/>
      <c r="GF69" s="92"/>
      <c r="GG69" s="92"/>
      <c r="GH69" s="92"/>
      <c r="GI69" s="92"/>
      <c r="GJ69" s="92"/>
      <c r="GK69" s="92"/>
      <c r="GL69" s="92"/>
      <c r="GM69" s="92"/>
      <c r="GN69" s="92"/>
      <c r="GO69" s="92"/>
      <c r="GP69" s="92"/>
      <c r="GQ69" s="92"/>
      <c r="GR69" s="92"/>
      <c r="GS69" s="92"/>
      <c r="GT69" s="92"/>
      <c r="GU69" s="92"/>
      <c r="GV69" s="92"/>
      <c r="GW69" s="92"/>
      <c r="GX69" s="92"/>
      <c r="GY69" s="92"/>
      <c r="GZ69" s="92"/>
      <c r="HA69" s="92"/>
      <c r="HB69" s="92"/>
      <c r="HC69" s="92"/>
      <c r="HD69" s="92"/>
      <c r="HE69" s="92"/>
      <c r="HF69" s="92"/>
      <c r="HG69" s="92"/>
      <c r="HH69" s="92"/>
      <c r="HI69" s="92"/>
      <c r="HJ69" s="92"/>
      <c r="HK69" s="92"/>
      <c r="HL69" s="92"/>
      <c r="HM69" s="92"/>
      <c r="HN69" s="92"/>
      <c r="HO69" s="92"/>
      <c r="HP69" s="92"/>
      <c r="HQ69" s="92"/>
      <c r="HR69" s="92"/>
      <c r="HS69" s="92"/>
      <c r="HT69" s="92"/>
      <c r="HU69" s="92"/>
      <c r="HV69" s="92"/>
      <c r="HW69" s="92"/>
      <c r="HX69" s="92"/>
      <c r="HY69" s="92"/>
      <c r="HZ69" s="92"/>
      <c r="IA69" s="92"/>
      <c r="IB69" s="92"/>
      <c r="IC69" s="92"/>
      <c r="ID69" s="92"/>
      <c r="IE69" s="92"/>
      <c r="IF69" s="92"/>
      <c r="IG69" s="92"/>
      <c r="IH69" s="92"/>
      <c r="II69" s="92"/>
      <c r="IJ69" s="92"/>
      <c r="IK69" s="92"/>
      <c r="IL69" s="92"/>
      <c r="IM69" s="92"/>
      <c r="IN69" s="92"/>
      <c r="IO69" s="92"/>
      <c r="IP69" s="92"/>
      <c r="IQ69" s="92"/>
      <c r="IR69" s="92"/>
      <c r="IS69" s="92"/>
      <c r="IT69" s="92"/>
      <c r="IU69" s="92"/>
      <c r="IV69" s="92"/>
      <c r="IW69" s="92"/>
      <c r="IX69" s="92"/>
    </row>
    <row r="70" spans="1:258" s="14" customFormat="1" ht="15" customHeight="1">
      <c r="A70" s="61">
        <v>62</v>
      </c>
      <c r="B70" s="62"/>
      <c r="C70" s="74" t="s">
        <v>195</v>
      </c>
      <c r="D70" s="74" t="s">
        <v>196</v>
      </c>
      <c r="E70" s="63"/>
      <c r="F70" s="58" t="e">
        <f>VLOOKUP(D70,#REF!,3,0)</f>
        <v>#REF!</v>
      </c>
      <c r="G70" s="59">
        <v>1.52904</v>
      </c>
      <c r="H70" s="65"/>
      <c r="I70" s="92"/>
      <c r="J70" s="151" t="e">
        <f t="shared" si="2"/>
        <v>#REF!</v>
      </c>
      <c r="K70" s="92"/>
      <c r="L70" s="92"/>
      <c r="M70" s="58"/>
      <c r="N70" s="58"/>
      <c r="O70" s="92"/>
      <c r="P70" s="92"/>
      <c r="Q70" s="92"/>
      <c r="R70" s="92"/>
      <c r="S70" s="92"/>
      <c r="T70" s="92"/>
      <c r="U70" s="92"/>
      <c r="V70" s="92"/>
      <c r="W70" s="92"/>
      <c r="X70" s="92"/>
      <c r="Y70" s="92"/>
      <c r="Z70" s="92"/>
      <c r="AA70" s="92"/>
      <c r="AB70" s="92"/>
      <c r="AC70" s="92"/>
      <c r="AD70" s="92"/>
      <c r="AE70" s="92"/>
      <c r="AF70" s="92"/>
      <c r="AG70" s="92"/>
      <c r="AH70" s="92"/>
      <c r="AI70" s="92"/>
      <c r="AJ70" s="92"/>
      <c r="AK70" s="92"/>
      <c r="AL70" s="92"/>
      <c r="AM70" s="92"/>
      <c r="AN70" s="92"/>
      <c r="AO70" s="92"/>
      <c r="AP70" s="92"/>
      <c r="AQ70" s="92"/>
      <c r="AR70" s="92"/>
      <c r="AS70" s="92"/>
      <c r="AT70" s="92"/>
      <c r="AU70" s="92"/>
      <c r="AV70" s="92"/>
      <c r="AW70" s="92"/>
      <c r="AX70" s="92"/>
      <c r="AY70" s="92"/>
      <c r="AZ70" s="92"/>
      <c r="BA70" s="92"/>
      <c r="BB70" s="92"/>
      <c r="BC70" s="92"/>
      <c r="BD70" s="92"/>
      <c r="BE70" s="92"/>
      <c r="BF70" s="92"/>
      <c r="BG70" s="92"/>
      <c r="BH70" s="92"/>
      <c r="BI70" s="92"/>
      <c r="BJ70" s="92"/>
      <c r="BK70" s="92"/>
      <c r="BL70" s="92"/>
      <c r="BM70" s="92"/>
      <c r="BN70" s="92"/>
      <c r="BO70" s="92"/>
      <c r="BP70" s="92"/>
      <c r="BQ70" s="92"/>
      <c r="BR70" s="92"/>
      <c r="BS70" s="92"/>
      <c r="BT70" s="92"/>
      <c r="BU70" s="92"/>
      <c r="BV70" s="92"/>
      <c r="BW70" s="92"/>
      <c r="BX70" s="92"/>
      <c r="BY70" s="92"/>
      <c r="BZ70" s="92"/>
      <c r="CA70" s="92"/>
      <c r="CB70" s="92"/>
      <c r="CC70" s="92"/>
      <c r="CD70" s="92"/>
      <c r="CE70" s="92"/>
      <c r="CF70" s="92"/>
      <c r="CG70" s="92"/>
      <c r="CH70" s="92"/>
      <c r="CI70" s="92"/>
      <c r="CJ70" s="92"/>
      <c r="CK70" s="92"/>
      <c r="CL70" s="92"/>
      <c r="CM70" s="92"/>
      <c r="CN70" s="92"/>
      <c r="CO70" s="92"/>
      <c r="CP70" s="92"/>
      <c r="CQ70" s="92"/>
      <c r="CR70" s="92"/>
      <c r="CS70" s="92"/>
      <c r="CT70" s="92"/>
      <c r="CU70" s="92"/>
      <c r="CV70" s="92"/>
      <c r="CW70" s="92"/>
      <c r="CX70" s="92"/>
      <c r="CY70" s="92"/>
      <c r="CZ70" s="92"/>
      <c r="DA70" s="92"/>
      <c r="DB70" s="92"/>
      <c r="DC70" s="92"/>
      <c r="DD70" s="92"/>
      <c r="DE70" s="92"/>
      <c r="DF70" s="92"/>
      <c r="DG70" s="92"/>
      <c r="DH70" s="92"/>
      <c r="DI70" s="92"/>
      <c r="DJ70" s="92"/>
      <c r="DK70" s="92"/>
      <c r="DL70" s="92"/>
      <c r="DM70" s="92"/>
      <c r="DN70" s="92"/>
      <c r="DO70" s="92"/>
      <c r="DP70" s="92"/>
      <c r="DQ70" s="92"/>
      <c r="DR70" s="92"/>
      <c r="DS70" s="92"/>
      <c r="DT70" s="92"/>
      <c r="DU70" s="92"/>
      <c r="DV70" s="92"/>
      <c r="DW70" s="92"/>
      <c r="DX70" s="92"/>
      <c r="DY70" s="92"/>
      <c r="DZ70" s="92"/>
      <c r="EA70" s="92"/>
      <c r="EB70" s="92"/>
      <c r="EC70" s="92"/>
      <c r="ED70" s="92"/>
      <c r="EE70" s="92"/>
      <c r="EF70" s="92"/>
      <c r="EG70" s="92"/>
      <c r="EH70" s="92"/>
      <c r="EI70" s="92"/>
      <c r="EJ70" s="92"/>
      <c r="EK70" s="92"/>
      <c r="EL70" s="92"/>
      <c r="EM70" s="92"/>
      <c r="EN70" s="92"/>
      <c r="EO70" s="92"/>
      <c r="EP70" s="92"/>
      <c r="EQ70" s="92"/>
      <c r="ER70" s="92"/>
      <c r="ES70" s="92"/>
      <c r="ET70" s="92"/>
      <c r="EU70" s="92"/>
      <c r="EV70" s="92"/>
      <c r="EW70" s="92"/>
      <c r="EX70" s="92"/>
      <c r="EY70" s="92"/>
      <c r="EZ70" s="92"/>
      <c r="FA70" s="92"/>
      <c r="FB70" s="92"/>
      <c r="FC70" s="92"/>
      <c r="FD70" s="92"/>
      <c r="FE70" s="92"/>
      <c r="FF70" s="92"/>
      <c r="FG70" s="92"/>
      <c r="FH70" s="92"/>
      <c r="FI70" s="92"/>
      <c r="FJ70" s="92"/>
      <c r="FK70" s="92"/>
      <c r="FL70" s="92"/>
      <c r="FM70" s="92"/>
      <c r="FN70" s="92"/>
      <c r="FO70" s="92"/>
      <c r="FP70" s="92"/>
      <c r="FQ70" s="92"/>
      <c r="FR70" s="92"/>
      <c r="FS70" s="92"/>
      <c r="FT70" s="92"/>
      <c r="FU70" s="92"/>
      <c r="FV70" s="92"/>
      <c r="FW70" s="92"/>
      <c r="FX70" s="92"/>
      <c r="FY70" s="92"/>
      <c r="FZ70" s="92"/>
      <c r="GA70" s="92"/>
      <c r="GB70" s="92"/>
      <c r="GC70" s="92"/>
      <c r="GD70" s="92"/>
      <c r="GE70" s="92"/>
      <c r="GF70" s="92"/>
      <c r="GG70" s="92"/>
      <c r="GH70" s="92"/>
      <c r="GI70" s="92"/>
      <c r="GJ70" s="92"/>
      <c r="GK70" s="92"/>
      <c r="GL70" s="92"/>
      <c r="GM70" s="92"/>
      <c r="GN70" s="92"/>
      <c r="GO70" s="92"/>
      <c r="GP70" s="92"/>
      <c r="GQ70" s="92"/>
      <c r="GR70" s="92"/>
      <c r="GS70" s="92"/>
      <c r="GT70" s="92"/>
      <c r="GU70" s="92"/>
      <c r="GV70" s="92"/>
      <c r="GW70" s="92"/>
      <c r="GX70" s="92"/>
      <c r="GY70" s="92"/>
      <c r="GZ70" s="92"/>
      <c r="HA70" s="92"/>
      <c r="HB70" s="92"/>
      <c r="HC70" s="92"/>
      <c r="HD70" s="92"/>
      <c r="HE70" s="92"/>
      <c r="HF70" s="92"/>
      <c r="HG70" s="92"/>
      <c r="HH70" s="92"/>
      <c r="HI70" s="92"/>
      <c r="HJ70" s="92"/>
      <c r="HK70" s="92"/>
      <c r="HL70" s="92"/>
      <c r="HM70" s="92"/>
      <c r="HN70" s="92"/>
      <c r="HO70" s="92"/>
      <c r="HP70" s="92"/>
      <c r="HQ70" s="92"/>
      <c r="HR70" s="92"/>
      <c r="HS70" s="92"/>
      <c r="HT70" s="92"/>
      <c r="HU70" s="92"/>
      <c r="HV70" s="92"/>
      <c r="HW70" s="92"/>
      <c r="HX70" s="92"/>
      <c r="HY70" s="92"/>
      <c r="HZ70" s="92"/>
      <c r="IA70" s="92"/>
      <c r="IB70" s="92"/>
      <c r="IC70" s="92"/>
      <c r="ID70" s="92"/>
      <c r="IE70" s="92"/>
      <c r="IF70" s="92"/>
      <c r="IG70" s="92"/>
      <c r="IH70" s="92"/>
      <c r="II70" s="92"/>
      <c r="IJ70" s="92"/>
      <c r="IK70" s="92"/>
      <c r="IL70" s="92"/>
      <c r="IM70" s="92"/>
      <c r="IN70" s="92"/>
      <c r="IO70" s="92"/>
      <c r="IP70" s="92"/>
      <c r="IQ70" s="92"/>
      <c r="IR70" s="92"/>
      <c r="IS70" s="92"/>
      <c r="IT70" s="92"/>
      <c r="IU70" s="92"/>
      <c r="IV70" s="92"/>
      <c r="IW70" s="92"/>
      <c r="IX70" s="92"/>
    </row>
    <row r="71" spans="1:258" s="14" customFormat="1" ht="15" customHeight="1">
      <c r="A71" s="61">
        <v>63</v>
      </c>
      <c r="B71" s="62"/>
      <c r="C71" s="74" t="s">
        <v>197</v>
      </c>
      <c r="D71" s="74" t="s">
        <v>198</v>
      </c>
      <c r="E71" s="63"/>
      <c r="F71" s="58" t="e">
        <f>VLOOKUP(D71,#REF!,3,0)</f>
        <v>#REF!</v>
      </c>
      <c r="G71" s="59">
        <v>1.52904</v>
      </c>
      <c r="H71" s="65"/>
      <c r="I71" s="92"/>
      <c r="J71" s="151" t="e">
        <f t="shared" si="2"/>
        <v>#REF!</v>
      </c>
      <c r="K71" s="92"/>
      <c r="L71" s="92"/>
      <c r="M71" s="58"/>
      <c r="N71" s="58"/>
      <c r="O71" s="92"/>
      <c r="P71" s="92"/>
      <c r="Q71" s="92"/>
      <c r="R71" s="92"/>
      <c r="S71" s="92"/>
      <c r="T71" s="92"/>
      <c r="U71" s="92"/>
      <c r="V71" s="92"/>
      <c r="W71" s="92"/>
      <c r="X71" s="92"/>
      <c r="Y71" s="92"/>
      <c r="Z71" s="92"/>
      <c r="AA71" s="92"/>
      <c r="AB71" s="92"/>
      <c r="AC71" s="92"/>
      <c r="AD71" s="92"/>
      <c r="AE71" s="92"/>
      <c r="AF71" s="92"/>
      <c r="AG71" s="92"/>
      <c r="AH71" s="92"/>
      <c r="AI71" s="92"/>
      <c r="AJ71" s="92"/>
      <c r="AK71" s="92"/>
      <c r="AL71" s="92"/>
      <c r="AM71" s="92"/>
      <c r="AN71" s="92"/>
      <c r="AO71" s="92"/>
      <c r="AP71" s="92"/>
      <c r="AQ71" s="92"/>
      <c r="AR71" s="92"/>
      <c r="AS71" s="92"/>
      <c r="AT71" s="92"/>
      <c r="AU71" s="92"/>
      <c r="AV71" s="92"/>
      <c r="AW71" s="92"/>
      <c r="AX71" s="92"/>
      <c r="AY71" s="92"/>
      <c r="AZ71" s="92"/>
      <c r="BA71" s="92"/>
      <c r="BB71" s="92"/>
      <c r="BC71" s="92"/>
      <c r="BD71" s="92"/>
      <c r="BE71" s="92"/>
      <c r="BF71" s="92"/>
      <c r="BG71" s="92"/>
      <c r="BH71" s="92"/>
      <c r="BI71" s="92"/>
      <c r="BJ71" s="92"/>
      <c r="BK71" s="92"/>
      <c r="BL71" s="92"/>
      <c r="BM71" s="92"/>
      <c r="BN71" s="92"/>
      <c r="BO71" s="92"/>
      <c r="BP71" s="92"/>
      <c r="BQ71" s="92"/>
      <c r="BR71" s="92"/>
      <c r="BS71" s="92"/>
      <c r="BT71" s="92"/>
      <c r="BU71" s="92"/>
      <c r="BV71" s="92"/>
      <c r="BW71" s="92"/>
      <c r="BX71" s="92"/>
      <c r="BY71" s="92"/>
      <c r="BZ71" s="92"/>
      <c r="CA71" s="92"/>
      <c r="CB71" s="92"/>
      <c r="CC71" s="92"/>
      <c r="CD71" s="92"/>
      <c r="CE71" s="92"/>
      <c r="CF71" s="92"/>
      <c r="CG71" s="92"/>
      <c r="CH71" s="92"/>
      <c r="CI71" s="92"/>
      <c r="CJ71" s="92"/>
      <c r="CK71" s="92"/>
      <c r="CL71" s="92"/>
      <c r="CM71" s="92"/>
      <c r="CN71" s="92"/>
      <c r="CO71" s="92"/>
      <c r="CP71" s="92"/>
      <c r="CQ71" s="92"/>
      <c r="CR71" s="92"/>
      <c r="CS71" s="92"/>
      <c r="CT71" s="92"/>
      <c r="CU71" s="92"/>
      <c r="CV71" s="92"/>
      <c r="CW71" s="92"/>
      <c r="CX71" s="92"/>
      <c r="CY71" s="92"/>
      <c r="CZ71" s="92"/>
      <c r="DA71" s="92"/>
      <c r="DB71" s="92"/>
      <c r="DC71" s="92"/>
      <c r="DD71" s="92"/>
      <c r="DE71" s="92"/>
      <c r="DF71" s="92"/>
      <c r="DG71" s="92"/>
      <c r="DH71" s="92"/>
      <c r="DI71" s="92"/>
      <c r="DJ71" s="92"/>
      <c r="DK71" s="92"/>
      <c r="DL71" s="92"/>
      <c r="DM71" s="92"/>
      <c r="DN71" s="92"/>
      <c r="DO71" s="92"/>
      <c r="DP71" s="92"/>
      <c r="DQ71" s="92"/>
      <c r="DR71" s="92"/>
      <c r="DS71" s="92"/>
      <c r="DT71" s="92"/>
      <c r="DU71" s="92"/>
      <c r="DV71" s="92"/>
      <c r="DW71" s="92"/>
      <c r="DX71" s="92"/>
      <c r="DY71" s="92"/>
      <c r="DZ71" s="92"/>
      <c r="EA71" s="92"/>
      <c r="EB71" s="92"/>
      <c r="EC71" s="92"/>
      <c r="ED71" s="92"/>
      <c r="EE71" s="92"/>
      <c r="EF71" s="92"/>
      <c r="EG71" s="92"/>
      <c r="EH71" s="92"/>
      <c r="EI71" s="92"/>
      <c r="EJ71" s="92"/>
      <c r="EK71" s="92"/>
      <c r="EL71" s="92"/>
      <c r="EM71" s="92"/>
      <c r="EN71" s="92"/>
      <c r="EO71" s="92"/>
      <c r="EP71" s="92"/>
      <c r="EQ71" s="92"/>
      <c r="ER71" s="92"/>
      <c r="ES71" s="92"/>
      <c r="ET71" s="92"/>
      <c r="EU71" s="92"/>
      <c r="EV71" s="92"/>
      <c r="EW71" s="92"/>
      <c r="EX71" s="92"/>
      <c r="EY71" s="92"/>
      <c r="EZ71" s="92"/>
      <c r="FA71" s="92"/>
      <c r="FB71" s="92"/>
      <c r="FC71" s="92"/>
      <c r="FD71" s="92"/>
      <c r="FE71" s="92"/>
      <c r="FF71" s="92"/>
      <c r="FG71" s="92"/>
      <c r="FH71" s="92"/>
      <c r="FI71" s="92"/>
      <c r="FJ71" s="92"/>
      <c r="FK71" s="92"/>
      <c r="FL71" s="92"/>
      <c r="FM71" s="92"/>
      <c r="FN71" s="92"/>
      <c r="FO71" s="92"/>
      <c r="FP71" s="92"/>
      <c r="FQ71" s="92"/>
      <c r="FR71" s="92"/>
      <c r="FS71" s="92"/>
      <c r="FT71" s="92"/>
      <c r="FU71" s="92"/>
      <c r="FV71" s="92"/>
      <c r="FW71" s="92"/>
      <c r="FX71" s="92"/>
      <c r="FY71" s="92"/>
      <c r="FZ71" s="92"/>
      <c r="GA71" s="92"/>
      <c r="GB71" s="92"/>
      <c r="GC71" s="92"/>
      <c r="GD71" s="92"/>
      <c r="GE71" s="92"/>
      <c r="GF71" s="92"/>
      <c r="GG71" s="92"/>
      <c r="GH71" s="92"/>
      <c r="GI71" s="92"/>
      <c r="GJ71" s="92"/>
      <c r="GK71" s="92"/>
      <c r="GL71" s="92"/>
      <c r="GM71" s="92"/>
      <c r="GN71" s="92"/>
      <c r="GO71" s="92"/>
      <c r="GP71" s="92"/>
      <c r="GQ71" s="92"/>
      <c r="GR71" s="92"/>
      <c r="GS71" s="92"/>
      <c r="GT71" s="92"/>
      <c r="GU71" s="92"/>
      <c r="GV71" s="92"/>
      <c r="GW71" s="92"/>
      <c r="GX71" s="92"/>
      <c r="GY71" s="92"/>
      <c r="GZ71" s="92"/>
      <c r="HA71" s="92"/>
      <c r="HB71" s="92"/>
      <c r="HC71" s="92"/>
      <c r="HD71" s="92"/>
      <c r="HE71" s="92"/>
      <c r="HF71" s="92"/>
      <c r="HG71" s="92"/>
      <c r="HH71" s="92"/>
      <c r="HI71" s="92"/>
      <c r="HJ71" s="92"/>
      <c r="HK71" s="92"/>
      <c r="HL71" s="92"/>
      <c r="HM71" s="92"/>
      <c r="HN71" s="92"/>
      <c r="HO71" s="92"/>
      <c r="HP71" s="92"/>
      <c r="HQ71" s="92"/>
      <c r="HR71" s="92"/>
      <c r="HS71" s="92"/>
      <c r="HT71" s="92"/>
      <c r="HU71" s="92"/>
      <c r="HV71" s="92"/>
      <c r="HW71" s="92"/>
      <c r="HX71" s="92"/>
      <c r="HY71" s="92"/>
      <c r="HZ71" s="92"/>
      <c r="IA71" s="92"/>
      <c r="IB71" s="92"/>
      <c r="IC71" s="92"/>
      <c r="ID71" s="92"/>
      <c r="IE71" s="92"/>
      <c r="IF71" s="92"/>
      <c r="IG71" s="92"/>
      <c r="IH71" s="92"/>
      <c r="II71" s="92"/>
      <c r="IJ71" s="92"/>
      <c r="IK71" s="92"/>
      <c r="IL71" s="92"/>
      <c r="IM71" s="92"/>
      <c r="IN71" s="92"/>
      <c r="IO71" s="92"/>
      <c r="IP71" s="92"/>
      <c r="IQ71" s="92"/>
      <c r="IR71" s="92"/>
      <c r="IS71" s="92"/>
      <c r="IT71" s="92"/>
      <c r="IU71" s="92"/>
      <c r="IV71" s="92"/>
      <c r="IW71" s="92"/>
      <c r="IX71" s="92"/>
    </row>
    <row r="72" spans="1:258" s="49" customFormat="1" ht="15" customHeight="1">
      <c r="A72" s="61">
        <v>64</v>
      </c>
      <c r="B72" s="82"/>
      <c r="C72" s="152" t="s">
        <v>199</v>
      </c>
      <c r="D72" s="152" t="s">
        <v>200</v>
      </c>
      <c r="E72" s="85"/>
      <c r="F72" s="87" t="e">
        <f>VLOOKUP(D72,#REF!,3,0)</f>
        <v>#REF!</v>
      </c>
      <c r="G72" s="149">
        <v>0.57582109999999997</v>
      </c>
      <c r="H72" s="88"/>
      <c r="I72" s="101"/>
      <c r="J72" s="151" t="e">
        <f t="shared" si="2"/>
        <v>#REF!</v>
      </c>
      <c r="K72" s="101"/>
      <c r="L72" s="101"/>
      <c r="M72" s="87"/>
      <c r="N72" s="87"/>
      <c r="O72" s="101"/>
      <c r="P72" s="101"/>
      <c r="Q72" s="101"/>
      <c r="R72" s="101"/>
      <c r="S72" s="101"/>
      <c r="T72" s="101"/>
      <c r="U72" s="101"/>
      <c r="V72" s="101"/>
      <c r="W72" s="101"/>
      <c r="X72" s="101"/>
      <c r="Y72" s="101"/>
      <c r="Z72" s="101"/>
      <c r="AA72" s="101"/>
      <c r="AB72" s="101"/>
      <c r="AC72" s="101"/>
      <c r="AD72" s="101"/>
      <c r="AE72" s="101"/>
      <c r="AF72" s="101"/>
      <c r="AG72" s="101"/>
      <c r="AH72" s="101"/>
      <c r="AI72" s="101"/>
      <c r="AJ72" s="101"/>
      <c r="AK72" s="101"/>
      <c r="AL72" s="101"/>
      <c r="AM72" s="101"/>
      <c r="AN72" s="101"/>
      <c r="AO72" s="101"/>
      <c r="AP72" s="101"/>
      <c r="AQ72" s="101"/>
      <c r="AR72" s="101"/>
      <c r="AS72" s="101"/>
      <c r="AT72" s="101"/>
      <c r="AU72" s="101"/>
      <c r="AV72" s="101"/>
      <c r="AW72" s="101"/>
      <c r="AX72" s="101"/>
      <c r="AY72" s="101"/>
      <c r="AZ72" s="101"/>
      <c r="BA72" s="101"/>
      <c r="BB72" s="101"/>
      <c r="BC72" s="101"/>
      <c r="BD72" s="101"/>
      <c r="BE72" s="101"/>
      <c r="BF72" s="101"/>
      <c r="BG72" s="101"/>
      <c r="BH72" s="101"/>
      <c r="BI72" s="101"/>
      <c r="BJ72" s="101"/>
      <c r="BK72" s="101"/>
      <c r="BL72" s="101"/>
      <c r="BM72" s="101"/>
      <c r="BN72" s="101"/>
      <c r="BO72" s="101"/>
      <c r="BP72" s="101"/>
      <c r="BQ72" s="101"/>
      <c r="BR72" s="101"/>
      <c r="BS72" s="101"/>
      <c r="BT72" s="101"/>
      <c r="BU72" s="101"/>
      <c r="BV72" s="101"/>
      <c r="BW72" s="101"/>
      <c r="BX72" s="101"/>
      <c r="BY72" s="101"/>
      <c r="BZ72" s="101"/>
      <c r="CA72" s="101"/>
      <c r="CB72" s="101"/>
      <c r="CC72" s="101"/>
      <c r="CD72" s="101"/>
      <c r="CE72" s="101"/>
      <c r="CF72" s="101"/>
      <c r="CG72" s="101"/>
      <c r="CH72" s="101"/>
      <c r="CI72" s="101"/>
      <c r="CJ72" s="101"/>
      <c r="CK72" s="101"/>
      <c r="CL72" s="101"/>
      <c r="CM72" s="101"/>
      <c r="CN72" s="101"/>
      <c r="CO72" s="101"/>
      <c r="CP72" s="101"/>
      <c r="CQ72" s="101"/>
      <c r="CR72" s="101"/>
      <c r="CS72" s="101"/>
      <c r="CT72" s="101"/>
      <c r="CU72" s="101"/>
      <c r="CV72" s="101"/>
      <c r="CW72" s="101"/>
      <c r="CX72" s="101"/>
      <c r="CY72" s="101"/>
      <c r="CZ72" s="101"/>
      <c r="DA72" s="101"/>
      <c r="DB72" s="101"/>
      <c r="DC72" s="101"/>
      <c r="DD72" s="101"/>
      <c r="DE72" s="101"/>
      <c r="DF72" s="101"/>
      <c r="DG72" s="101"/>
      <c r="DH72" s="101"/>
      <c r="DI72" s="101"/>
      <c r="DJ72" s="101"/>
      <c r="DK72" s="101"/>
      <c r="DL72" s="101"/>
      <c r="DM72" s="101"/>
      <c r="DN72" s="101"/>
      <c r="DO72" s="101"/>
      <c r="DP72" s="101"/>
      <c r="DQ72" s="101"/>
      <c r="DR72" s="101"/>
      <c r="DS72" s="101"/>
      <c r="DT72" s="101"/>
      <c r="DU72" s="101"/>
      <c r="DV72" s="101"/>
      <c r="DW72" s="101"/>
      <c r="DX72" s="101"/>
      <c r="DY72" s="101"/>
      <c r="DZ72" s="101"/>
      <c r="EA72" s="101"/>
      <c r="EB72" s="101"/>
      <c r="EC72" s="101"/>
      <c r="ED72" s="101"/>
      <c r="EE72" s="101"/>
      <c r="EF72" s="101"/>
      <c r="EG72" s="101"/>
      <c r="EH72" s="101"/>
      <c r="EI72" s="101"/>
      <c r="EJ72" s="101"/>
      <c r="EK72" s="101"/>
      <c r="EL72" s="101"/>
      <c r="EM72" s="101"/>
      <c r="EN72" s="101"/>
      <c r="EO72" s="101"/>
      <c r="EP72" s="101"/>
      <c r="EQ72" s="101"/>
      <c r="ER72" s="101"/>
      <c r="ES72" s="101"/>
      <c r="ET72" s="101"/>
      <c r="EU72" s="101"/>
      <c r="EV72" s="101"/>
      <c r="EW72" s="101"/>
      <c r="EX72" s="101"/>
      <c r="EY72" s="101"/>
      <c r="EZ72" s="101"/>
      <c r="FA72" s="101"/>
      <c r="FB72" s="101"/>
      <c r="FC72" s="101"/>
      <c r="FD72" s="101"/>
      <c r="FE72" s="101"/>
      <c r="FF72" s="101"/>
      <c r="FG72" s="101"/>
      <c r="FH72" s="101"/>
      <c r="FI72" s="101"/>
      <c r="FJ72" s="101"/>
      <c r="FK72" s="101"/>
      <c r="FL72" s="101"/>
      <c r="FM72" s="101"/>
      <c r="FN72" s="101"/>
      <c r="FO72" s="101"/>
      <c r="FP72" s="101"/>
      <c r="FQ72" s="101"/>
      <c r="FR72" s="101"/>
      <c r="FS72" s="101"/>
      <c r="FT72" s="101"/>
      <c r="FU72" s="101"/>
      <c r="FV72" s="101"/>
      <c r="FW72" s="101"/>
      <c r="FX72" s="101"/>
      <c r="FY72" s="101"/>
      <c r="FZ72" s="101"/>
      <c r="GA72" s="101"/>
      <c r="GB72" s="101"/>
      <c r="GC72" s="101"/>
      <c r="GD72" s="101"/>
      <c r="GE72" s="101"/>
      <c r="GF72" s="101"/>
      <c r="GG72" s="101"/>
      <c r="GH72" s="101"/>
      <c r="GI72" s="101"/>
      <c r="GJ72" s="101"/>
      <c r="GK72" s="101"/>
      <c r="GL72" s="101"/>
      <c r="GM72" s="101"/>
      <c r="GN72" s="101"/>
      <c r="GO72" s="101"/>
      <c r="GP72" s="101"/>
      <c r="GQ72" s="101"/>
      <c r="GR72" s="101"/>
      <c r="GS72" s="101"/>
      <c r="GT72" s="101"/>
      <c r="GU72" s="101"/>
      <c r="GV72" s="101"/>
      <c r="GW72" s="101"/>
      <c r="GX72" s="101"/>
      <c r="GY72" s="101"/>
      <c r="GZ72" s="101"/>
      <c r="HA72" s="101"/>
      <c r="HB72" s="101"/>
      <c r="HC72" s="101"/>
      <c r="HD72" s="101"/>
      <c r="HE72" s="101"/>
      <c r="HF72" s="101"/>
      <c r="HG72" s="101"/>
      <c r="HH72" s="101"/>
      <c r="HI72" s="101"/>
      <c r="HJ72" s="101"/>
      <c r="HK72" s="101"/>
      <c r="HL72" s="101"/>
      <c r="HM72" s="101"/>
      <c r="HN72" s="101"/>
      <c r="HO72" s="101"/>
      <c r="HP72" s="101"/>
      <c r="HQ72" s="101"/>
      <c r="HR72" s="101"/>
      <c r="HS72" s="101"/>
      <c r="HT72" s="101"/>
      <c r="HU72" s="101"/>
      <c r="HV72" s="101"/>
      <c r="HW72" s="101"/>
      <c r="HX72" s="101"/>
      <c r="HY72" s="101"/>
      <c r="HZ72" s="101"/>
      <c r="IA72" s="101"/>
      <c r="IB72" s="101"/>
      <c r="IC72" s="101"/>
      <c r="ID72" s="101"/>
      <c r="IE72" s="101"/>
      <c r="IF72" s="101"/>
      <c r="IG72" s="101"/>
      <c r="IH72" s="101"/>
      <c r="II72" s="101"/>
      <c r="IJ72" s="101"/>
      <c r="IK72" s="101"/>
      <c r="IL72" s="101"/>
      <c r="IM72" s="101"/>
      <c r="IN72" s="101"/>
      <c r="IO72" s="101"/>
      <c r="IP72" s="101"/>
      <c r="IQ72" s="101"/>
      <c r="IR72" s="101"/>
      <c r="IS72" s="101"/>
      <c r="IT72" s="101"/>
      <c r="IU72" s="101"/>
      <c r="IV72" s="101"/>
      <c r="IW72" s="101"/>
      <c r="IX72" s="101"/>
    </row>
    <row r="73" spans="1:258" s="49" customFormat="1" ht="15" customHeight="1">
      <c r="A73" s="61">
        <v>65</v>
      </c>
      <c r="B73" s="82"/>
      <c r="C73" s="152" t="s">
        <v>201</v>
      </c>
      <c r="D73" s="152" t="s">
        <v>202</v>
      </c>
      <c r="E73" s="85"/>
      <c r="F73" s="87" t="e">
        <f>VLOOKUP(D73,#REF!,3,0)</f>
        <v>#REF!</v>
      </c>
      <c r="G73" s="149">
        <v>0.57582109999999997</v>
      </c>
      <c r="H73" s="88"/>
      <c r="I73" s="101"/>
      <c r="J73" s="151" t="e">
        <f t="shared" si="2"/>
        <v>#REF!</v>
      </c>
      <c r="K73" s="101"/>
      <c r="L73" s="101"/>
      <c r="M73" s="87"/>
      <c r="N73" s="87"/>
      <c r="O73" s="101"/>
      <c r="P73" s="101"/>
      <c r="Q73" s="101"/>
      <c r="R73" s="101"/>
      <c r="S73" s="101"/>
      <c r="T73" s="101"/>
      <c r="U73" s="101"/>
      <c r="V73" s="101"/>
      <c r="W73" s="101"/>
      <c r="X73" s="101"/>
      <c r="Y73" s="101"/>
      <c r="Z73" s="101"/>
      <c r="AA73" s="101"/>
      <c r="AB73" s="101"/>
      <c r="AC73" s="101"/>
      <c r="AD73" s="101"/>
      <c r="AE73" s="101"/>
      <c r="AF73" s="101"/>
      <c r="AG73" s="101"/>
      <c r="AH73" s="101"/>
      <c r="AI73" s="101"/>
      <c r="AJ73" s="101"/>
      <c r="AK73" s="101"/>
      <c r="AL73" s="101"/>
      <c r="AM73" s="101"/>
      <c r="AN73" s="101"/>
      <c r="AO73" s="101"/>
      <c r="AP73" s="101"/>
      <c r="AQ73" s="101"/>
      <c r="AR73" s="101"/>
      <c r="AS73" s="101"/>
      <c r="AT73" s="101"/>
      <c r="AU73" s="101"/>
      <c r="AV73" s="101"/>
      <c r="AW73" s="101"/>
      <c r="AX73" s="101"/>
      <c r="AY73" s="101"/>
      <c r="AZ73" s="101"/>
      <c r="BA73" s="101"/>
      <c r="BB73" s="101"/>
      <c r="BC73" s="101"/>
      <c r="BD73" s="101"/>
      <c r="BE73" s="101"/>
      <c r="BF73" s="101"/>
      <c r="BG73" s="101"/>
      <c r="BH73" s="101"/>
      <c r="BI73" s="101"/>
      <c r="BJ73" s="101"/>
      <c r="BK73" s="101"/>
      <c r="BL73" s="101"/>
      <c r="BM73" s="101"/>
      <c r="BN73" s="101"/>
      <c r="BO73" s="101"/>
      <c r="BP73" s="101"/>
      <c r="BQ73" s="101"/>
      <c r="BR73" s="101"/>
      <c r="BS73" s="101"/>
      <c r="BT73" s="101"/>
      <c r="BU73" s="101"/>
      <c r="BV73" s="101"/>
      <c r="BW73" s="101"/>
      <c r="BX73" s="101"/>
      <c r="BY73" s="101"/>
      <c r="BZ73" s="101"/>
      <c r="CA73" s="101"/>
      <c r="CB73" s="101"/>
      <c r="CC73" s="101"/>
      <c r="CD73" s="101"/>
      <c r="CE73" s="101"/>
      <c r="CF73" s="101"/>
      <c r="CG73" s="101"/>
      <c r="CH73" s="101"/>
      <c r="CI73" s="101"/>
      <c r="CJ73" s="101"/>
      <c r="CK73" s="101"/>
      <c r="CL73" s="101"/>
      <c r="CM73" s="101"/>
      <c r="CN73" s="101"/>
      <c r="CO73" s="101"/>
      <c r="CP73" s="101"/>
      <c r="CQ73" s="101"/>
      <c r="CR73" s="101"/>
      <c r="CS73" s="101"/>
      <c r="CT73" s="101"/>
      <c r="CU73" s="101"/>
      <c r="CV73" s="101"/>
      <c r="CW73" s="101"/>
      <c r="CX73" s="101"/>
      <c r="CY73" s="101"/>
      <c r="CZ73" s="101"/>
      <c r="DA73" s="101"/>
      <c r="DB73" s="101"/>
      <c r="DC73" s="101"/>
      <c r="DD73" s="101"/>
      <c r="DE73" s="101"/>
      <c r="DF73" s="101"/>
      <c r="DG73" s="101"/>
      <c r="DH73" s="101"/>
      <c r="DI73" s="101"/>
      <c r="DJ73" s="101"/>
      <c r="DK73" s="101"/>
      <c r="DL73" s="101"/>
      <c r="DM73" s="101"/>
      <c r="DN73" s="101"/>
      <c r="DO73" s="101"/>
      <c r="DP73" s="101"/>
      <c r="DQ73" s="101"/>
      <c r="DR73" s="101"/>
      <c r="DS73" s="101"/>
      <c r="DT73" s="101"/>
      <c r="DU73" s="101"/>
      <c r="DV73" s="101"/>
      <c r="DW73" s="101"/>
      <c r="DX73" s="101"/>
      <c r="DY73" s="101"/>
      <c r="DZ73" s="101"/>
      <c r="EA73" s="101"/>
      <c r="EB73" s="101"/>
      <c r="EC73" s="101"/>
      <c r="ED73" s="101"/>
      <c r="EE73" s="101"/>
      <c r="EF73" s="101"/>
      <c r="EG73" s="101"/>
      <c r="EH73" s="101"/>
      <c r="EI73" s="101"/>
      <c r="EJ73" s="101"/>
      <c r="EK73" s="101"/>
      <c r="EL73" s="101"/>
      <c r="EM73" s="101"/>
      <c r="EN73" s="101"/>
      <c r="EO73" s="101"/>
      <c r="EP73" s="101"/>
      <c r="EQ73" s="101"/>
      <c r="ER73" s="101"/>
      <c r="ES73" s="101"/>
      <c r="ET73" s="101"/>
      <c r="EU73" s="101"/>
      <c r="EV73" s="101"/>
      <c r="EW73" s="101"/>
      <c r="EX73" s="101"/>
      <c r="EY73" s="101"/>
      <c r="EZ73" s="101"/>
      <c r="FA73" s="101"/>
      <c r="FB73" s="101"/>
      <c r="FC73" s="101"/>
      <c r="FD73" s="101"/>
      <c r="FE73" s="101"/>
      <c r="FF73" s="101"/>
      <c r="FG73" s="101"/>
      <c r="FH73" s="101"/>
      <c r="FI73" s="101"/>
      <c r="FJ73" s="101"/>
      <c r="FK73" s="101"/>
      <c r="FL73" s="101"/>
      <c r="FM73" s="101"/>
      <c r="FN73" s="101"/>
      <c r="FO73" s="101"/>
      <c r="FP73" s="101"/>
      <c r="FQ73" s="101"/>
      <c r="FR73" s="101"/>
      <c r="FS73" s="101"/>
      <c r="FT73" s="101"/>
      <c r="FU73" s="101"/>
      <c r="FV73" s="101"/>
      <c r="FW73" s="101"/>
      <c r="FX73" s="101"/>
      <c r="FY73" s="101"/>
      <c r="FZ73" s="101"/>
      <c r="GA73" s="101"/>
      <c r="GB73" s="101"/>
      <c r="GC73" s="101"/>
      <c r="GD73" s="101"/>
      <c r="GE73" s="101"/>
      <c r="GF73" s="101"/>
      <c r="GG73" s="101"/>
      <c r="GH73" s="101"/>
      <c r="GI73" s="101"/>
      <c r="GJ73" s="101"/>
      <c r="GK73" s="101"/>
      <c r="GL73" s="101"/>
      <c r="GM73" s="101"/>
      <c r="GN73" s="101"/>
      <c r="GO73" s="101"/>
      <c r="GP73" s="101"/>
      <c r="GQ73" s="101"/>
      <c r="GR73" s="101"/>
      <c r="GS73" s="101"/>
      <c r="GT73" s="101"/>
      <c r="GU73" s="101"/>
      <c r="GV73" s="101"/>
      <c r="GW73" s="101"/>
      <c r="GX73" s="101"/>
      <c r="GY73" s="101"/>
      <c r="GZ73" s="101"/>
      <c r="HA73" s="101"/>
      <c r="HB73" s="101"/>
      <c r="HC73" s="101"/>
      <c r="HD73" s="101"/>
      <c r="HE73" s="101"/>
      <c r="HF73" s="101"/>
      <c r="HG73" s="101"/>
      <c r="HH73" s="101"/>
      <c r="HI73" s="101"/>
      <c r="HJ73" s="101"/>
      <c r="HK73" s="101"/>
      <c r="HL73" s="101"/>
      <c r="HM73" s="101"/>
      <c r="HN73" s="101"/>
      <c r="HO73" s="101"/>
      <c r="HP73" s="101"/>
      <c r="HQ73" s="101"/>
      <c r="HR73" s="101"/>
      <c r="HS73" s="101"/>
      <c r="HT73" s="101"/>
      <c r="HU73" s="101"/>
      <c r="HV73" s="101"/>
      <c r="HW73" s="101"/>
      <c r="HX73" s="101"/>
      <c r="HY73" s="101"/>
      <c r="HZ73" s="101"/>
      <c r="IA73" s="101"/>
      <c r="IB73" s="101"/>
      <c r="IC73" s="101"/>
      <c r="ID73" s="101"/>
      <c r="IE73" s="101"/>
      <c r="IF73" s="101"/>
      <c r="IG73" s="101"/>
      <c r="IH73" s="101"/>
      <c r="II73" s="101"/>
      <c r="IJ73" s="101"/>
      <c r="IK73" s="101"/>
      <c r="IL73" s="101"/>
      <c r="IM73" s="101"/>
      <c r="IN73" s="101"/>
      <c r="IO73" s="101"/>
      <c r="IP73" s="101"/>
      <c r="IQ73" s="101"/>
      <c r="IR73" s="101"/>
      <c r="IS73" s="101"/>
      <c r="IT73" s="101"/>
      <c r="IU73" s="101"/>
      <c r="IV73" s="101"/>
      <c r="IW73" s="101"/>
      <c r="IX73" s="101"/>
    </row>
    <row r="74" spans="1:258" s="14" customFormat="1" ht="15" customHeight="1">
      <c r="A74" s="61">
        <v>66</v>
      </c>
      <c r="B74" s="62"/>
      <c r="C74" s="76" t="s">
        <v>203</v>
      </c>
      <c r="D74" s="77" t="s">
        <v>204</v>
      </c>
      <c r="E74" s="63"/>
      <c r="F74" s="58" t="e">
        <f>VLOOKUP(D74,#REF!,3,0)</f>
        <v>#REF!</v>
      </c>
      <c r="G74" s="59">
        <v>2.3125430499999999</v>
      </c>
      <c r="H74" s="65"/>
      <c r="I74" s="92"/>
      <c r="J74" s="151" t="e">
        <f t="shared" si="2"/>
        <v>#REF!</v>
      </c>
      <c r="K74" s="92"/>
      <c r="L74" s="92"/>
      <c r="M74" s="58"/>
      <c r="N74" s="58"/>
      <c r="O74" s="92"/>
      <c r="P74" s="92"/>
      <c r="Q74" s="92"/>
      <c r="R74" s="92"/>
      <c r="S74" s="92"/>
      <c r="T74" s="92"/>
      <c r="U74" s="92"/>
      <c r="V74" s="92"/>
      <c r="W74" s="92"/>
      <c r="X74" s="92"/>
      <c r="Y74" s="92"/>
      <c r="Z74" s="92"/>
      <c r="AA74" s="92"/>
      <c r="AB74" s="92"/>
      <c r="AC74" s="92"/>
      <c r="AD74" s="92"/>
      <c r="AE74" s="92"/>
      <c r="AF74" s="92"/>
      <c r="AG74" s="92"/>
      <c r="AH74" s="92"/>
      <c r="AI74" s="92"/>
      <c r="AJ74" s="92"/>
      <c r="AK74" s="92"/>
      <c r="AL74" s="92"/>
      <c r="AM74" s="92"/>
      <c r="AN74" s="92"/>
      <c r="AO74" s="92"/>
      <c r="AP74" s="92"/>
      <c r="AQ74" s="92"/>
      <c r="AR74" s="92"/>
      <c r="AS74" s="92"/>
      <c r="AT74" s="92"/>
      <c r="AU74" s="92"/>
      <c r="AV74" s="92"/>
      <c r="AW74" s="92"/>
      <c r="AX74" s="92"/>
      <c r="AY74" s="92"/>
      <c r="AZ74" s="92"/>
      <c r="BA74" s="92"/>
      <c r="BB74" s="92"/>
      <c r="BC74" s="92"/>
      <c r="BD74" s="92"/>
      <c r="BE74" s="92"/>
      <c r="BF74" s="92"/>
      <c r="BG74" s="92"/>
      <c r="BH74" s="92"/>
      <c r="BI74" s="92"/>
      <c r="BJ74" s="92"/>
      <c r="BK74" s="92"/>
      <c r="BL74" s="92"/>
      <c r="BM74" s="92"/>
      <c r="BN74" s="92"/>
      <c r="BO74" s="92"/>
      <c r="BP74" s="92"/>
      <c r="BQ74" s="92"/>
      <c r="BR74" s="92"/>
      <c r="BS74" s="92"/>
      <c r="BT74" s="92"/>
      <c r="BU74" s="92"/>
      <c r="BV74" s="92"/>
      <c r="BW74" s="92"/>
      <c r="BX74" s="92"/>
      <c r="BY74" s="92"/>
      <c r="BZ74" s="92"/>
      <c r="CA74" s="92"/>
      <c r="CB74" s="92"/>
      <c r="CC74" s="92"/>
      <c r="CD74" s="92"/>
      <c r="CE74" s="92"/>
      <c r="CF74" s="92"/>
      <c r="CG74" s="92"/>
      <c r="CH74" s="92"/>
      <c r="CI74" s="92"/>
      <c r="CJ74" s="92"/>
      <c r="CK74" s="92"/>
      <c r="CL74" s="92"/>
      <c r="CM74" s="92"/>
      <c r="CN74" s="92"/>
      <c r="CO74" s="92"/>
      <c r="CP74" s="92"/>
      <c r="CQ74" s="92"/>
      <c r="CR74" s="92"/>
      <c r="CS74" s="92"/>
      <c r="CT74" s="92"/>
      <c r="CU74" s="92"/>
      <c r="CV74" s="92"/>
      <c r="CW74" s="92"/>
      <c r="CX74" s="92"/>
      <c r="CY74" s="92"/>
      <c r="CZ74" s="92"/>
      <c r="DA74" s="92"/>
      <c r="DB74" s="92"/>
      <c r="DC74" s="92"/>
      <c r="DD74" s="92"/>
      <c r="DE74" s="92"/>
      <c r="DF74" s="92"/>
      <c r="DG74" s="92"/>
      <c r="DH74" s="92"/>
      <c r="DI74" s="92"/>
      <c r="DJ74" s="92"/>
      <c r="DK74" s="92"/>
      <c r="DL74" s="92"/>
      <c r="DM74" s="92"/>
      <c r="DN74" s="92"/>
      <c r="DO74" s="92"/>
      <c r="DP74" s="92"/>
      <c r="DQ74" s="92"/>
      <c r="DR74" s="92"/>
      <c r="DS74" s="92"/>
      <c r="DT74" s="92"/>
      <c r="DU74" s="92"/>
      <c r="DV74" s="92"/>
      <c r="DW74" s="92"/>
      <c r="DX74" s="92"/>
      <c r="DY74" s="92"/>
      <c r="DZ74" s="92"/>
      <c r="EA74" s="92"/>
      <c r="EB74" s="92"/>
      <c r="EC74" s="92"/>
      <c r="ED74" s="92"/>
      <c r="EE74" s="92"/>
      <c r="EF74" s="92"/>
      <c r="EG74" s="92"/>
      <c r="EH74" s="92"/>
      <c r="EI74" s="92"/>
      <c r="EJ74" s="92"/>
      <c r="EK74" s="92"/>
      <c r="EL74" s="92"/>
      <c r="EM74" s="92"/>
      <c r="EN74" s="92"/>
      <c r="EO74" s="92"/>
      <c r="EP74" s="92"/>
      <c r="EQ74" s="92"/>
      <c r="ER74" s="92"/>
      <c r="ES74" s="92"/>
      <c r="ET74" s="92"/>
      <c r="EU74" s="92"/>
      <c r="EV74" s="92"/>
      <c r="EW74" s="92"/>
      <c r="EX74" s="92"/>
      <c r="EY74" s="92"/>
      <c r="EZ74" s="92"/>
      <c r="FA74" s="92"/>
      <c r="FB74" s="92"/>
      <c r="FC74" s="92"/>
      <c r="FD74" s="92"/>
      <c r="FE74" s="92"/>
      <c r="FF74" s="92"/>
      <c r="FG74" s="92"/>
      <c r="FH74" s="92"/>
      <c r="FI74" s="92"/>
      <c r="FJ74" s="92"/>
      <c r="FK74" s="92"/>
      <c r="FL74" s="92"/>
      <c r="FM74" s="92"/>
      <c r="FN74" s="92"/>
      <c r="FO74" s="92"/>
      <c r="FP74" s="92"/>
      <c r="FQ74" s="92"/>
      <c r="FR74" s="92"/>
      <c r="FS74" s="92"/>
      <c r="FT74" s="92"/>
      <c r="FU74" s="92"/>
      <c r="FV74" s="92"/>
      <c r="FW74" s="92"/>
      <c r="FX74" s="92"/>
      <c r="FY74" s="92"/>
      <c r="FZ74" s="92"/>
      <c r="GA74" s="92"/>
      <c r="GB74" s="92"/>
      <c r="GC74" s="92"/>
      <c r="GD74" s="92"/>
      <c r="GE74" s="92"/>
      <c r="GF74" s="92"/>
      <c r="GG74" s="92"/>
      <c r="GH74" s="92"/>
      <c r="GI74" s="92"/>
      <c r="GJ74" s="92"/>
      <c r="GK74" s="92"/>
      <c r="GL74" s="92"/>
      <c r="GM74" s="92"/>
      <c r="GN74" s="92"/>
      <c r="GO74" s="92"/>
      <c r="GP74" s="92"/>
      <c r="GQ74" s="92"/>
      <c r="GR74" s="92"/>
      <c r="GS74" s="92"/>
      <c r="GT74" s="92"/>
      <c r="GU74" s="92"/>
      <c r="GV74" s="92"/>
      <c r="GW74" s="92"/>
      <c r="GX74" s="92"/>
      <c r="GY74" s="92"/>
      <c r="GZ74" s="92"/>
      <c r="HA74" s="92"/>
      <c r="HB74" s="92"/>
      <c r="HC74" s="92"/>
      <c r="HD74" s="92"/>
      <c r="HE74" s="92"/>
      <c r="HF74" s="92"/>
      <c r="HG74" s="92"/>
      <c r="HH74" s="92"/>
      <c r="HI74" s="92"/>
      <c r="HJ74" s="92"/>
      <c r="HK74" s="92"/>
      <c r="HL74" s="92"/>
      <c r="HM74" s="92"/>
      <c r="HN74" s="92"/>
      <c r="HO74" s="92"/>
      <c r="HP74" s="92"/>
      <c r="HQ74" s="92"/>
      <c r="HR74" s="92"/>
      <c r="HS74" s="92"/>
      <c r="HT74" s="92"/>
      <c r="HU74" s="92"/>
      <c r="HV74" s="92"/>
      <c r="HW74" s="92"/>
      <c r="HX74" s="92"/>
      <c r="HY74" s="92"/>
      <c r="HZ74" s="92"/>
      <c r="IA74" s="92"/>
      <c r="IB74" s="92"/>
      <c r="IC74" s="92"/>
      <c r="ID74" s="92"/>
      <c r="IE74" s="92"/>
      <c r="IF74" s="92"/>
      <c r="IG74" s="92"/>
      <c r="IH74" s="92"/>
      <c r="II74" s="92"/>
      <c r="IJ74" s="92"/>
      <c r="IK74" s="92"/>
      <c r="IL74" s="92"/>
      <c r="IM74" s="92"/>
      <c r="IN74" s="92"/>
      <c r="IO74" s="92"/>
      <c r="IP74" s="92"/>
      <c r="IQ74" s="92"/>
      <c r="IR74" s="92"/>
      <c r="IS74" s="92"/>
      <c r="IT74" s="92"/>
      <c r="IU74" s="92"/>
      <c r="IV74" s="92"/>
      <c r="IW74" s="92"/>
      <c r="IX74" s="92"/>
    </row>
    <row r="75" spans="1:258" s="14" customFormat="1" ht="15" customHeight="1">
      <c r="A75" s="61">
        <v>67</v>
      </c>
      <c r="B75" s="62"/>
      <c r="C75" s="76" t="s">
        <v>205</v>
      </c>
      <c r="D75" s="77" t="s">
        <v>206</v>
      </c>
      <c r="E75" s="63"/>
      <c r="F75" s="58" t="e">
        <f>VLOOKUP(D75,#REF!,3,0)</f>
        <v>#REF!</v>
      </c>
      <c r="G75" s="59">
        <v>2.3125430499999999</v>
      </c>
      <c r="H75" s="65"/>
      <c r="I75" s="92"/>
      <c r="J75" s="151" t="e">
        <f t="shared" si="2"/>
        <v>#REF!</v>
      </c>
      <c r="K75" s="92"/>
      <c r="L75" s="92"/>
      <c r="M75" s="58"/>
      <c r="N75" s="58"/>
      <c r="O75" s="92"/>
      <c r="P75" s="92"/>
      <c r="Q75" s="92"/>
      <c r="R75" s="92"/>
      <c r="S75" s="92"/>
      <c r="T75" s="92"/>
      <c r="U75" s="92"/>
      <c r="V75" s="92"/>
      <c r="W75" s="92"/>
      <c r="X75" s="92"/>
      <c r="Y75" s="92"/>
      <c r="Z75" s="92"/>
      <c r="AA75" s="92"/>
      <c r="AB75" s="92"/>
      <c r="AC75" s="92"/>
      <c r="AD75" s="92"/>
      <c r="AE75" s="92"/>
      <c r="AF75" s="92"/>
      <c r="AG75" s="92"/>
      <c r="AH75" s="92"/>
      <c r="AI75" s="92"/>
      <c r="AJ75" s="92"/>
      <c r="AK75" s="92"/>
      <c r="AL75" s="92"/>
      <c r="AM75" s="92"/>
      <c r="AN75" s="92"/>
      <c r="AO75" s="92"/>
      <c r="AP75" s="92"/>
      <c r="AQ75" s="92"/>
      <c r="AR75" s="92"/>
      <c r="AS75" s="92"/>
      <c r="AT75" s="92"/>
      <c r="AU75" s="92"/>
      <c r="AV75" s="92"/>
      <c r="AW75" s="92"/>
      <c r="AX75" s="92"/>
      <c r="AY75" s="92"/>
      <c r="AZ75" s="92"/>
      <c r="BA75" s="92"/>
      <c r="BB75" s="92"/>
      <c r="BC75" s="92"/>
      <c r="BD75" s="92"/>
      <c r="BE75" s="92"/>
      <c r="BF75" s="92"/>
      <c r="BG75" s="92"/>
      <c r="BH75" s="92"/>
      <c r="BI75" s="92"/>
      <c r="BJ75" s="92"/>
      <c r="BK75" s="92"/>
      <c r="BL75" s="92"/>
      <c r="BM75" s="92"/>
      <c r="BN75" s="92"/>
      <c r="BO75" s="92"/>
      <c r="BP75" s="92"/>
      <c r="BQ75" s="92"/>
      <c r="BR75" s="92"/>
      <c r="BS75" s="92"/>
      <c r="BT75" s="92"/>
      <c r="BU75" s="92"/>
      <c r="BV75" s="92"/>
      <c r="BW75" s="92"/>
      <c r="BX75" s="92"/>
      <c r="BY75" s="92"/>
      <c r="BZ75" s="92"/>
      <c r="CA75" s="92"/>
      <c r="CB75" s="92"/>
      <c r="CC75" s="92"/>
      <c r="CD75" s="92"/>
      <c r="CE75" s="92"/>
      <c r="CF75" s="92"/>
      <c r="CG75" s="92"/>
      <c r="CH75" s="92"/>
      <c r="CI75" s="92"/>
      <c r="CJ75" s="92"/>
      <c r="CK75" s="92"/>
      <c r="CL75" s="92"/>
      <c r="CM75" s="92"/>
      <c r="CN75" s="92"/>
      <c r="CO75" s="92"/>
      <c r="CP75" s="92"/>
      <c r="CQ75" s="92"/>
      <c r="CR75" s="92"/>
      <c r="CS75" s="92"/>
      <c r="CT75" s="92"/>
      <c r="CU75" s="92"/>
      <c r="CV75" s="92"/>
      <c r="CW75" s="92"/>
      <c r="CX75" s="92"/>
      <c r="CY75" s="92"/>
      <c r="CZ75" s="92"/>
      <c r="DA75" s="92"/>
      <c r="DB75" s="92"/>
      <c r="DC75" s="92"/>
      <c r="DD75" s="92"/>
      <c r="DE75" s="92"/>
      <c r="DF75" s="92"/>
      <c r="DG75" s="92"/>
      <c r="DH75" s="92"/>
      <c r="DI75" s="92"/>
      <c r="DJ75" s="92"/>
      <c r="DK75" s="92"/>
      <c r="DL75" s="92"/>
      <c r="DM75" s="92"/>
      <c r="DN75" s="92"/>
      <c r="DO75" s="92"/>
      <c r="DP75" s="92"/>
      <c r="DQ75" s="92"/>
      <c r="DR75" s="92"/>
      <c r="DS75" s="92"/>
      <c r="DT75" s="92"/>
      <c r="DU75" s="92"/>
      <c r="DV75" s="92"/>
      <c r="DW75" s="92"/>
      <c r="DX75" s="92"/>
      <c r="DY75" s="92"/>
      <c r="DZ75" s="92"/>
      <c r="EA75" s="92"/>
      <c r="EB75" s="92"/>
      <c r="EC75" s="92"/>
      <c r="ED75" s="92"/>
      <c r="EE75" s="92"/>
      <c r="EF75" s="92"/>
      <c r="EG75" s="92"/>
      <c r="EH75" s="92"/>
      <c r="EI75" s="92"/>
      <c r="EJ75" s="92"/>
      <c r="EK75" s="92"/>
      <c r="EL75" s="92"/>
      <c r="EM75" s="92"/>
      <c r="EN75" s="92"/>
      <c r="EO75" s="92"/>
      <c r="EP75" s="92"/>
      <c r="EQ75" s="92"/>
      <c r="ER75" s="92"/>
      <c r="ES75" s="92"/>
      <c r="ET75" s="92"/>
      <c r="EU75" s="92"/>
      <c r="EV75" s="92"/>
      <c r="EW75" s="92"/>
      <c r="EX75" s="92"/>
      <c r="EY75" s="92"/>
      <c r="EZ75" s="92"/>
      <c r="FA75" s="92"/>
      <c r="FB75" s="92"/>
      <c r="FC75" s="92"/>
      <c r="FD75" s="92"/>
      <c r="FE75" s="92"/>
      <c r="FF75" s="92"/>
      <c r="FG75" s="92"/>
      <c r="FH75" s="92"/>
      <c r="FI75" s="92"/>
      <c r="FJ75" s="92"/>
      <c r="FK75" s="92"/>
      <c r="FL75" s="92"/>
      <c r="FM75" s="92"/>
      <c r="FN75" s="92"/>
      <c r="FO75" s="92"/>
      <c r="FP75" s="92"/>
      <c r="FQ75" s="92"/>
      <c r="FR75" s="92"/>
      <c r="FS75" s="92"/>
      <c r="FT75" s="92"/>
      <c r="FU75" s="92"/>
      <c r="FV75" s="92"/>
      <c r="FW75" s="92"/>
      <c r="FX75" s="92"/>
      <c r="FY75" s="92"/>
      <c r="FZ75" s="92"/>
      <c r="GA75" s="92"/>
      <c r="GB75" s="92"/>
      <c r="GC75" s="92"/>
      <c r="GD75" s="92"/>
      <c r="GE75" s="92"/>
      <c r="GF75" s="92"/>
      <c r="GG75" s="92"/>
      <c r="GH75" s="92"/>
      <c r="GI75" s="92"/>
      <c r="GJ75" s="92"/>
      <c r="GK75" s="92"/>
      <c r="GL75" s="92"/>
      <c r="GM75" s="92"/>
      <c r="GN75" s="92"/>
      <c r="GO75" s="92"/>
      <c r="GP75" s="92"/>
      <c r="GQ75" s="92"/>
      <c r="GR75" s="92"/>
      <c r="GS75" s="92"/>
      <c r="GT75" s="92"/>
      <c r="GU75" s="92"/>
      <c r="GV75" s="92"/>
      <c r="GW75" s="92"/>
      <c r="GX75" s="92"/>
      <c r="GY75" s="92"/>
      <c r="GZ75" s="92"/>
      <c r="HA75" s="92"/>
      <c r="HB75" s="92"/>
      <c r="HC75" s="92"/>
      <c r="HD75" s="92"/>
      <c r="HE75" s="92"/>
      <c r="HF75" s="92"/>
      <c r="HG75" s="92"/>
      <c r="HH75" s="92"/>
      <c r="HI75" s="92"/>
      <c r="HJ75" s="92"/>
      <c r="HK75" s="92"/>
      <c r="HL75" s="92"/>
      <c r="HM75" s="92"/>
      <c r="HN75" s="92"/>
      <c r="HO75" s="92"/>
      <c r="HP75" s="92"/>
      <c r="HQ75" s="92"/>
      <c r="HR75" s="92"/>
      <c r="HS75" s="92"/>
      <c r="HT75" s="92"/>
      <c r="HU75" s="92"/>
      <c r="HV75" s="92"/>
      <c r="HW75" s="92"/>
      <c r="HX75" s="92"/>
      <c r="HY75" s="92"/>
      <c r="HZ75" s="92"/>
      <c r="IA75" s="92"/>
      <c r="IB75" s="92"/>
      <c r="IC75" s="92"/>
      <c r="ID75" s="92"/>
      <c r="IE75" s="92"/>
      <c r="IF75" s="92"/>
      <c r="IG75" s="92"/>
      <c r="IH75" s="92"/>
      <c r="II75" s="92"/>
      <c r="IJ75" s="92"/>
      <c r="IK75" s="92"/>
      <c r="IL75" s="92"/>
      <c r="IM75" s="92"/>
      <c r="IN75" s="92"/>
      <c r="IO75" s="92"/>
      <c r="IP75" s="92"/>
      <c r="IQ75" s="92"/>
      <c r="IR75" s="92"/>
      <c r="IS75" s="92"/>
      <c r="IT75" s="92"/>
      <c r="IU75" s="92"/>
      <c r="IV75" s="92"/>
      <c r="IW75" s="92"/>
      <c r="IX75" s="92"/>
    </row>
    <row r="76" spans="1:258" s="14" customFormat="1" ht="15" customHeight="1">
      <c r="A76" s="61">
        <v>68</v>
      </c>
      <c r="B76" s="62"/>
      <c r="C76" s="78" t="s">
        <v>207</v>
      </c>
      <c r="D76" s="78" t="s">
        <v>208</v>
      </c>
      <c r="E76" s="63"/>
      <c r="F76" s="58" t="e">
        <f>VLOOKUP(D76,#REF!,3,0)</f>
        <v>#REF!</v>
      </c>
      <c r="G76" s="59">
        <v>4.5589369499999997</v>
      </c>
      <c r="H76" s="65"/>
      <c r="I76" s="92"/>
      <c r="J76" s="151" t="e">
        <f t="shared" si="2"/>
        <v>#REF!</v>
      </c>
      <c r="K76" s="92"/>
      <c r="L76" s="92"/>
      <c r="M76" s="58"/>
      <c r="N76" s="58"/>
      <c r="O76" s="92"/>
      <c r="P76" s="92"/>
      <c r="Q76" s="92"/>
      <c r="R76" s="92"/>
      <c r="S76" s="92"/>
      <c r="T76" s="92"/>
      <c r="U76" s="92"/>
      <c r="V76" s="92"/>
      <c r="W76" s="92"/>
      <c r="X76" s="92"/>
      <c r="Y76" s="92"/>
      <c r="Z76" s="92"/>
      <c r="AA76" s="92"/>
      <c r="AB76" s="92"/>
      <c r="AC76" s="92"/>
      <c r="AD76" s="92"/>
      <c r="AE76" s="92"/>
      <c r="AF76" s="92"/>
      <c r="AG76" s="92"/>
      <c r="AH76" s="92"/>
      <c r="AI76" s="92"/>
      <c r="AJ76" s="92"/>
      <c r="AK76" s="92"/>
      <c r="AL76" s="92"/>
      <c r="AM76" s="92"/>
      <c r="AN76" s="92"/>
      <c r="AO76" s="92"/>
      <c r="AP76" s="92"/>
      <c r="AQ76" s="92"/>
      <c r="AR76" s="92"/>
      <c r="AS76" s="92"/>
      <c r="AT76" s="92"/>
      <c r="AU76" s="92"/>
      <c r="AV76" s="92"/>
      <c r="AW76" s="92"/>
      <c r="AX76" s="92"/>
      <c r="AY76" s="92"/>
      <c r="AZ76" s="92"/>
      <c r="BA76" s="92"/>
      <c r="BB76" s="92"/>
      <c r="BC76" s="92"/>
      <c r="BD76" s="92"/>
      <c r="BE76" s="92"/>
      <c r="BF76" s="92"/>
      <c r="BG76" s="92"/>
      <c r="BH76" s="92"/>
      <c r="BI76" s="92"/>
      <c r="BJ76" s="92"/>
      <c r="BK76" s="92"/>
      <c r="BL76" s="92"/>
      <c r="BM76" s="92"/>
      <c r="BN76" s="92"/>
      <c r="BO76" s="92"/>
      <c r="BP76" s="92"/>
      <c r="BQ76" s="92"/>
      <c r="BR76" s="92"/>
      <c r="BS76" s="92"/>
      <c r="BT76" s="92"/>
      <c r="BU76" s="92"/>
      <c r="BV76" s="92"/>
      <c r="BW76" s="92"/>
      <c r="BX76" s="92"/>
      <c r="BY76" s="92"/>
      <c r="BZ76" s="92"/>
      <c r="CA76" s="92"/>
      <c r="CB76" s="92"/>
      <c r="CC76" s="92"/>
      <c r="CD76" s="92"/>
      <c r="CE76" s="92"/>
      <c r="CF76" s="92"/>
      <c r="CG76" s="92"/>
      <c r="CH76" s="92"/>
      <c r="CI76" s="92"/>
      <c r="CJ76" s="92"/>
      <c r="CK76" s="92"/>
      <c r="CL76" s="92"/>
      <c r="CM76" s="92"/>
      <c r="CN76" s="92"/>
      <c r="CO76" s="92"/>
      <c r="CP76" s="92"/>
      <c r="CQ76" s="92"/>
      <c r="CR76" s="92"/>
      <c r="CS76" s="92"/>
      <c r="CT76" s="92"/>
      <c r="CU76" s="92"/>
      <c r="CV76" s="92"/>
      <c r="CW76" s="92"/>
      <c r="CX76" s="92"/>
      <c r="CY76" s="92"/>
      <c r="CZ76" s="92"/>
      <c r="DA76" s="92"/>
      <c r="DB76" s="92"/>
      <c r="DC76" s="92"/>
      <c r="DD76" s="92"/>
      <c r="DE76" s="92"/>
      <c r="DF76" s="92"/>
      <c r="DG76" s="92"/>
      <c r="DH76" s="92"/>
      <c r="DI76" s="92"/>
      <c r="DJ76" s="92"/>
      <c r="DK76" s="92"/>
      <c r="DL76" s="92"/>
      <c r="DM76" s="92"/>
      <c r="DN76" s="92"/>
      <c r="DO76" s="92"/>
      <c r="DP76" s="92"/>
      <c r="DQ76" s="92"/>
      <c r="DR76" s="92"/>
      <c r="DS76" s="92"/>
      <c r="DT76" s="92"/>
      <c r="DU76" s="92"/>
      <c r="DV76" s="92"/>
      <c r="DW76" s="92"/>
      <c r="DX76" s="92"/>
      <c r="DY76" s="92"/>
      <c r="DZ76" s="92"/>
      <c r="EA76" s="92"/>
      <c r="EB76" s="92"/>
      <c r="EC76" s="92"/>
      <c r="ED76" s="92"/>
      <c r="EE76" s="92"/>
      <c r="EF76" s="92"/>
      <c r="EG76" s="92"/>
      <c r="EH76" s="92"/>
      <c r="EI76" s="92"/>
      <c r="EJ76" s="92"/>
      <c r="EK76" s="92"/>
      <c r="EL76" s="92"/>
      <c r="EM76" s="92"/>
      <c r="EN76" s="92"/>
      <c r="EO76" s="92"/>
      <c r="EP76" s="92"/>
      <c r="EQ76" s="92"/>
      <c r="ER76" s="92"/>
      <c r="ES76" s="92"/>
      <c r="ET76" s="92"/>
      <c r="EU76" s="92"/>
      <c r="EV76" s="92"/>
      <c r="EW76" s="92"/>
      <c r="EX76" s="92"/>
      <c r="EY76" s="92"/>
      <c r="EZ76" s="92"/>
      <c r="FA76" s="92"/>
      <c r="FB76" s="92"/>
      <c r="FC76" s="92"/>
      <c r="FD76" s="92"/>
      <c r="FE76" s="92"/>
      <c r="FF76" s="92"/>
      <c r="FG76" s="92"/>
      <c r="FH76" s="92"/>
      <c r="FI76" s="92"/>
      <c r="FJ76" s="92"/>
      <c r="FK76" s="92"/>
      <c r="FL76" s="92"/>
      <c r="FM76" s="92"/>
      <c r="FN76" s="92"/>
      <c r="FO76" s="92"/>
      <c r="FP76" s="92"/>
      <c r="FQ76" s="92"/>
      <c r="FR76" s="92"/>
      <c r="FS76" s="92"/>
      <c r="FT76" s="92"/>
      <c r="FU76" s="92"/>
      <c r="FV76" s="92"/>
      <c r="FW76" s="92"/>
      <c r="FX76" s="92"/>
      <c r="FY76" s="92"/>
      <c r="FZ76" s="92"/>
      <c r="GA76" s="92"/>
      <c r="GB76" s="92"/>
      <c r="GC76" s="92"/>
      <c r="GD76" s="92"/>
      <c r="GE76" s="92"/>
      <c r="GF76" s="92"/>
      <c r="GG76" s="92"/>
      <c r="GH76" s="92"/>
      <c r="GI76" s="92"/>
      <c r="GJ76" s="92"/>
      <c r="GK76" s="92"/>
      <c r="GL76" s="92"/>
      <c r="GM76" s="92"/>
      <c r="GN76" s="92"/>
      <c r="GO76" s="92"/>
      <c r="GP76" s="92"/>
      <c r="GQ76" s="92"/>
      <c r="GR76" s="92"/>
      <c r="GS76" s="92"/>
      <c r="GT76" s="92"/>
      <c r="GU76" s="92"/>
      <c r="GV76" s="92"/>
      <c r="GW76" s="92"/>
      <c r="GX76" s="92"/>
      <c r="GY76" s="92"/>
      <c r="GZ76" s="92"/>
      <c r="HA76" s="92"/>
      <c r="HB76" s="92"/>
      <c r="HC76" s="92"/>
      <c r="HD76" s="92"/>
      <c r="HE76" s="92"/>
      <c r="HF76" s="92"/>
      <c r="HG76" s="92"/>
      <c r="HH76" s="92"/>
      <c r="HI76" s="92"/>
      <c r="HJ76" s="92"/>
      <c r="HK76" s="92"/>
      <c r="HL76" s="92"/>
      <c r="HM76" s="92"/>
      <c r="HN76" s="92"/>
      <c r="HO76" s="92"/>
      <c r="HP76" s="92"/>
      <c r="HQ76" s="92"/>
      <c r="HR76" s="92"/>
      <c r="HS76" s="92"/>
      <c r="HT76" s="92"/>
      <c r="HU76" s="92"/>
      <c r="HV76" s="92"/>
      <c r="HW76" s="92"/>
      <c r="HX76" s="92"/>
      <c r="HY76" s="92"/>
      <c r="HZ76" s="92"/>
      <c r="IA76" s="92"/>
      <c r="IB76" s="92"/>
      <c r="IC76" s="92"/>
      <c r="ID76" s="92"/>
      <c r="IE76" s="92"/>
      <c r="IF76" s="92"/>
      <c r="IG76" s="92"/>
      <c r="IH76" s="92"/>
      <c r="II76" s="92"/>
      <c r="IJ76" s="92"/>
      <c r="IK76" s="92"/>
      <c r="IL76" s="92"/>
      <c r="IM76" s="92"/>
      <c r="IN76" s="92"/>
      <c r="IO76" s="92"/>
      <c r="IP76" s="92"/>
      <c r="IQ76" s="92"/>
      <c r="IR76" s="92"/>
      <c r="IS76" s="92"/>
      <c r="IT76" s="92"/>
      <c r="IU76" s="92"/>
      <c r="IV76" s="92"/>
      <c r="IW76" s="92"/>
      <c r="IX76" s="92"/>
    </row>
    <row r="77" spans="1:258" s="14" customFormat="1" ht="15" customHeight="1">
      <c r="A77" s="61">
        <v>69</v>
      </c>
      <c r="B77" s="62"/>
      <c r="C77" s="78" t="s">
        <v>209</v>
      </c>
      <c r="D77" s="78" t="s">
        <v>210</v>
      </c>
      <c r="E77" s="63"/>
      <c r="F77" s="58" t="e">
        <f>VLOOKUP(D77,#REF!,3,0)</f>
        <v>#REF!</v>
      </c>
      <c r="G77" s="59">
        <v>5.4651449999999997</v>
      </c>
      <c r="H77" s="65"/>
      <c r="I77" s="92"/>
      <c r="J77" s="151" t="e">
        <f t="shared" si="2"/>
        <v>#REF!</v>
      </c>
      <c r="K77" s="92"/>
      <c r="L77" s="92"/>
      <c r="M77" s="58"/>
      <c r="N77" s="58"/>
      <c r="O77" s="92"/>
      <c r="P77" s="92"/>
      <c r="Q77" s="92"/>
      <c r="R77" s="92"/>
      <c r="S77" s="92"/>
      <c r="T77" s="92"/>
      <c r="U77" s="92"/>
      <c r="V77" s="92"/>
      <c r="W77" s="92"/>
      <c r="X77" s="92"/>
      <c r="Y77" s="92"/>
      <c r="Z77" s="92"/>
      <c r="AA77" s="92"/>
      <c r="AB77" s="92"/>
      <c r="AC77" s="92"/>
      <c r="AD77" s="92"/>
      <c r="AE77" s="92"/>
      <c r="AF77" s="92"/>
      <c r="AG77" s="92"/>
      <c r="AH77" s="92"/>
      <c r="AI77" s="92"/>
      <c r="AJ77" s="92"/>
      <c r="AK77" s="92"/>
      <c r="AL77" s="92"/>
      <c r="AM77" s="92"/>
      <c r="AN77" s="92"/>
      <c r="AO77" s="92"/>
      <c r="AP77" s="92"/>
      <c r="AQ77" s="92"/>
      <c r="AR77" s="92"/>
      <c r="AS77" s="92"/>
      <c r="AT77" s="92"/>
      <c r="AU77" s="92"/>
      <c r="AV77" s="92"/>
      <c r="AW77" s="92"/>
      <c r="AX77" s="92"/>
      <c r="AY77" s="92"/>
      <c r="AZ77" s="92"/>
      <c r="BA77" s="92"/>
      <c r="BB77" s="92"/>
      <c r="BC77" s="92"/>
      <c r="BD77" s="92"/>
      <c r="BE77" s="92"/>
      <c r="BF77" s="92"/>
      <c r="BG77" s="92"/>
      <c r="BH77" s="92"/>
      <c r="BI77" s="92"/>
      <c r="BJ77" s="92"/>
      <c r="BK77" s="92"/>
      <c r="BL77" s="92"/>
      <c r="BM77" s="92"/>
      <c r="BN77" s="92"/>
      <c r="BO77" s="92"/>
      <c r="BP77" s="92"/>
      <c r="BQ77" s="92"/>
      <c r="BR77" s="92"/>
      <c r="BS77" s="92"/>
      <c r="BT77" s="92"/>
      <c r="BU77" s="92"/>
      <c r="BV77" s="92"/>
      <c r="BW77" s="92"/>
      <c r="BX77" s="92"/>
      <c r="BY77" s="92"/>
      <c r="BZ77" s="92"/>
      <c r="CA77" s="92"/>
      <c r="CB77" s="92"/>
      <c r="CC77" s="92"/>
      <c r="CD77" s="92"/>
      <c r="CE77" s="92"/>
      <c r="CF77" s="92"/>
      <c r="CG77" s="92"/>
      <c r="CH77" s="92"/>
      <c r="CI77" s="92"/>
      <c r="CJ77" s="92"/>
      <c r="CK77" s="92"/>
      <c r="CL77" s="92"/>
      <c r="CM77" s="92"/>
      <c r="CN77" s="92"/>
      <c r="CO77" s="92"/>
      <c r="CP77" s="92"/>
      <c r="CQ77" s="92"/>
      <c r="CR77" s="92"/>
      <c r="CS77" s="92"/>
      <c r="CT77" s="92"/>
      <c r="CU77" s="92"/>
      <c r="CV77" s="92"/>
      <c r="CW77" s="92"/>
      <c r="CX77" s="92"/>
      <c r="CY77" s="92"/>
      <c r="CZ77" s="92"/>
      <c r="DA77" s="92"/>
      <c r="DB77" s="92"/>
      <c r="DC77" s="92"/>
      <c r="DD77" s="92"/>
      <c r="DE77" s="92"/>
      <c r="DF77" s="92"/>
      <c r="DG77" s="92"/>
      <c r="DH77" s="92"/>
      <c r="DI77" s="92"/>
      <c r="DJ77" s="92"/>
      <c r="DK77" s="92"/>
      <c r="DL77" s="92"/>
      <c r="DM77" s="92"/>
      <c r="DN77" s="92"/>
      <c r="DO77" s="92"/>
      <c r="DP77" s="92"/>
      <c r="DQ77" s="92"/>
      <c r="DR77" s="92"/>
      <c r="DS77" s="92"/>
      <c r="DT77" s="92"/>
      <c r="DU77" s="92"/>
      <c r="DV77" s="92"/>
      <c r="DW77" s="92"/>
      <c r="DX77" s="92"/>
      <c r="DY77" s="92"/>
      <c r="DZ77" s="92"/>
      <c r="EA77" s="92"/>
      <c r="EB77" s="92"/>
      <c r="EC77" s="92"/>
      <c r="ED77" s="92"/>
      <c r="EE77" s="92"/>
      <c r="EF77" s="92"/>
      <c r="EG77" s="92"/>
      <c r="EH77" s="92"/>
      <c r="EI77" s="92"/>
      <c r="EJ77" s="92"/>
      <c r="EK77" s="92"/>
      <c r="EL77" s="92"/>
      <c r="EM77" s="92"/>
      <c r="EN77" s="92"/>
      <c r="EO77" s="92"/>
      <c r="EP77" s="92"/>
      <c r="EQ77" s="92"/>
      <c r="ER77" s="92"/>
      <c r="ES77" s="92"/>
      <c r="ET77" s="92"/>
      <c r="EU77" s="92"/>
      <c r="EV77" s="92"/>
      <c r="EW77" s="92"/>
      <c r="EX77" s="92"/>
      <c r="EY77" s="92"/>
      <c r="EZ77" s="92"/>
      <c r="FA77" s="92"/>
      <c r="FB77" s="92"/>
      <c r="FC77" s="92"/>
      <c r="FD77" s="92"/>
      <c r="FE77" s="92"/>
      <c r="FF77" s="92"/>
      <c r="FG77" s="92"/>
      <c r="FH77" s="92"/>
      <c r="FI77" s="92"/>
      <c r="FJ77" s="92"/>
      <c r="FK77" s="92"/>
      <c r="FL77" s="92"/>
      <c r="FM77" s="92"/>
      <c r="FN77" s="92"/>
      <c r="FO77" s="92"/>
      <c r="FP77" s="92"/>
      <c r="FQ77" s="92"/>
      <c r="FR77" s="92"/>
      <c r="FS77" s="92"/>
      <c r="FT77" s="92"/>
      <c r="FU77" s="92"/>
      <c r="FV77" s="92"/>
      <c r="FW77" s="92"/>
      <c r="FX77" s="92"/>
      <c r="FY77" s="92"/>
      <c r="FZ77" s="92"/>
      <c r="GA77" s="92"/>
      <c r="GB77" s="92"/>
      <c r="GC77" s="92"/>
      <c r="GD77" s="92"/>
      <c r="GE77" s="92"/>
      <c r="GF77" s="92"/>
      <c r="GG77" s="92"/>
      <c r="GH77" s="92"/>
      <c r="GI77" s="92"/>
      <c r="GJ77" s="92"/>
      <c r="GK77" s="92"/>
      <c r="GL77" s="92"/>
      <c r="GM77" s="92"/>
      <c r="GN77" s="92"/>
      <c r="GO77" s="92"/>
      <c r="GP77" s="92"/>
      <c r="GQ77" s="92"/>
      <c r="GR77" s="92"/>
      <c r="GS77" s="92"/>
      <c r="GT77" s="92"/>
      <c r="GU77" s="92"/>
      <c r="GV77" s="92"/>
      <c r="GW77" s="92"/>
      <c r="GX77" s="92"/>
      <c r="GY77" s="92"/>
      <c r="GZ77" s="92"/>
      <c r="HA77" s="92"/>
      <c r="HB77" s="92"/>
      <c r="HC77" s="92"/>
      <c r="HD77" s="92"/>
      <c r="HE77" s="92"/>
      <c r="HF77" s="92"/>
      <c r="HG77" s="92"/>
      <c r="HH77" s="92"/>
      <c r="HI77" s="92"/>
      <c r="HJ77" s="92"/>
      <c r="HK77" s="92"/>
      <c r="HL77" s="92"/>
      <c r="HM77" s="92"/>
      <c r="HN77" s="92"/>
      <c r="HO77" s="92"/>
      <c r="HP77" s="92"/>
      <c r="HQ77" s="92"/>
      <c r="HR77" s="92"/>
      <c r="HS77" s="92"/>
      <c r="HT77" s="92"/>
      <c r="HU77" s="92"/>
      <c r="HV77" s="92"/>
      <c r="HW77" s="92"/>
      <c r="HX77" s="92"/>
      <c r="HY77" s="92"/>
      <c r="HZ77" s="92"/>
      <c r="IA77" s="92"/>
      <c r="IB77" s="92"/>
      <c r="IC77" s="92"/>
      <c r="ID77" s="92"/>
      <c r="IE77" s="92"/>
      <c r="IF77" s="92"/>
      <c r="IG77" s="92"/>
      <c r="IH77" s="92"/>
      <c r="II77" s="92"/>
      <c r="IJ77" s="92"/>
      <c r="IK77" s="92"/>
      <c r="IL77" s="92"/>
      <c r="IM77" s="92"/>
      <c r="IN77" s="92"/>
      <c r="IO77" s="92"/>
      <c r="IP77" s="92"/>
      <c r="IQ77" s="92"/>
      <c r="IR77" s="92"/>
      <c r="IS77" s="92"/>
      <c r="IT77" s="92"/>
      <c r="IU77" s="92"/>
      <c r="IV77" s="92"/>
      <c r="IW77" s="92"/>
      <c r="IX77" s="92"/>
    </row>
    <row r="78" spans="1:258" s="14" customFormat="1" ht="15" customHeight="1">
      <c r="A78" s="61">
        <v>70</v>
      </c>
      <c r="B78" s="62"/>
      <c r="C78" s="78" t="s">
        <v>211</v>
      </c>
      <c r="D78" s="78" t="s">
        <v>212</v>
      </c>
      <c r="E78" s="63"/>
      <c r="F78" s="58" t="e">
        <f>VLOOKUP(D78,#REF!,3,0)</f>
        <v>#REF!</v>
      </c>
      <c r="G78" s="59">
        <v>0</v>
      </c>
      <c r="H78" s="65"/>
      <c r="I78" s="92"/>
      <c r="J78" s="151" t="e">
        <f t="shared" si="2"/>
        <v>#REF!</v>
      </c>
      <c r="K78" s="92"/>
      <c r="L78" s="92"/>
      <c r="M78" s="58"/>
      <c r="N78" s="58"/>
      <c r="O78" s="92"/>
      <c r="P78" s="92"/>
      <c r="Q78" s="92"/>
      <c r="R78" s="92"/>
      <c r="S78" s="92"/>
      <c r="T78" s="92"/>
      <c r="U78" s="92"/>
      <c r="V78" s="92"/>
      <c r="W78" s="92"/>
      <c r="X78" s="92"/>
      <c r="Y78" s="92"/>
      <c r="Z78" s="92"/>
      <c r="AA78" s="92"/>
      <c r="AB78" s="92"/>
      <c r="AC78" s="92"/>
      <c r="AD78" s="92"/>
      <c r="AE78" s="92"/>
      <c r="AF78" s="92"/>
      <c r="AG78" s="92"/>
      <c r="AH78" s="92"/>
      <c r="AI78" s="92"/>
      <c r="AJ78" s="92"/>
      <c r="AK78" s="92"/>
      <c r="AL78" s="92"/>
      <c r="AM78" s="92"/>
      <c r="AN78" s="92"/>
      <c r="AO78" s="92"/>
      <c r="AP78" s="92"/>
      <c r="AQ78" s="92"/>
      <c r="AR78" s="92"/>
      <c r="AS78" s="92"/>
      <c r="AT78" s="92"/>
      <c r="AU78" s="92"/>
      <c r="AV78" s="92"/>
      <c r="AW78" s="92"/>
      <c r="AX78" s="92"/>
      <c r="AY78" s="92"/>
      <c r="AZ78" s="92"/>
      <c r="BA78" s="92"/>
      <c r="BB78" s="92"/>
      <c r="BC78" s="92"/>
      <c r="BD78" s="92"/>
      <c r="BE78" s="92"/>
      <c r="BF78" s="92"/>
      <c r="BG78" s="92"/>
      <c r="BH78" s="92"/>
      <c r="BI78" s="92"/>
      <c r="BJ78" s="92"/>
      <c r="BK78" s="92"/>
      <c r="BL78" s="92"/>
      <c r="BM78" s="92"/>
      <c r="BN78" s="92"/>
      <c r="BO78" s="92"/>
      <c r="BP78" s="92"/>
      <c r="BQ78" s="92"/>
      <c r="BR78" s="92"/>
      <c r="BS78" s="92"/>
      <c r="BT78" s="92"/>
      <c r="BU78" s="92"/>
      <c r="BV78" s="92"/>
      <c r="BW78" s="92"/>
      <c r="BX78" s="92"/>
      <c r="BY78" s="92"/>
      <c r="BZ78" s="92"/>
      <c r="CA78" s="92"/>
      <c r="CB78" s="92"/>
      <c r="CC78" s="92"/>
      <c r="CD78" s="92"/>
      <c r="CE78" s="92"/>
      <c r="CF78" s="92"/>
      <c r="CG78" s="92"/>
      <c r="CH78" s="92"/>
      <c r="CI78" s="92"/>
      <c r="CJ78" s="92"/>
      <c r="CK78" s="92"/>
      <c r="CL78" s="92"/>
      <c r="CM78" s="92"/>
      <c r="CN78" s="92"/>
      <c r="CO78" s="92"/>
      <c r="CP78" s="92"/>
      <c r="CQ78" s="92"/>
      <c r="CR78" s="92"/>
      <c r="CS78" s="92"/>
      <c r="CT78" s="92"/>
      <c r="CU78" s="92"/>
      <c r="CV78" s="92"/>
      <c r="CW78" s="92"/>
      <c r="CX78" s="92"/>
      <c r="CY78" s="92"/>
      <c r="CZ78" s="92"/>
      <c r="DA78" s="92"/>
      <c r="DB78" s="92"/>
      <c r="DC78" s="92"/>
      <c r="DD78" s="92"/>
      <c r="DE78" s="92"/>
      <c r="DF78" s="92"/>
      <c r="DG78" s="92"/>
      <c r="DH78" s="92"/>
      <c r="DI78" s="92"/>
      <c r="DJ78" s="92"/>
      <c r="DK78" s="92"/>
      <c r="DL78" s="92"/>
      <c r="DM78" s="92"/>
      <c r="DN78" s="92"/>
      <c r="DO78" s="92"/>
      <c r="DP78" s="92"/>
      <c r="DQ78" s="92"/>
      <c r="DR78" s="92"/>
      <c r="DS78" s="92"/>
      <c r="DT78" s="92"/>
      <c r="DU78" s="92"/>
      <c r="DV78" s="92"/>
      <c r="DW78" s="92"/>
      <c r="DX78" s="92"/>
      <c r="DY78" s="92"/>
      <c r="DZ78" s="92"/>
      <c r="EA78" s="92"/>
      <c r="EB78" s="92"/>
      <c r="EC78" s="92"/>
      <c r="ED78" s="92"/>
      <c r="EE78" s="92"/>
      <c r="EF78" s="92"/>
      <c r="EG78" s="92"/>
      <c r="EH78" s="92"/>
      <c r="EI78" s="92"/>
      <c r="EJ78" s="92"/>
      <c r="EK78" s="92"/>
      <c r="EL78" s="92"/>
      <c r="EM78" s="92"/>
      <c r="EN78" s="92"/>
      <c r="EO78" s="92"/>
      <c r="EP78" s="92"/>
      <c r="EQ78" s="92"/>
      <c r="ER78" s="92"/>
      <c r="ES78" s="92"/>
      <c r="ET78" s="92"/>
      <c r="EU78" s="92"/>
      <c r="EV78" s="92"/>
      <c r="EW78" s="92"/>
      <c r="EX78" s="92"/>
      <c r="EY78" s="92"/>
      <c r="EZ78" s="92"/>
      <c r="FA78" s="92"/>
      <c r="FB78" s="92"/>
      <c r="FC78" s="92"/>
      <c r="FD78" s="92"/>
      <c r="FE78" s="92"/>
      <c r="FF78" s="92"/>
      <c r="FG78" s="92"/>
      <c r="FH78" s="92"/>
      <c r="FI78" s="92"/>
      <c r="FJ78" s="92"/>
      <c r="FK78" s="92"/>
      <c r="FL78" s="92"/>
      <c r="FM78" s="92"/>
      <c r="FN78" s="92"/>
      <c r="FO78" s="92"/>
      <c r="FP78" s="92"/>
      <c r="FQ78" s="92"/>
      <c r="FR78" s="92"/>
      <c r="FS78" s="92"/>
      <c r="FT78" s="92"/>
      <c r="FU78" s="92"/>
      <c r="FV78" s="92"/>
      <c r="FW78" s="92"/>
      <c r="FX78" s="92"/>
      <c r="FY78" s="92"/>
      <c r="FZ78" s="92"/>
      <c r="GA78" s="92"/>
      <c r="GB78" s="92"/>
      <c r="GC78" s="92"/>
      <c r="GD78" s="92"/>
      <c r="GE78" s="92"/>
      <c r="GF78" s="92"/>
      <c r="GG78" s="92"/>
      <c r="GH78" s="92"/>
      <c r="GI78" s="92"/>
      <c r="GJ78" s="92"/>
      <c r="GK78" s="92"/>
      <c r="GL78" s="92"/>
      <c r="GM78" s="92"/>
      <c r="GN78" s="92"/>
      <c r="GO78" s="92"/>
      <c r="GP78" s="92"/>
      <c r="GQ78" s="92"/>
      <c r="GR78" s="92"/>
      <c r="GS78" s="92"/>
      <c r="GT78" s="92"/>
      <c r="GU78" s="92"/>
      <c r="GV78" s="92"/>
      <c r="GW78" s="92"/>
      <c r="GX78" s="92"/>
      <c r="GY78" s="92"/>
      <c r="GZ78" s="92"/>
      <c r="HA78" s="92"/>
      <c r="HB78" s="92"/>
      <c r="HC78" s="92"/>
      <c r="HD78" s="92"/>
      <c r="HE78" s="92"/>
      <c r="HF78" s="92"/>
      <c r="HG78" s="92"/>
      <c r="HH78" s="92"/>
      <c r="HI78" s="92"/>
      <c r="HJ78" s="92"/>
      <c r="HK78" s="92"/>
      <c r="HL78" s="92"/>
      <c r="HM78" s="92"/>
      <c r="HN78" s="92"/>
      <c r="HO78" s="92"/>
      <c r="HP78" s="92"/>
      <c r="HQ78" s="92"/>
      <c r="HR78" s="92"/>
      <c r="HS78" s="92"/>
      <c r="HT78" s="92"/>
      <c r="HU78" s="92"/>
      <c r="HV78" s="92"/>
      <c r="HW78" s="92"/>
      <c r="HX78" s="92"/>
      <c r="HY78" s="92"/>
      <c r="HZ78" s="92"/>
      <c r="IA78" s="92"/>
      <c r="IB78" s="92"/>
      <c r="IC78" s="92"/>
      <c r="ID78" s="92"/>
      <c r="IE78" s="92"/>
      <c r="IF78" s="92"/>
      <c r="IG78" s="92"/>
      <c r="IH78" s="92"/>
      <c r="II78" s="92"/>
      <c r="IJ78" s="92"/>
      <c r="IK78" s="92"/>
      <c r="IL78" s="92"/>
      <c r="IM78" s="92"/>
      <c r="IN78" s="92"/>
      <c r="IO78" s="92"/>
      <c r="IP78" s="92"/>
      <c r="IQ78" s="92"/>
      <c r="IR78" s="92"/>
      <c r="IS78" s="92"/>
      <c r="IT78" s="92"/>
      <c r="IU78" s="92"/>
      <c r="IV78" s="92"/>
      <c r="IW78" s="92"/>
      <c r="IX78" s="92"/>
    </row>
    <row r="79" spans="1:258" s="14" customFormat="1" ht="15" customHeight="1">
      <c r="A79" s="61">
        <v>71</v>
      </c>
      <c r="B79" s="62"/>
      <c r="C79" s="78" t="s">
        <v>213</v>
      </c>
      <c r="D79" s="78" t="s">
        <v>214</v>
      </c>
      <c r="E79" s="63"/>
      <c r="F79" s="58" t="e">
        <f>VLOOKUP(D79,#REF!,3,0)</f>
        <v>#REF!</v>
      </c>
      <c r="G79" s="59">
        <v>0</v>
      </c>
      <c r="H79" s="65"/>
      <c r="I79" s="92"/>
      <c r="J79" s="151" t="e">
        <f t="shared" si="2"/>
        <v>#REF!</v>
      </c>
      <c r="K79" s="92"/>
      <c r="L79" s="92"/>
      <c r="M79" s="58"/>
      <c r="N79" s="58"/>
      <c r="O79" s="92"/>
      <c r="P79" s="92"/>
      <c r="Q79" s="92"/>
      <c r="R79" s="92"/>
      <c r="S79" s="92"/>
      <c r="T79" s="92"/>
      <c r="U79" s="92"/>
      <c r="V79" s="92"/>
      <c r="W79" s="92"/>
      <c r="X79" s="92"/>
      <c r="Y79" s="92"/>
      <c r="Z79" s="92"/>
      <c r="AA79" s="92"/>
      <c r="AB79" s="92"/>
      <c r="AC79" s="92"/>
      <c r="AD79" s="92"/>
      <c r="AE79" s="92"/>
      <c r="AF79" s="92"/>
      <c r="AG79" s="92"/>
      <c r="AH79" s="92"/>
      <c r="AI79" s="92"/>
      <c r="AJ79" s="92"/>
      <c r="AK79" s="92"/>
      <c r="AL79" s="92"/>
      <c r="AM79" s="92"/>
      <c r="AN79" s="92"/>
      <c r="AO79" s="92"/>
      <c r="AP79" s="92"/>
      <c r="AQ79" s="92"/>
      <c r="AR79" s="92"/>
      <c r="AS79" s="92"/>
      <c r="AT79" s="92"/>
      <c r="AU79" s="92"/>
      <c r="AV79" s="92"/>
      <c r="AW79" s="92"/>
      <c r="AX79" s="92"/>
      <c r="AY79" s="92"/>
      <c r="AZ79" s="92"/>
      <c r="BA79" s="92"/>
      <c r="BB79" s="92"/>
      <c r="BC79" s="92"/>
      <c r="BD79" s="92"/>
      <c r="BE79" s="92"/>
      <c r="BF79" s="92"/>
      <c r="BG79" s="92"/>
      <c r="BH79" s="92"/>
      <c r="BI79" s="92"/>
      <c r="BJ79" s="92"/>
      <c r="BK79" s="92"/>
      <c r="BL79" s="92"/>
      <c r="BM79" s="92"/>
      <c r="BN79" s="92"/>
      <c r="BO79" s="92"/>
      <c r="BP79" s="92"/>
      <c r="BQ79" s="92"/>
      <c r="BR79" s="92"/>
      <c r="BS79" s="92"/>
      <c r="BT79" s="92"/>
      <c r="BU79" s="92"/>
      <c r="BV79" s="92"/>
      <c r="BW79" s="92"/>
      <c r="BX79" s="92"/>
      <c r="BY79" s="92"/>
      <c r="BZ79" s="92"/>
      <c r="CA79" s="92"/>
      <c r="CB79" s="92"/>
      <c r="CC79" s="92"/>
      <c r="CD79" s="92"/>
      <c r="CE79" s="92"/>
      <c r="CF79" s="92"/>
      <c r="CG79" s="92"/>
      <c r="CH79" s="92"/>
      <c r="CI79" s="92"/>
      <c r="CJ79" s="92"/>
      <c r="CK79" s="92"/>
      <c r="CL79" s="92"/>
      <c r="CM79" s="92"/>
      <c r="CN79" s="92"/>
      <c r="CO79" s="92"/>
      <c r="CP79" s="92"/>
      <c r="CQ79" s="92"/>
      <c r="CR79" s="92"/>
      <c r="CS79" s="92"/>
      <c r="CT79" s="92"/>
      <c r="CU79" s="92"/>
      <c r="CV79" s="92"/>
      <c r="CW79" s="92"/>
      <c r="CX79" s="92"/>
      <c r="CY79" s="92"/>
      <c r="CZ79" s="92"/>
      <c r="DA79" s="92"/>
      <c r="DB79" s="92"/>
      <c r="DC79" s="92"/>
      <c r="DD79" s="92"/>
      <c r="DE79" s="92"/>
      <c r="DF79" s="92"/>
      <c r="DG79" s="92"/>
      <c r="DH79" s="92"/>
      <c r="DI79" s="92"/>
      <c r="DJ79" s="92"/>
      <c r="DK79" s="92"/>
      <c r="DL79" s="92"/>
      <c r="DM79" s="92"/>
      <c r="DN79" s="92"/>
      <c r="DO79" s="92"/>
      <c r="DP79" s="92"/>
      <c r="DQ79" s="92"/>
      <c r="DR79" s="92"/>
      <c r="DS79" s="92"/>
      <c r="DT79" s="92"/>
      <c r="DU79" s="92"/>
      <c r="DV79" s="92"/>
      <c r="DW79" s="92"/>
      <c r="DX79" s="92"/>
      <c r="DY79" s="92"/>
      <c r="DZ79" s="92"/>
      <c r="EA79" s="92"/>
      <c r="EB79" s="92"/>
      <c r="EC79" s="92"/>
      <c r="ED79" s="92"/>
      <c r="EE79" s="92"/>
      <c r="EF79" s="92"/>
      <c r="EG79" s="92"/>
      <c r="EH79" s="92"/>
      <c r="EI79" s="92"/>
      <c r="EJ79" s="92"/>
      <c r="EK79" s="92"/>
      <c r="EL79" s="92"/>
      <c r="EM79" s="92"/>
      <c r="EN79" s="92"/>
      <c r="EO79" s="92"/>
      <c r="EP79" s="92"/>
      <c r="EQ79" s="92"/>
      <c r="ER79" s="92"/>
      <c r="ES79" s="92"/>
      <c r="ET79" s="92"/>
      <c r="EU79" s="92"/>
      <c r="EV79" s="92"/>
      <c r="EW79" s="92"/>
      <c r="EX79" s="92"/>
      <c r="EY79" s="92"/>
      <c r="EZ79" s="92"/>
      <c r="FA79" s="92"/>
      <c r="FB79" s="92"/>
      <c r="FC79" s="92"/>
      <c r="FD79" s="92"/>
      <c r="FE79" s="92"/>
      <c r="FF79" s="92"/>
      <c r="FG79" s="92"/>
      <c r="FH79" s="92"/>
      <c r="FI79" s="92"/>
      <c r="FJ79" s="92"/>
      <c r="FK79" s="92"/>
      <c r="FL79" s="92"/>
      <c r="FM79" s="92"/>
      <c r="FN79" s="92"/>
      <c r="FO79" s="92"/>
      <c r="FP79" s="92"/>
      <c r="FQ79" s="92"/>
      <c r="FR79" s="92"/>
      <c r="FS79" s="92"/>
      <c r="FT79" s="92"/>
      <c r="FU79" s="92"/>
      <c r="FV79" s="92"/>
      <c r="FW79" s="92"/>
      <c r="FX79" s="92"/>
      <c r="FY79" s="92"/>
      <c r="FZ79" s="92"/>
      <c r="GA79" s="92"/>
      <c r="GB79" s="92"/>
      <c r="GC79" s="92"/>
      <c r="GD79" s="92"/>
      <c r="GE79" s="92"/>
      <c r="GF79" s="92"/>
      <c r="GG79" s="92"/>
      <c r="GH79" s="92"/>
      <c r="GI79" s="92"/>
      <c r="GJ79" s="92"/>
      <c r="GK79" s="92"/>
      <c r="GL79" s="92"/>
      <c r="GM79" s="92"/>
      <c r="GN79" s="92"/>
      <c r="GO79" s="92"/>
      <c r="GP79" s="92"/>
      <c r="GQ79" s="92"/>
      <c r="GR79" s="92"/>
      <c r="GS79" s="92"/>
      <c r="GT79" s="92"/>
      <c r="GU79" s="92"/>
      <c r="GV79" s="92"/>
      <c r="GW79" s="92"/>
      <c r="GX79" s="92"/>
      <c r="GY79" s="92"/>
      <c r="GZ79" s="92"/>
      <c r="HA79" s="92"/>
      <c r="HB79" s="92"/>
      <c r="HC79" s="92"/>
      <c r="HD79" s="92"/>
      <c r="HE79" s="92"/>
      <c r="HF79" s="92"/>
      <c r="HG79" s="92"/>
      <c r="HH79" s="92"/>
      <c r="HI79" s="92"/>
      <c r="HJ79" s="92"/>
      <c r="HK79" s="92"/>
      <c r="HL79" s="92"/>
      <c r="HM79" s="92"/>
      <c r="HN79" s="92"/>
      <c r="HO79" s="92"/>
      <c r="HP79" s="92"/>
      <c r="HQ79" s="92"/>
      <c r="HR79" s="92"/>
      <c r="HS79" s="92"/>
      <c r="HT79" s="92"/>
      <c r="HU79" s="92"/>
      <c r="HV79" s="92"/>
      <c r="HW79" s="92"/>
      <c r="HX79" s="92"/>
      <c r="HY79" s="92"/>
      <c r="HZ79" s="92"/>
      <c r="IA79" s="92"/>
      <c r="IB79" s="92"/>
      <c r="IC79" s="92"/>
      <c r="ID79" s="92"/>
      <c r="IE79" s="92"/>
      <c r="IF79" s="92"/>
      <c r="IG79" s="92"/>
      <c r="IH79" s="92"/>
      <c r="II79" s="92"/>
      <c r="IJ79" s="92"/>
      <c r="IK79" s="92"/>
      <c r="IL79" s="92"/>
      <c r="IM79" s="92"/>
      <c r="IN79" s="92"/>
      <c r="IO79" s="92"/>
      <c r="IP79" s="92"/>
      <c r="IQ79" s="92"/>
      <c r="IR79" s="92"/>
      <c r="IS79" s="92"/>
      <c r="IT79" s="92"/>
      <c r="IU79" s="92"/>
      <c r="IV79" s="92"/>
      <c r="IW79" s="92"/>
      <c r="IX79" s="92"/>
    </row>
    <row r="80" spans="1:258" s="14" customFormat="1" ht="15" customHeight="1">
      <c r="A80" s="61">
        <v>72</v>
      </c>
      <c r="B80" s="62"/>
      <c r="C80" s="78" t="s">
        <v>215</v>
      </c>
      <c r="D80" s="78" t="s">
        <v>216</v>
      </c>
      <c r="E80" s="63"/>
      <c r="F80" s="58" t="e">
        <f>VLOOKUP(D80,#REF!,3,0)</f>
        <v>#REF!</v>
      </c>
      <c r="G80" s="59">
        <v>2.9732536999999999</v>
      </c>
      <c r="H80" s="65"/>
      <c r="I80" s="92"/>
      <c r="J80" s="151" t="e">
        <f t="shared" si="2"/>
        <v>#REF!</v>
      </c>
      <c r="K80" s="92"/>
      <c r="L80" s="92"/>
      <c r="M80" s="58"/>
      <c r="N80" s="58"/>
      <c r="O80" s="92"/>
      <c r="P80" s="92"/>
      <c r="Q80" s="92"/>
      <c r="R80" s="92"/>
      <c r="S80" s="92"/>
      <c r="T80" s="92"/>
      <c r="U80" s="92"/>
      <c r="V80" s="92"/>
      <c r="W80" s="92"/>
      <c r="X80" s="92"/>
      <c r="Y80" s="92"/>
      <c r="Z80" s="92"/>
      <c r="AA80" s="92"/>
      <c r="AB80" s="92"/>
      <c r="AC80" s="92"/>
      <c r="AD80" s="92"/>
      <c r="AE80" s="92"/>
      <c r="AF80" s="92"/>
      <c r="AG80" s="92"/>
      <c r="AH80" s="92"/>
      <c r="AI80" s="92"/>
      <c r="AJ80" s="92"/>
      <c r="AK80" s="92"/>
      <c r="AL80" s="92"/>
      <c r="AM80" s="92"/>
      <c r="AN80" s="92"/>
      <c r="AO80" s="92"/>
      <c r="AP80" s="92"/>
      <c r="AQ80" s="92"/>
      <c r="AR80" s="92"/>
      <c r="AS80" s="92"/>
      <c r="AT80" s="92"/>
      <c r="AU80" s="92"/>
      <c r="AV80" s="92"/>
      <c r="AW80" s="92"/>
      <c r="AX80" s="92"/>
      <c r="AY80" s="92"/>
      <c r="AZ80" s="92"/>
      <c r="BA80" s="92"/>
      <c r="BB80" s="92"/>
      <c r="BC80" s="92"/>
      <c r="BD80" s="92"/>
      <c r="BE80" s="92"/>
      <c r="BF80" s="92"/>
      <c r="BG80" s="92"/>
      <c r="BH80" s="92"/>
      <c r="BI80" s="92"/>
      <c r="BJ80" s="92"/>
      <c r="BK80" s="92"/>
      <c r="BL80" s="92"/>
      <c r="BM80" s="92"/>
      <c r="BN80" s="92"/>
      <c r="BO80" s="92"/>
      <c r="BP80" s="92"/>
      <c r="BQ80" s="92"/>
      <c r="BR80" s="92"/>
      <c r="BS80" s="92"/>
      <c r="BT80" s="92"/>
      <c r="BU80" s="92"/>
      <c r="BV80" s="92"/>
      <c r="BW80" s="92"/>
      <c r="BX80" s="92"/>
      <c r="BY80" s="92"/>
      <c r="BZ80" s="92"/>
      <c r="CA80" s="92"/>
      <c r="CB80" s="92"/>
      <c r="CC80" s="92"/>
      <c r="CD80" s="92"/>
      <c r="CE80" s="92"/>
      <c r="CF80" s="92"/>
      <c r="CG80" s="92"/>
      <c r="CH80" s="92"/>
      <c r="CI80" s="92"/>
      <c r="CJ80" s="92"/>
      <c r="CK80" s="92"/>
      <c r="CL80" s="92"/>
      <c r="CM80" s="92"/>
      <c r="CN80" s="92"/>
      <c r="CO80" s="92"/>
      <c r="CP80" s="92"/>
      <c r="CQ80" s="92"/>
      <c r="CR80" s="92"/>
      <c r="CS80" s="92"/>
      <c r="CT80" s="92"/>
      <c r="CU80" s="92"/>
      <c r="CV80" s="92"/>
      <c r="CW80" s="92"/>
      <c r="CX80" s="92"/>
      <c r="CY80" s="92"/>
      <c r="CZ80" s="92"/>
      <c r="DA80" s="92"/>
      <c r="DB80" s="92"/>
      <c r="DC80" s="92"/>
      <c r="DD80" s="92"/>
      <c r="DE80" s="92"/>
      <c r="DF80" s="92"/>
      <c r="DG80" s="92"/>
      <c r="DH80" s="92"/>
      <c r="DI80" s="92"/>
      <c r="DJ80" s="92"/>
      <c r="DK80" s="92"/>
      <c r="DL80" s="92"/>
      <c r="DM80" s="92"/>
      <c r="DN80" s="92"/>
      <c r="DO80" s="92"/>
      <c r="DP80" s="92"/>
      <c r="DQ80" s="92"/>
      <c r="DR80" s="92"/>
      <c r="DS80" s="92"/>
      <c r="DT80" s="92"/>
      <c r="DU80" s="92"/>
      <c r="DV80" s="92"/>
      <c r="DW80" s="92"/>
      <c r="DX80" s="92"/>
      <c r="DY80" s="92"/>
      <c r="DZ80" s="92"/>
      <c r="EA80" s="92"/>
      <c r="EB80" s="92"/>
      <c r="EC80" s="92"/>
      <c r="ED80" s="92"/>
      <c r="EE80" s="92"/>
      <c r="EF80" s="92"/>
      <c r="EG80" s="92"/>
      <c r="EH80" s="92"/>
      <c r="EI80" s="92"/>
      <c r="EJ80" s="92"/>
      <c r="EK80" s="92"/>
      <c r="EL80" s="92"/>
      <c r="EM80" s="92"/>
      <c r="EN80" s="92"/>
      <c r="EO80" s="92"/>
      <c r="EP80" s="92"/>
      <c r="EQ80" s="92"/>
      <c r="ER80" s="92"/>
      <c r="ES80" s="92"/>
      <c r="ET80" s="92"/>
      <c r="EU80" s="92"/>
      <c r="EV80" s="92"/>
      <c r="EW80" s="92"/>
      <c r="EX80" s="92"/>
      <c r="EY80" s="92"/>
      <c r="EZ80" s="92"/>
      <c r="FA80" s="92"/>
      <c r="FB80" s="92"/>
      <c r="FC80" s="92"/>
      <c r="FD80" s="92"/>
      <c r="FE80" s="92"/>
      <c r="FF80" s="92"/>
      <c r="FG80" s="92"/>
      <c r="FH80" s="92"/>
      <c r="FI80" s="92"/>
      <c r="FJ80" s="92"/>
      <c r="FK80" s="92"/>
      <c r="FL80" s="92"/>
      <c r="FM80" s="92"/>
      <c r="FN80" s="92"/>
      <c r="FO80" s="92"/>
      <c r="FP80" s="92"/>
      <c r="FQ80" s="92"/>
      <c r="FR80" s="92"/>
      <c r="FS80" s="92"/>
      <c r="FT80" s="92"/>
      <c r="FU80" s="92"/>
      <c r="FV80" s="92"/>
      <c r="FW80" s="92"/>
      <c r="FX80" s="92"/>
      <c r="FY80" s="92"/>
      <c r="FZ80" s="92"/>
      <c r="GA80" s="92"/>
      <c r="GB80" s="92"/>
      <c r="GC80" s="92"/>
      <c r="GD80" s="92"/>
      <c r="GE80" s="92"/>
      <c r="GF80" s="92"/>
      <c r="GG80" s="92"/>
      <c r="GH80" s="92"/>
      <c r="GI80" s="92"/>
      <c r="GJ80" s="92"/>
      <c r="GK80" s="92"/>
      <c r="GL80" s="92"/>
      <c r="GM80" s="92"/>
      <c r="GN80" s="92"/>
      <c r="GO80" s="92"/>
      <c r="GP80" s="92"/>
      <c r="GQ80" s="92"/>
      <c r="GR80" s="92"/>
      <c r="GS80" s="92"/>
      <c r="GT80" s="92"/>
      <c r="GU80" s="92"/>
      <c r="GV80" s="92"/>
      <c r="GW80" s="92"/>
      <c r="GX80" s="92"/>
      <c r="GY80" s="92"/>
      <c r="GZ80" s="92"/>
      <c r="HA80" s="92"/>
      <c r="HB80" s="92"/>
      <c r="HC80" s="92"/>
      <c r="HD80" s="92"/>
      <c r="HE80" s="92"/>
      <c r="HF80" s="92"/>
      <c r="HG80" s="92"/>
      <c r="HH80" s="92"/>
      <c r="HI80" s="92"/>
      <c r="HJ80" s="92"/>
      <c r="HK80" s="92"/>
      <c r="HL80" s="92"/>
      <c r="HM80" s="92"/>
      <c r="HN80" s="92"/>
      <c r="HO80" s="92"/>
      <c r="HP80" s="92"/>
      <c r="HQ80" s="92"/>
      <c r="HR80" s="92"/>
      <c r="HS80" s="92"/>
      <c r="HT80" s="92"/>
      <c r="HU80" s="92"/>
      <c r="HV80" s="92"/>
      <c r="HW80" s="92"/>
      <c r="HX80" s="92"/>
      <c r="HY80" s="92"/>
      <c r="HZ80" s="92"/>
      <c r="IA80" s="92"/>
      <c r="IB80" s="92"/>
      <c r="IC80" s="92"/>
      <c r="ID80" s="92"/>
      <c r="IE80" s="92"/>
      <c r="IF80" s="92"/>
      <c r="IG80" s="92"/>
      <c r="IH80" s="92"/>
      <c r="II80" s="92"/>
      <c r="IJ80" s="92"/>
      <c r="IK80" s="92"/>
      <c r="IL80" s="92"/>
      <c r="IM80" s="92"/>
      <c r="IN80" s="92"/>
      <c r="IO80" s="92"/>
      <c r="IP80" s="92"/>
      <c r="IQ80" s="92"/>
      <c r="IR80" s="92"/>
      <c r="IS80" s="92"/>
      <c r="IT80" s="92"/>
      <c r="IU80" s="92"/>
      <c r="IV80" s="92"/>
      <c r="IW80" s="92"/>
      <c r="IX80" s="92"/>
    </row>
    <row r="81" spans="1:258" s="49" customFormat="1" ht="15" customHeight="1">
      <c r="A81" s="61">
        <v>73</v>
      </c>
      <c r="B81" s="82"/>
      <c r="C81" s="148" t="s">
        <v>217</v>
      </c>
      <c r="D81" s="153" t="s">
        <v>218</v>
      </c>
      <c r="E81" s="85"/>
      <c r="F81" s="87" t="e">
        <f>VLOOKUP(D81,#REF!,3,0)</f>
        <v>#REF!</v>
      </c>
      <c r="G81" s="149">
        <v>0.77393389999999995</v>
      </c>
      <c r="H81" s="88"/>
      <c r="I81" s="101"/>
      <c r="J81" s="151" t="e">
        <f t="shared" si="2"/>
        <v>#REF!</v>
      </c>
      <c r="K81" s="101"/>
      <c r="L81" s="101"/>
      <c r="M81" s="87"/>
      <c r="N81" s="87"/>
      <c r="O81" s="101"/>
      <c r="P81" s="101"/>
      <c r="Q81" s="101"/>
      <c r="R81" s="101"/>
      <c r="S81" s="101"/>
      <c r="T81" s="101"/>
      <c r="U81" s="101"/>
      <c r="V81" s="101"/>
      <c r="W81" s="101"/>
      <c r="X81" s="101"/>
      <c r="Y81" s="101"/>
      <c r="Z81" s="101"/>
      <c r="AA81" s="101"/>
      <c r="AB81" s="101"/>
      <c r="AC81" s="101"/>
      <c r="AD81" s="101"/>
      <c r="AE81" s="101"/>
      <c r="AF81" s="101"/>
      <c r="AG81" s="101"/>
      <c r="AH81" s="101"/>
      <c r="AI81" s="101"/>
      <c r="AJ81" s="101"/>
      <c r="AK81" s="101"/>
      <c r="AL81" s="101"/>
      <c r="AM81" s="101"/>
      <c r="AN81" s="101"/>
      <c r="AO81" s="101"/>
      <c r="AP81" s="101"/>
      <c r="AQ81" s="101"/>
      <c r="AR81" s="101"/>
      <c r="AS81" s="101"/>
      <c r="AT81" s="101"/>
      <c r="AU81" s="101"/>
      <c r="AV81" s="101"/>
      <c r="AW81" s="101"/>
      <c r="AX81" s="101"/>
      <c r="AY81" s="101"/>
      <c r="AZ81" s="101"/>
      <c r="BA81" s="101"/>
      <c r="BB81" s="101"/>
      <c r="BC81" s="101"/>
      <c r="BD81" s="101"/>
      <c r="BE81" s="101"/>
      <c r="BF81" s="101"/>
      <c r="BG81" s="101"/>
      <c r="BH81" s="101"/>
      <c r="BI81" s="101"/>
      <c r="BJ81" s="101"/>
      <c r="BK81" s="101"/>
      <c r="BL81" s="101"/>
      <c r="BM81" s="101"/>
      <c r="BN81" s="101"/>
      <c r="BO81" s="101"/>
      <c r="BP81" s="101"/>
      <c r="BQ81" s="101"/>
      <c r="BR81" s="101"/>
      <c r="BS81" s="101"/>
      <c r="BT81" s="101"/>
      <c r="BU81" s="101"/>
      <c r="BV81" s="101"/>
      <c r="BW81" s="101"/>
      <c r="BX81" s="101"/>
      <c r="BY81" s="101"/>
      <c r="BZ81" s="101"/>
      <c r="CA81" s="101"/>
      <c r="CB81" s="101"/>
      <c r="CC81" s="101"/>
      <c r="CD81" s="101"/>
      <c r="CE81" s="101"/>
      <c r="CF81" s="101"/>
      <c r="CG81" s="101"/>
      <c r="CH81" s="101"/>
      <c r="CI81" s="101"/>
      <c r="CJ81" s="101"/>
      <c r="CK81" s="101"/>
      <c r="CL81" s="101"/>
      <c r="CM81" s="101"/>
      <c r="CN81" s="101"/>
      <c r="CO81" s="101"/>
      <c r="CP81" s="101"/>
      <c r="CQ81" s="101"/>
      <c r="CR81" s="101"/>
      <c r="CS81" s="101"/>
      <c r="CT81" s="101"/>
      <c r="CU81" s="101"/>
      <c r="CV81" s="101"/>
      <c r="CW81" s="101"/>
      <c r="CX81" s="101"/>
      <c r="CY81" s="101"/>
      <c r="CZ81" s="101"/>
      <c r="DA81" s="101"/>
      <c r="DB81" s="101"/>
      <c r="DC81" s="101"/>
      <c r="DD81" s="101"/>
      <c r="DE81" s="101"/>
      <c r="DF81" s="101"/>
      <c r="DG81" s="101"/>
      <c r="DH81" s="101"/>
      <c r="DI81" s="101"/>
      <c r="DJ81" s="101"/>
      <c r="DK81" s="101"/>
      <c r="DL81" s="101"/>
      <c r="DM81" s="101"/>
      <c r="DN81" s="101"/>
      <c r="DO81" s="101"/>
      <c r="DP81" s="101"/>
      <c r="DQ81" s="101"/>
      <c r="DR81" s="101"/>
      <c r="DS81" s="101"/>
      <c r="DT81" s="101"/>
      <c r="DU81" s="101"/>
      <c r="DV81" s="101"/>
      <c r="DW81" s="101"/>
      <c r="DX81" s="101"/>
      <c r="DY81" s="101"/>
      <c r="DZ81" s="101"/>
      <c r="EA81" s="101"/>
      <c r="EB81" s="101"/>
      <c r="EC81" s="101"/>
      <c r="ED81" s="101"/>
      <c r="EE81" s="101"/>
      <c r="EF81" s="101"/>
      <c r="EG81" s="101"/>
      <c r="EH81" s="101"/>
      <c r="EI81" s="101"/>
      <c r="EJ81" s="101"/>
      <c r="EK81" s="101"/>
      <c r="EL81" s="101"/>
      <c r="EM81" s="101"/>
      <c r="EN81" s="101"/>
      <c r="EO81" s="101"/>
      <c r="EP81" s="101"/>
      <c r="EQ81" s="101"/>
      <c r="ER81" s="101"/>
      <c r="ES81" s="101"/>
      <c r="ET81" s="101"/>
      <c r="EU81" s="101"/>
      <c r="EV81" s="101"/>
      <c r="EW81" s="101"/>
      <c r="EX81" s="101"/>
      <c r="EY81" s="101"/>
      <c r="EZ81" s="101"/>
      <c r="FA81" s="101"/>
      <c r="FB81" s="101"/>
      <c r="FC81" s="101"/>
      <c r="FD81" s="101"/>
      <c r="FE81" s="101"/>
      <c r="FF81" s="101"/>
      <c r="FG81" s="101"/>
      <c r="FH81" s="101"/>
      <c r="FI81" s="101"/>
      <c r="FJ81" s="101"/>
      <c r="FK81" s="101"/>
      <c r="FL81" s="101"/>
      <c r="FM81" s="101"/>
      <c r="FN81" s="101"/>
      <c r="FO81" s="101"/>
      <c r="FP81" s="101"/>
      <c r="FQ81" s="101"/>
      <c r="FR81" s="101"/>
      <c r="FS81" s="101"/>
      <c r="FT81" s="101"/>
      <c r="FU81" s="101"/>
      <c r="FV81" s="101"/>
      <c r="FW81" s="101"/>
      <c r="FX81" s="101"/>
      <c r="FY81" s="101"/>
      <c r="FZ81" s="101"/>
      <c r="GA81" s="101"/>
      <c r="GB81" s="101"/>
      <c r="GC81" s="101"/>
      <c r="GD81" s="101"/>
      <c r="GE81" s="101"/>
      <c r="GF81" s="101"/>
      <c r="GG81" s="101"/>
      <c r="GH81" s="101"/>
      <c r="GI81" s="101"/>
      <c r="GJ81" s="101"/>
      <c r="GK81" s="101"/>
      <c r="GL81" s="101"/>
      <c r="GM81" s="101"/>
      <c r="GN81" s="101"/>
      <c r="GO81" s="101"/>
      <c r="GP81" s="101"/>
      <c r="GQ81" s="101"/>
      <c r="GR81" s="101"/>
      <c r="GS81" s="101"/>
      <c r="GT81" s="101"/>
      <c r="GU81" s="101"/>
      <c r="GV81" s="101"/>
      <c r="GW81" s="101"/>
      <c r="GX81" s="101"/>
      <c r="GY81" s="101"/>
      <c r="GZ81" s="101"/>
      <c r="HA81" s="101"/>
      <c r="HB81" s="101"/>
      <c r="HC81" s="101"/>
      <c r="HD81" s="101"/>
      <c r="HE81" s="101"/>
      <c r="HF81" s="101"/>
      <c r="HG81" s="101"/>
      <c r="HH81" s="101"/>
      <c r="HI81" s="101"/>
      <c r="HJ81" s="101"/>
      <c r="HK81" s="101"/>
      <c r="HL81" s="101"/>
      <c r="HM81" s="101"/>
      <c r="HN81" s="101"/>
      <c r="HO81" s="101"/>
      <c r="HP81" s="101"/>
      <c r="HQ81" s="101"/>
      <c r="HR81" s="101"/>
      <c r="HS81" s="101"/>
      <c r="HT81" s="101"/>
      <c r="HU81" s="101"/>
      <c r="HV81" s="101"/>
      <c r="HW81" s="101"/>
      <c r="HX81" s="101"/>
      <c r="HY81" s="101"/>
      <c r="HZ81" s="101"/>
      <c r="IA81" s="101"/>
      <c r="IB81" s="101"/>
      <c r="IC81" s="101"/>
      <c r="ID81" s="101"/>
      <c r="IE81" s="101"/>
      <c r="IF81" s="101"/>
      <c r="IG81" s="101"/>
      <c r="IH81" s="101"/>
      <c r="II81" s="101"/>
      <c r="IJ81" s="101"/>
      <c r="IK81" s="101"/>
      <c r="IL81" s="101"/>
      <c r="IM81" s="101"/>
      <c r="IN81" s="101"/>
      <c r="IO81" s="101"/>
      <c r="IP81" s="101"/>
      <c r="IQ81" s="101"/>
      <c r="IR81" s="101"/>
      <c r="IS81" s="101"/>
      <c r="IT81" s="101"/>
      <c r="IU81" s="101"/>
      <c r="IV81" s="101"/>
      <c r="IW81" s="101"/>
      <c r="IX81" s="101"/>
    </row>
    <row r="82" spans="1:258" s="49" customFormat="1" ht="15" customHeight="1">
      <c r="A82" s="61">
        <v>74</v>
      </c>
      <c r="B82" s="82"/>
      <c r="C82" s="148" t="s">
        <v>219</v>
      </c>
      <c r="D82" s="153" t="s">
        <v>220</v>
      </c>
      <c r="E82" s="85"/>
      <c r="F82" s="87" t="e">
        <f>VLOOKUP(D82,#REF!,3,0)</f>
        <v>#REF!</v>
      </c>
      <c r="G82" s="149">
        <v>0.18883</v>
      </c>
      <c r="H82" s="88"/>
      <c r="I82" s="101"/>
      <c r="J82" s="151" t="e">
        <f t="shared" si="2"/>
        <v>#REF!</v>
      </c>
      <c r="K82" s="101"/>
      <c r="L82" s="101"/>
      <c r="M82" s="87"/>
      <c r="N82" s="87"/>
      <c r="O82" s="101"/>
      <c r="P82" s="101"/>
      <c r="Q82" s="101"/>
      <c r="R82" s="101"/>
      <c r="S82" s="101"/>
      <c r="T82" s="101"/>
      <c r="U82" s="101"/>
      <c r="V82" s="101"/>
      <c r="W82" s="101"/>
      <c r="X82" s="101"/>
      <c r="Y82" s="101"/>
      <c r="Z82" s="101"/>
      <c r="AA82" s="101"/>
      <c r="AB82" s="101"/>
      <c r="AC82" s="101"/>
      <c r="AD82" s="101"/>
      <c r="AE82" s="101"/>
      <c r="AF82" s="101"/>
      <c r="AG82" s="101"/>
      <c r="AH82" s="101"/>
      <c r="AI82" s="101"/>
      <c r="AJ82" s="101"/>
      <c r="AK82" s="101"/>
      <c r="AL82" s="101"/>
      <c r="AM82" s="101"/>
      <c r="AN82" s="101"/>
      <c r="AO82" s="101"/>
      <c r="AP82" s="101"/>
      <c r="AQ82" s="101"/>
      <c r="AR82" s="101"/>
      <c r="AS82" s="101"/>
      <c r="AT82" s="101"/>
      <c r="AU82" s="101"/>
      <c r="AV82" s="101"/>
      <c r="AW82" s="101"/>
      <c r="AX82" s="101"/>
      <c r="AY82" s="101"/>
      <c r="AZ82" s="101"/>
      <c r="BA82" s="101"/>
      <c r="BB82" s="101"/>
      <c r="BC82" s="101"/>
      <c r="BD82" s="101"/>
      <c r="BE82" s="101"/>
      <c r="BF82" s="101"/>
      <c r="BG82" s="101"/>
      <c r="BH82" s="101"/>
      <c r="BI82" s="101"/>
      <c r="BJ82" s="101"/>
      <c r="BK82" s="101"/>
      <c r="BL82" s="101"/>
      <c r="BM82" s="101"/>
      <c r="BN82" s="101"/>
      <c r="BO82" s="101"/>
      <c r="BP82" s="101"/>
      <c r="BQ82" s="101"/>
      <c r="BR82" s="101"/>
      <c r="BS82" s="101"/>
      <c r="BT82" s="101"/>
      <c r="BU82" s="101"/>
      <c r="BV82" s="101"/>
      <c r="BW82" s="101"/>
      <c r="BX82" s="101"/>
      <c r="BY82" s="101"/>
      <c r="BZ82" s="101"/>
      <c r="CA82" s="101"/>
      <c r="CB82" s="101"/>
      <c r="CC82" s="101"/>
      <c r="CD82" s="101"/>
      <c r="CE82" s="101"/>
      <c r="CF82" s="101"/>
      <c r="CG82" s="101"/>
      <c r="CH82" s="101"/>
      <c r="CI82" s="101"/>
      <c r="CJ82" s="101"/>
      <c r="CK82" s="101"/>
      <c r="CL82" s="101"/>
      <c r="CM82" s="101"/>
      <c r="CN82" s="101"/>
      <c r="CO82" s="101"/>
      <c r="CP82" s="101"/>
      <c r="CQ82" s="101"/>
      <c r="CR82" s="101"/>
      <c r="CS82" s="101"/>
      <c r="CT82" s="101"/>
      <c r="CU82" s="101"/>
      <c r="CV82" s="101"/>
      <c r="CW82" s="101"/>
      <c r="CX82" s="101"/>
      <c r="CY82" s="101"/>
      <c r="CZ82" s="101"/>
      <c r="DA82" s="101"/>
      <c r="DB82" s="101"/>
      <c r="DC82" s="101"/>
      <c r="DD82" s="101"/>
      <c r="DE82" s="101"/>
      <c r="DF82" s="101"/>
      <c r="DG82" s="101"/>
      <c r="DH82" s="101"/>
      <c r="DI82" s="101"/>
      <c r="DJ82" s="101"/>
      <c r="DK82" s="101"/>
      <c r="DL82" s="101"/>
      <c r="DM82" s="101"/>
      <c r="DN82" s="101"/>
      <c r="DO82" s="101"/>
      <c r="DP82" s="101"/>
      <c r="DQ82" s="101"/>
      <c r="DR82" s="101"/>
      <c r="DS82" s="101"/>
      <c r="DT82" s="101"/>
      <c r="DU82" s="101"/>
      <c r="DV82" s="101"/>
      <c r="DW82" s="101"/>
      <c r="DX82" s="101"/>
      <c r="DY82" s="101"/>
      <c r="DZ82" s="101"/>
      <c r="EA82" s="101"/>
      <c r="EB82" s="101"/>
      <c r="EC82" s="101"/>
      <c r="ED82" s="101"/>
      <c r="EE82" s="101"/>
      <c r="EF82" s="101"/>
      <c r="EG82" s="101"/>
      <c r="EH82" s="101"/>
      <c r="EI82" s="101"/>
      <c r="EJ82" s="101"/>
      <c r="EK82" s="101"/>
      <c r="EL82" s="101"/>
      <c r="EM82" s="101"/>
      <c r="EN82" s="101"/>
      <c r="EO82" s="101"/>
      <c r="EP82" s="101"/>
      <c r="EQ82" s="101"/>
      <c r="ER82" s="101"/>
      <c r="ES82" s="101"/>
      <c r="ET82" s="101"/>
      <c r="EU82" s="101"/>
      <c r="EV82" s="101"/>
      <c r="EW82" s="101"/>
      <c r="EX82" s="101"/>
      <c r="EY82" s="101"/>
      <c r="EZ82" s="101"/>
      <c r="FA82" s="101"/>
      <c r="FB82" s="101"/>
      <c r="FC82" s="101"/>
      <c r="FD82" s="101"/>
      <c r="FE82" s="101"/>
      <c r="FF82" s="101"/>
      <c r="FG82" s="101"/>
      <c r="FH82" s="101"/>
      <c r="FI82" s="101"/>
      <c r="FJ82" s="101"/>
      <c r="FK82" s="101"/>
      <c r="FL82" s="101"/>
      <c r="FM82" s="101"/>
      <c r="FN82" s="101"/>
      <c r="FO82" s="101"/>
      <c r="FP82" s="101"/>
      <c r="FQ82" s="101"/>
      <c r="FR82" s="101"/>
      <c r="FS82" s="101"/>
      <c r="FT82" s="101"/>
      <c r="FU82" s="101"/>
      <c r="FV82" s="101"/>
      <c r="FW82" s="101"/>
      <c r="FX82" s="101"/>
      <c r="FY82" s="101"/>
      <c r="FZ82" s="101"/>
      <c r="GA82" s="101"/>
      <c r="GB82" s="101"/>
      <c r="GC82" s="101"/>
      <c r="GD82" s="101"/>
      <c r="GE82" s="101"/>
      <c r="GF82" s="101"/>
      <c r="GG82" s="101"/>
      <c r="GH82" s="101"/>
      <c r="GI82" s="101"/>
      <c r="GJ82" s="101"/>
      <c r="GK82" s="101"/>
      <c r="GL82" s="101"/>
      <c r="GM82" s="101"/>
      <c r="GN82" s="101"/>
      <c r="GO82" s="101"/>
      <c r="GP82" s="101"/>
      <c r="GQ82" s="101"/>
      <c r="GR82" s="101"/>
      <c r="GS82" s="101"/>
      <c r="GT82" s="101"/>
      <c r="GU82" s="101"/>
      <c r="GV82" s="101"/>
      <c r="GW82" s="101"/>
      <c r="GX82" s="101"/>
      <c r="GY82" s="101"/>
      <c r="GZ82" s="101"/>
      <c r="HA82" s="101"/>
      <c r="HB82" s="101"/>
      <c r="HC82" s="101"/>
      <c r="HD82" s="101"/>
      <c r="HE82" s="101"/>
      <c r="HF82" s="101"/>
      <c r="HG82" s="101"/>
      <c r="HH82" s="101"/>
      <c r="HI82" s="101"/>
      <c r="HJ82" s="101"/>
      <c r="HK82" s="101"/>
      <c r="HL82" s="101"/>
      <c r="HM82" s="101"/>
      <c r="HN82" s="101"/>
      <c r="HO82" s="101"/>
      <c r="HP82" s="101"/>
      <c r="HQ82" s="101"/>
      <c r="HR82" s="101"/>
      <c r="HS82" s="101"/>
      <c r="HT82" s="101"/>
      <c r="HU82" s="101"/>
      <c r="HV82" s="101"/>
      <c r="HW82" s="101"/>
      <c r="HX82" s="101"/>
      <c r="HY82" s="101"/>
      <c r="HZ82" s="101"/>
      <c r="IA82" s="101"/>
      <c r="IB82" s="101"/>
      <c r="IC82" s="101"/>
      <c r="ID82" s="101"/>
      <c r="IE82" s="101"/>
      <c r="IF82" s="101"/>
      <c r="IG82" s="101"/>
      <c r="IH82" s="101"/>
      <c r="II82" s="101"/>
      <c r="IJ82" s="101"/>
      <c r="IK82" s="101"/>
      <c r="IL82" s="101"/>
      <c r="IM82" s="101"/>
      <c r="IN82" s="101"/>
      <c r="IO82" s="101"/>
      <c r="IP82" s="101"/>
      <c r="IQ82" s="101"/>
      <c r="IR82" s="101"/>
      <c r="IS82" s="101"/>
      <c r="IT82" s="101"/>
      <c r="IU82" s="101"/>
      <c r="IV82" s="101"/>
      <c r="IW82" s="101"/>
      <c r="IX82" s="101"/>
    </row>
    <row r="83" spans="1:258" s="49" customFormat="1" ht="15" customHeight="1">
      <c r="A83" s="61">
        <v>75</v>
      </c>
      <c r="B83" s="82"/>
      <c r="C83" s="148" t="s">
        <v>221</v>
      </c>
      <c r="D83" s="153" t="s">
        <v>222</v>
      </c>
      <c r="E83" s="85"/>
      <c r="F83" s="87" t="e">
        <f>VLOOKUP(D83,#REF!,3,0)</f>
        <v>#REF!</v>
      </c>
      <c r="G83" s="149">
        <v>0.33978130000000001</v>
      </c>
      <c r="H83" s="88"/>
      <c r="I83" s="101"/>
      <c r="J83" s="151" t="e">
        <f t="shared" si="2"/>
        <v>#REF!</v>
      </c>
      <c r="K83" s="101"/>
      <c r="L83" s="101"/>
      <c r="M83" s="87"/>
      <c r="N83" s="87"/>
      <c r="O83" s="101"/>
      <c r="P83" s="101"/>
      <c r="Q83" s="101"/>
      <c r="R83" s="101"/>
      <c r="S83" s="101"/>
      <c r="T83" s="101"/>
      <c r="U83" s="101"/>
      <c r="V83" s="101"/>
      <c r="W83" s="101"/>
      <c r="X83" s="101"/>
      <c r="Y83" s="101"/>
      <c r="Z83" s="101"/>
      <c r="AA83" s="101"/>
      <c r="AB83" s="101"/>
      <c r="AC83" s="101"/>
      <c r="AD83" s="101"/>
      <c r="AE83" s="101"/>
      <c r="AF83" s="101"/>
      <c r="AG83" s="101"/>
      <c r="AH83" s="101"/>
      <c r="AI83" s="101"/>
      <c r="AJ83" s="101"/>
      <c r="AK83" s="101"/>
      <c r="AL83" s="101"/>
      <c r="AM83" s="101"/>
      <c r="AN83" s="101"/>
      <c r="AO83" s="101"/>
      <c r="AP83" s="101"/>
      <c r="AQ83" s="101"/>
      <c r="AR83" s="101"/>
      <c r="AS83" s="101"/>
      <c r="AT83" s="101"/>
      <c r="AU83" s="101"/>
      <c r="AV83" s="101"/>
      <c r="AW83" s="101"/>
      <c r="AX83" s="101"/>
      <c r="AY83" s="101"/>
      <c r="AZ83" s="101"/>
      <c r="BA83" s="101"/>
      <c r="BB83" s="101"/>
      <c r="BC83" s="101"/>
      <c r="BD83" s="101"/>
      <c r="BE83" s="101"/>
      <c r="BF83" s="101"/>
      <c r="BG83" s="101"/>
      <c r="BH83" s="101"/>
      <c r="BI83" s="101"/>
      <c r="BJ83" s="101"/>
      <c r="BK83" s="101"/>
      <c r="BL83" s="101"/>
      <c r="BM83" s="101"/>
      <c r="BN83" s="101"/>
      <c r="BO83" s="101"/>
      <c r="BP83" s="101"/>
      <c r="BQ83" s="101"/>
      <c r="BR83" s="101"/>
      <c r="BS83" s="101"/>
      <c r="BT83" s="101"/>
      <c r="BU83" s="101"/>
      <c r="BV83" s="101"/>
      <c r="BW83" s="101"/>
      <c r="BX83" s="101"/>
      <c r="BY83" s="101"/>
      <c r="BZ83" s="101"/>
      <c r="CA83" s="101"/>
      <c r="CB83" s="101"/>
      <c r="CC83" s="101"/>
      <c r="CD83" s="101"/>
      <c r="CE83" s="101"/>
      <c r="CF83" s="101"/>
      <c r="CG83" s="101"/>
      <c r="CH83" s="101"/>
      <c r="CI83" s="101"/>
      <c r="CJ83" s="101"/>
      <c r="CK83" s="101"/>
      <c r="CL83" s="101"/>
      <c r="CM83" s="101"/>
      <c r="CN83" s="101"/>
      <c r="CO83" s="101"/>
      <c r="CP83" s="101"/>
      <c r="CQ83" s="101"/>
      <c r="CR83" s="101"/>
      <c r="CS83" s="101"/>
      <c r="CT83" s="101"/>
      <c r="CU83" s="101"/>
      <c r="CV83" s="101"/>
      <c r="CW83" s="101"/>
      <c r="CX83" s="101"/>
      <c r="CY83" s="101"/>
      <c r="CZ83" s="101"/>
      <c r="DA83" s="101"/>
      <c r="DB83" s="101"/>
      <c r="DC83" s="101"/>
      <c r="DD83" s="101"/>
      <c r="DE83" s="101"/>
      <c r="DF83" s="101"/>
      <c r="DG83" s="101"/>
      <c r="DH83" s="101"/>
      <c r="DI83" s="101"/>
      <c r="DJ83" s="101"/>
      <c r="DK83" s="101"/>
      <c r="DL83" s="101"/>
      <c r="DM83" s="101"/>
      <c r="DN83" s="101"/>
      <c r="DO83" s="101"/>
      <c r="DP83" s="101"/>
      <c r="DQ83" s="101"/>
      <c r="DR83" s="101"/>
      <c r="DS83" s="101"/>
      <c r="DT83" s="101"/>
      <c r="DU83" s="101"/>
      <c r="DV83" s="101"/>
      <c r="DW83" s="101"/>
      <c r="DX83" s="101"/>
      <c r="DY83" s="101"/>
      <c r="DZ83" s="101"/>
      <c r="EA83" s="101"/>
      <c r="EB83" s="101"/>
      <c r="EC83" s="101"/>
      <c r="ED83" s="101"/>
      <c r="EE83" s="101"/>
      <c r="EF83" s="101"/>
      <c r="EG83" s="101"/>
      <c r="EH83" s="101"/>
      <c r="EI83" s="101"/>
      <c r="EJ83" s="101"/>
      <c r="EK83" s="101"/>
      <c r="EL83" s="101"/>
      <c r="EM83" s="101"/>
      <c r="EN83" s="101"/>
      <c r="EO83" s="101"/>
      <c r="EP83" s="101"/>
      <c r="EQ83" s="101"/>
      <c r="ER83" s="101"/>
      <c r="ES83" s="101"/>
      <c r="ET83" s="101"/>
      <c r="EU83" s="101"/>
      <c r="EV83" s="101"/>
      <c r="EW83" s="101"/>
      <c r="EX83" s="101"/>
      <c r="EY83" s="101"/>
      <c r="EZ83" s="101"/>
      <c r="FA83" s="101"/>
      <c r="FB83" s="101"/>
      <c r="FC83" s="101"/>
      <c r="FD83" s="101"/>
      <c r="FE83" s="101"/>
      <c r="FF83" s="101"/>
      <c r="FG83" s="101"/>
      <c r="FH83" s="101"/>
      <c r="FI83" s="101"/>
      <c r="FJ83" s="101"/>
      <c r="FK83" s="101"/>
      <c r="FL83" s="101"/>
      <c r="FM83" s="101"/>
      <c r="FN83" s="101"/>
      <c r="FO83" s="101"/>
      <c r="FP83" s="101"/>
      <c r="FQ83" s="101"/>
      <c r="FR83" s="101"/>
      <c r="FS83" s="101"/>
      <c r="FT83" s="101"/>
      <c r="FU83" s="101"/>
      <c r="FV83" s="101"/>
      <c r="FW83" s="101"/>
      <c r="FX83" s="101"/>
      <c r="FY83" s="101"/>
      <c r="FZ83" s="101"/>
      <c r="GA83" s="101"/>
      <c r="GB83" s="101"/>
      <c r="GC83" s="101"/>
      <c r="GD83" s="101"/>
      <c r="GE83" s="101"/>
      <c r="GF83" s="101"/>
      <c r="GG83" s="101"/>
      <c r="GH83" s="101"/>
      <c r="GI83" s="101"/>
      <c r="GJ83" s="101"/>
      <c r="GK83" s="101"/>
      <c r="GL83" s="101"/>
      <c r="GM83" s="101"/>
      <c r="GN83" s="101"/>
      <c r="GO83" s="101"/>
      <c r="GP83" s="101"/>
      <c r="GQ83" s="101"/>
      <c r="GR83" s="101"/>
      <c r="GS83" s="101"/>
      <c r="GT83" s="101"/>
      <c r="GU83" s="101"/>
      <c r="GV83" s="101"/>
      <c r="GW83" s="101"/>
      <c r="GX83" s="101"/>
      <c r="GY83" s="101"/>
      <c r="GZ83" s="101"/>
      <c r="HA83" s="101"/>
      <c r="HB83" s="101"/>
      <c r="HC83" s="101"/>
      <c r="HD83" s="101"/>
      <c r="HE83" s="101"/>
      <c r="HF83" s="101"/>
      <c r="HG83" s="101"/>
      <c r="HH83" s="101"/>
      <c r="HI83" s="101"/>
      <c r="HJ83" s="101"/>
      <c r="HK83" s="101"/>
      <c r="HL83" s="101"/>
      <c r="HM83" s="101"/>
      <c r="HN83" s="101"/>
      <c r="HO83" s="101"/>
      <c r="HP83" s="101"/>
      <c r="HQ83" s="101"/>
      <c r="HR83" s="101"/>
      <c r="HS83" s="101"/>
      <c r="HT83" s="101"/>
      <c r="HU83" s="101"/>
      <c r="HV83" s="101"/>
      <c r="HW83" s="101"/>
      <c r="HX83" s="101"/>
      <c r="HY83" s="101"/>
      <c r="HZ83" s="101"/>
      <c r="IA83" s="101"/>
      <c r="IB83" s="101"/>
      <c r="IC83" s="101"/>
      <c r="ID83" s="101"/>
      <c r="IE83" s="101"/>
      <c r="IF83" s="101"/>
      <c r="IG83" s="101"/>
      <c r="IH83" s="101"/>
      <c r="II83" s="101"/>
      <c r="IJ83" s="101"/>
      <c r="IK83" s="101"/>
      <c r="IL83" s="101"/>
      <c r="IM83" s="101"/>
      <c r="IN83" s="101"/>
      <c r="IO83" s="101"/>
      <c r="IP83" s="101"/>
      <c r="IQ83" s="101"/>
      <c r="IR83" s="101"/>
      <c r="IS83" s="101"/>
      <c r="IT83" s="101"/>
      <c r="IU83" s="101"/>
      <c r="IV83" s="101"/>
      <c r="IW83" s="101"/>
      <c r="IX83" s="101"/>
    </row>
    <row r="84" spans="1:258" s="49" customFormat="1" ht="15" customHeight="1">
      <c r="A84" s="61">
        <v>76</v>
      </c>
      <c r="B84" s="82"/>
      <c r="C84" s="148" t="s">
        <v>223</v>
      </c>
      <c r="D84" s="148" t="s">
        <v>224</v>
      </c>
      <c r="E84" s="85"/>
      <c r="F84" s="87" t="e">
        <f>VLOOKUP(D84,#REF!,3,0)</f>
        <v>#REF!</v>
      </c>
      <c r="G84" s="149">
        <v>4.2364458999999997</v>
      </c>
      <c r="H84" s="88"/>
      <c r="I84" s="101"/>
      <c r="J84" s="151" t="e">
        <f t="shared" si="2"/>
        <v>#REF!</v>
      </c>
      <c r="K84" s="101"/>
      <c r="L84" s="101"/>
      <c r="M84" s="87"/>
      <c r="N84" s="87"/>
      <c r="O84" s="101"/>
      <c r="P84" s="101"/>
      <c r="Q84" s="101"/>
      <c r="R84" s="101"/>
      <c r="S84" s="101"/>
      <c r="T84" s="101"/>
      <c r="U84" s="101"/>
      <c r="V84" s="101"/>
      <c r="W84" s="101"/>
      <c r="X84" s="101"/>
      <c r="Y84" s="101"/>
      <c r="Z84" s="101"/>
      <c r="AA84" s="101"/>
      <c r="AB84" s="101"/>
      <c r="AC84" s="101"/>
      <c r="AD84" s="101"/>
      <c r="AE84" s="101"/>
      <c r="AF84" s="101"/>
      <c r="AG84" s="101"/>
      <c r="AH84" s="101"/>
      <c r="AI84" s="101"/>
      <c r="AJ84" s="101"/>
      <c r="AK84" s="101"/>
      <c r="AL84" s="101"/>
      <c r="AM84" s="101"/>
      <c r="AN84" s="101"/>
      <c r="AO84" s="101"/>
      <c r="AP84" s="101"/>
      <c r="AQ84" s="101"/>
      <c r="AR84" s="101"/>
      <c r="AS84" s="101"/>
      <c r="AT84" s="101"/>
      <c r="AU84" s="101"/>
      <c r="AV84" s="101"/>
      <c r="AW84" s="101"/>
      <c r="AX84" s="101"/>
      <c r="AY84" s="101"/>
      <c r="AZ84" s="101"/>
      <c r="BA84" s="101"/>
      <c r="BB84" s="101"/>
      <c r="BC84" s="101"/>
      <c r="BD84" s="101"/>
      <c r="BE84" s="101"/>
      <c r="BF84" s="101"/>
      <c r="BG84" s="101"/>
      <c r="BH84" s="101"/>
      <c r="BI84" s="101"/>
      <c r="BJ84" s="101"/>
      <c r="BK84" s="101"/>
      <c r="BL84" s="101"/>
      <c r="BM84" s="101"/>
      <c r="BN84" s="101"/>
      <c r="BO84" s="101"/>
      <c r="BP84" s="101"/>
      <c r="BQ84" s="101"/>
      <c r="BR84" s="101"/>
      <c r="BS84" s="101"/>
      <c r="BT84" s="101"/>
      <c r="BU84" s="101"/>
      <c r="BV84" s="101"/>
      <c r="BW84" s="101"/>
      <c r="BX84" s="101"/>
      <c r="BY84" s="101"/>
      <c r="BZ84" s="101"/>
      <c r="CA84" s="101"/>
      <c r="CB84" s="101"/>
      <c r="CC84" s="101"/>
      <c r="CD84" s="101"/>
      <c r="CE84" s="101"/>
      <c r="CF84" s="101"/>
      <c r="CG84" s="101"/>
      <c r="CH84" s="101"/>
      <c r="CI84" s="101"/>
      <c r="CJ84" s="101"/>
      <c r="CK84" s="101"/>
      <c r="CL84" s="101"/>
      <c r="CM84" s="101"/>
      <c r="CN84" s="101"/>
      <c r="CO84" s="101"/>
      <c r="CP84" s="101"/>
      <c r="CQ84" s="101"/>
      <c r="CR84" s="101"/>
      <c r="CS84" s="101"/>
      <c r="CT84" s="101"/>
      <c r="CU84" s="101"/>
      <c r="CV84" s="101"/>
      <c r="CW84" s="101"/>
      <c r="CX84" s="101"/>
      <c r="CY84" s="101"/>
      <c r="CZ84" s="101"/>
      <c r="DA84" s="101"/>
      <c r="DB84" s="101"/>
      <c r="DC84" s="101"/>
      <c r="DD84" s="101"/>
      <c r="DE84" s="101"/>
      <c r="DF84" s="101"/>
      <c r="DG84" s="101"/>
      <c r="DH84" s="101"/>
      <c r="DI84" s="101"/>
      <c r="DJ84" s="101"/>
      <c r="DK84" s="101"/>
      <c r="DL84" s="101"/>
      <c r="DM84" s="101"/>
      <c r="DN84" s="101"/>
      <c r="DO84" s="101"/>
      <c r="DP84" s="101"/>
      <c r="DQ84" s="101"/>
      <c r="DR84" s="101"/>
      <c r="DS84" s="101"/>
      <c r="DT84" s="101"/>
      <c r="DU84" s="101"/>
      <c r="DV84" s="101"/>
      <c r="DW84" s="101"/>
      <c r="DX84" s="101"/>
      <c r="DY84" s="101"/>
      <c r="DZ84" s="101"/>
      <c r="EA84" s="101"/>
      <c r="EB84" s="101"/>
      <c r="EC84" s="101"/>
      <c r="ED84" s="101"/>
      <c r="EE84" s="101"/>
      <c r="EF84" s="101"/>
      <c r="EG84" s="101"/>
      <c r="EH84" s="101"/>
      <c r="EI84" s="101"/>
      <c r="EJ84" s="101"/>
      <c r="EK84" s="101"/>
      <c r="EL84" s="101"/>
      <c r="EM84" s="101"/>
      <c r="EN84" s="101"/>
      <c r="EO84" s="101"/>
      <c r="EP84" s="101"/>
      <c r="EQ84" s="101"/>
      <c r="ER84" s="101"/>
      <c r="ES84" s="101"/>
      <c r="ET84" s="101"/>
      <c r="EU84" s="101"/>
      <c r="EV84" s="101"/>
      <c r="EW84" s="101"/>
      <c r="EX84" s="101"/>
      <c r="EY84" s="101"/>
      <c r="EZ84" s="101"/>
      <c r="FA84" s="101"/>
      <c r="FB84" s="101"/>
      <c r="FC84" s="101"/>
      <c r="FD84" s="101"/>
      <c r="FE84" s="101"/>
      <c r="FF84" s="101"/>
      <c r="FG84" s="101"/>
      <c r="FH84" s="101"/>
      <c r="FI84" s="101"/>
      <c r="FJ84" s="101"/>
      <c r="FK84" s="101"/>
      <c r="FL84" s="101"/>
      <c r="FM84" s="101"/>
      <c r="FN84" s="101"/>
      <c r="FO84" s="101"/>
      <c r="FP84" s="101"/>
      <c r="FQ84" s="101"/>
      <c r="FR84" s="101"/>
      <c r="FS84" s="101"/>
      <c r="FT84" s="101"/>
      <c r="FU84" s="101"/>
      <c r="FV84" s="101"/>
      <c r="FW84" s="101"/>
      <c r="FX84" s="101"/>
      <c r="FY84" s="101"/>
      <c r="FZ84" s="101"/>
      <c r="GA84" s="101"/>
      <c r="GB84" s="101"/>
      <c r="GC84" s="101"/>
      <c r="GD84" s="101"/>
      <c r="GE84" s="101"/>
      <c r="GF84" s="101"/>
      <c r="GG84" s="101"/>
      <c r="GH84" s="101"/>
      <c r="GI84" s="101"/>
      <c r="GJ84" s="101"/>
      <c r="GK84" s="101"/>
      <c r="GL84" s="101"/>
      <c r="GM84" s="101"/>
      <c r="GN84" s="101"/>
      <c r="GO84" s="101"/>
      <c r="GP84" s="101"/>
      <c r="GQ84" s="101"/>
      <c r="GR84" s="101"/>
      <c r="GS84" s="101"/>
      <c r="GT84" s="101"/>
      <c r="GU84" s="101"/>
      <c r="GV84" s="101"/>
      <c r="GW84" s="101"/>
      <c r="GX84" s="101"/>
      <c r="GY84" s="101"/>
      <c r="GZ84" s="101"/>
      <c r="HA84" s="101"/>
      <c r="HB84" s="101"/>
      <c r="HC84" s="101"/>
      <c r="HD84" s="101"/>
      <c r="HE84" s="101"/>
      <c r="HF84" s="101"/>
      <c r="HG84" s="101"/>
      <c r="HH84" s="101"/>
      <c r="HI84" s="101"/>
      <c r="HJ84" s="101"/>
      <c r="HK84" s="101"/>
      <c r="HL84" s="101"/>
      <c r="HM84" s="101"/>
      <c r="HN84" s="101"/>
      <c r="HO84" s="101"/>
      <c r="HP84" s="101"/>
      <c r="HQ84" s="101"/>
      <c r="HR84" s="101"/>
      <c r="HS84" s="101"/>
      <c r="HT84" s="101"/>
      <c r="HU84" s="101"/>
      <c r="HV84" s="101"/>
      <c r="HW84" s="101"/>
      <c r="HX84" s="101"/>
      <c r="HY84" s="101"/>
      <c r="HZ84" s="101"/>
      <c r="IA84" s="101"/>
      <c r="IB84" s="101"/>
      <c r="IC84" s="101"/>
      <c r="ID84" s="101"/>
      <c r="IE84" s="101"/>
      <c r="IF84" s="101"/>
      <c r="IG84" s="101"/>
      <c r="IH84" s="101"/>
      <c r="II84" s="101"/>
      <c r="IJ84" s="101"/>
      <c r="IK84" s="101"/>
      <c r="IL84" s="101"/>
      <c r="IM84" s="101"/>
      <c r="IN84" s="101"/>
      <c r="IO84" s="101"/>
      <c r="IP84" s="101"/>
      <c r="IQ84" s="101"/>
      <c r="IR84" s="101"/>
      <c r="IS84" s="101"/>
      <c r="IT84" s="101"/>
      <c r="IU84" s="101"/>
      <c r="IV84" s="101"/>
      <c r="IW84" s="101"/>
      <c r="IX84" s="101"/>
    </row>
    <row r="85" spans="1:258" s="49" customFormat="1" ht="15" customHeight="1">
      <c r="A85" s="61">
        <v>77</v>
      </c>
      <c r="B85" s="82"/>
      <c r="C85" s="154" t="s">
        <v>225</v>
      </c>
      <c r="D85" s="148" t="s">
        <v>226</v>
      </c>
      <c r="E85" s="85"/>
      <c r="F85" s="87" t="e">
        <f>VLOOKUP(D85,#REF!,3,0)</f>
        <v>#REF!</v>
      </c>
      <c r="G85" s="149">
        <v>0.24046500000000001</v>
      </c>
      <c r="H85" s="88"/>
      <c r="I85" s="101"/>
      <c r="J85" s="151" t="e">
        <f t="shared" si="2"/>
        <v>#REF!</v>
      </c>
      <c r="K85" s="101"/>
      <c r="L85" s="101"/>
      <c r="M85" s="87"/>
      <c r="N85" s="87"/>
      <c r="O85" s="101"/>
      <c r="P85" s="101"/>
      <c r="Q85" s="101"/>
      <c r="R85" s="101"/>
      <c r="S85" s="101"/>
      <c r="T85" s="101"/>
      <c r="U85" s="101"/>
      <c r="V85" s="101"/>
      <c r="W85" s="101"/>
      <c r="X85" s="101"/>
      <c r="Y85" s="101"/>
      <c r="Z85" s="101"/>
      <c r="AA85" s="101"/>
      <c r="AB85" s="101"/>
      <c r="AC85" s="101"/>
      <c r="AD85" s="101"/>
      <c r="AE85" s="101"/>
      <c r="AF85" s="101"/>
      <c r="AG85" s="101"/>
      <c r="AH85" s="101"/>
      <c r="AI85" s="101"/>
      <c r="AJ85" s="101"/>
      <c r="AK85" s="101"/>
      <c r="AL85" s="101"/>
      <c r="AM85" s="101"/>
      <c r="AN85" s="101"/>
      <c r="AO85" s="101"/>
      <c r="AP85" s="101"/>
      <c r="AQ85" s="101"/>
      <c r="AR85" s="101"/>
      <c r="AS85" s="101"/>
      <c r="AT85" s="101"/>
      <c r="AU85" s="101"/>
      <c r="AV85" s="101"/>
      <c r="AW85" s="101"/>
      <c r="AX85" s="101"/>
      <c r="AY85" s="101"/>
      <c r="AZ85" s="101"/>
      <c r="BA85" s="101"/>
      <c r="BB85" s="101"/>
      <c r="BC85" s="101"/>
      <c r="BD85" s="101"/>
      <c r="BE85" s="101"/>
      <c r="BF85" s="101"/>
      <c r="BG85" s="101"/>
      <c r="BH85" s="101"/>
      <c r="BI85" s="101"/>
      <c r="BJ85" s="101"/>
      <c r="BK85" s="101"/>
      <c r="BL85" s="101"/>
      <c r="BM85" s="101"/>
      <c r="BN85" s="101"/>
      <c r="BO85" s="101"/>
      <c r="BP85" s="101"/>
      <c r="BQ85" s="101"/>
      <c r="BR85" s="101"/>
      <c r="BS85" s="101"/>
      <c r="BT85" s="101"/>
      <c r="BU85" s="101"/>
      <c r="BV85" s="101"/>
      <c r="BW85" s="101"/>
      <c r="BX85" s="101"/>
      <c r="BY85" s="101"/>
      <c r="BZ85" s="101"/>
      <c r="CA85" s="101"/>
      <c r="CB85" s="101"/>
      <c r="CC85" s="101"/>
      <c r="CD85" s="101"/>
      <c r="CE85" s="101"/>
      <c r="CF85" s="101"/>
      <c r="CG85" s="101"/>
      <c r="CH85" s="101"/>
      <c r="CI85" s="101"/>
      <c r="CJ85" s="101"/>
      <c r="CK85" s="101"/>
      <c r="CL85" s="101"/>
      <c r="CM85" s="101"/>
      <c r="CN85" s="101"/>
      <c r="CO85" s="101"/>
      <c r="CP85" s="101"/>
      <c r="CQ85" s="101"/>
      <c r="CR85" s="101"/>
      <c r="CS85" s="101"/>
      <c r="CT85" s="101"/>
      <c r="CU85" s="101"/>
      <c r="CV85" s="101"/>
      <c r="CW85" s="101"/>
      <c r="CX85" s="101"/>
      <c r="CY85" s="101"/>
      <c r="CZ85" s="101"/>
      <c r="DA85" s="101"/>
      <c r="DB85" s="101"/>
      <c r="DC85" s="101"/>
      <c r="DD85" s="101"/>
      <c r="DE85" s="101"/>
      <c r="DF85" s="101"/>
      <c r="DG85" s="101"/>
      <c r="DH85" s="101"/>
      <c r="DI85" s="101"/>
      <c r="DJ85" s="101"/>
      <c r="DK85" s="101"/>
      <c r="DL85" s="101"/>
      <c r="DM85" s="101"/>
      <c r="DN85" s="101"/>
      <c r="DO85" s="101"/>
      <c r="DP85" s="101"/>
      <c r="DQ85" s="101"/>
      <c r="DR85" s="101"/>
      <c r="DS85" s="101"/>
      <c r="DT85" s="101"/>
      <c r="DU85" s="101"/>
      <c r="DV85" s="101"/>
      <c r="DW85" s="101"/>
      <c r="DX85" s="101"/>
      <c r="DY85" s="101"/>
      <c r="DZ85" s="101"/>
      <c r="EA85" s="101"/>
      <c r="EB85" s="101"/>
      <c r="EC85" s="101"/>
      <c r="ED85" s="101"/>
      <c r="EE85" s="101"/>
      <c r="EF85" s="101"/>
      <c r="EG85" s="101"/>
      <c r="EH85" s="101"/>
      <c r="EI85" s="101"/>
      <c r="EJ85" s="101"/>
      <c r="EK85" s="101"/>
      <c r="EL85" s="101"/>
      <c r="EM85" s="101"/>
      <c r="EN85" s="101"/>
      <c r="EO85" s="101"/>
      <c r="EP85" s="101"/>
      <c r="EQ85" s="101"/>
      <c r="ER85" s="101"/>
      <c r="ES85" s="101"/>
      <c r="ET85" s="101"/>
      <c r="EU85" s="101"/>
      <c r="EV85" s="101"/>
      <c r="EW85" s="101"/>
      <c r="EX85" s="101"/>
      <c r="EY85" s="101"/>
      <c r="EZ85" s="101"/>
      <c r="FA85" s="101"/>
      <c r="FB85" s="101"/>
      <c r="FC85" s="101"/>
      <c r="FD85" s="101"/>
      <c r="FE85" s="101"/>
      <c r="FF85" s="101"/>
      <c r="FG85" s="101"/>
      <c r="FH85" s="101"/>
      <c r="FI85" s="101"/>
      <c r="FJ85" s="101"/>
      <c r="FK85" s="101"/>
      <c r="FL85" s="101"/>
      <c r="FM85" s="101"/>
      <c r="FN85" s="101"/>
      <c r="FO85" s="101"/>
      <c r="FP85" s="101"/>
      <c r="FQ85" s="101"/>
      <c r="FR85" s="101"/>
      <c r="FS85" s="101"/>
      <c r="FT85" s="101"/>
      <c r="FU85" s="101"/>
      <c r="FV85" s="101"/>
      <c r="FW85" s="101"/>
      <c r="FX85" s="101"/>
      <c r="FY85" s="101"/>
      <c r="FZ85" s="101"/>
      <c r="GA85" s="101"/>
      <c r="GB85" s="101"/>
      <c r="GC85" s="101"/>
      <c r="GD85" s="101"/>
      <c r="GE85" s="101"/>
      <c r="GF85" s="101"/>
      <c r="GG85" s="101"/>
      <c r="GH85" s="101"/>
      <c r="GI85" s="101"/>
      <c r="GJ85" s="101"/>
      <c r="GK85" s="101"/>
      <c r="GL85" s="101"/>
      <c r="GM85" s="101"/>
      <c r="GN85" s="101"/>
      <c r="GO85" s="101"/>
      <c r="GP85" s="101"/>
      <c r="GQ85" s="101"/>
      <c r="GR85" s="101"/>
      <c r="GS85" s="101"/>
      <c r="GT85" s="101"/>
      <c r="GU85" s="101"/>
      <c r="GV85" s="101"/>
      <c r="GW85" s="101"/>
      <c r="GX85" s="101"/>
      <c r="GY85" s="101"/>
      <c r="GZ85" s="101"/>
      <c r="HA85" s="101"/>
      <c r="HB85" s="101"/>
      <c r="HC85" s="101"/>
      <c r="HD85" s="101"/>
      <c r="HE85" s="101"/>
      <c r="HF85" s="101"/>
      <c r="HG85" s="101"/>
      <c r="HH85" s="101"/>
      <c r="HI85" s="101"/>
      <c r="HJ85" s="101"/>
      <c r="HK85" s="101"/>
      <c r="HL85" s="101"/>
      <c r="HM85" s="101"/>
      <c r="HN85" s="101"/>
      <c r="HO85" s="101"/>
      <c r="HP85" s="101"/>
      <c r="HQ85" s="101"/>
      <c r="HR85" s="101"/>
      <c r="HS85" s="101"/>
      <c r="HT85" s="101"/>
      <c r="HU85" s="101"/>
      <c r="HV85" s="101"/>
      <c r="HW85" s="101"/>
      <c r="HX85" s="101"/>
      <c r="HY85" s="101"/>
      <c r="HZ85" s="101"/>
      <c r="IA85" s="101"/>
      <c r="IB85" s="101"/>
      <c r="IC85" s="101"/>
      <c r="ID85" s="101"/>
      <c r="IE85" s="101"/>
      <c r="IF85" s="101"/>
      <c r="IG85" s="101"/>
      <c r="IH85" s="101"/>
      <c r="II85" s="101"/>
      <c r="IJ85" s="101"/>
      <c r="IK85" s="101"/>
      <c r="IL85" s="101"/>
      <c r="IM85" s="101"/>
      <c r="IN85" s="101"/>
      <c r="IO85" s="101"/>
      <c r="IP85" s="101"/>
      <c r="IQ85" s="101"/>
      <c r="IR85" s="101"/>
      <c r="IS85" s="101"/>
      <c r="IT85" s="101"/>
      <c r="IU85" s="101"/>
      <c r="IV85" s="101"/>
      <c r="IW85" s="101"/>
      <c r="IX85" s="101"/>
    </row>
    <row r="86" spans="1:258" s="49" customFormat="1" ht="15" customHeight="1">
      <c r="A86" s="61">
        <v>78</v>
      </c>
      <c r="B86" s="82"/>
      <c r="C86" s="154" t="s">
        <v>227</v>
      </c>
      <c r="D86" s="148" t="s">
        <v>228</v>
      </c>
      <c r="E86" s="85"/>
      <c r="F86" s="87" t="e">
        <f>VLOOKUP(D86,#REF!,3,0)</f>
        <v>#REF!</v>
      </c>
      <c r="G86" s="149">
        <v>0.28846830000000001</v>
      </c>
      <c r="H86" s="88"/>
      <c r="I86" s="101"/>
      <c r="J86" s="151" t="e">
        <f t="shared" si="2"/>
        <v>#REF!</v>
      </c>
      <c r="K86" s="101"/>
      <c r="L86" s="101"/>
      <c r="M86" s="87"/>
      <c r="N86" s="87"/>
      <c r="O86" s="101"/>
      <c r="P86" s="101"/>
      <c r="Q86" s="101"/>
      <c r="R86" s="101"/>
      <c r="S86" s="101"/>
      <c r="T86" s="101"/>
      <c r="U86" s="101"/>
      <c r="V86" s="101"/>
      <c r="W86" s="101"/>
      <c r="X86" s="101"/>
      <c r="Y86" s="101"/>
      <c r="Z86" s="101"/>
      <c r="AA86" s="101"/>
      <c r="AB86" s="101"/>
      <c r="AC86" s="101"/>
      <c r="AD86" s="101"/>
      <c r="AE86" s="101"/>
      <c r="AF86" s="101"/>
      <c r="AG86" s="101"/>
      <c r="AH86" s="101"/>
      <c r="AI86" s="101"/>
      <c r="AJ86" s="101"/>
      <c r="AK86" s="101"/>
      <c r="AL86" s="101"/>
      <c r="AM86" s="101"/>
      <c r="AN86" s="101"/>
      <c r="AO86" s="101"/>
      <c r="AP86" s="101"/>
      <c r="AQ86" s="101"/>
      <c r="AR86" s="101"/>
      <c r="AS86" s="101"/>
      <c r="AT86" s="101"/>
      <c r="AU86" s="101"/>
      <c r="AV86" s="101"/>
      <c r="AW86" s="101"/>
      <c r="AX86" s="101"/>
      <c r="AY86" s="101"/>
      <c r="AZ86" s="101"/>
      <c r="BA86" s="101"/>
      <c r="BB86" s="101"/>
      <c r="BC86" s="101"/>
      <c r="BD86" s="101"/>
      <c r="BE86" s="101"/>
      <c r="BF86" s="101"/>
      <c r="BG86" s="101"/>
      <c r="BH86" s="101"/>
      <c r="BI86" s="101"/>
      <c r="BJ86" s="101"/>
      <c r="BK86" s="101"/>
      <c r="BL86" s="101"/>
      <c r="BM86" s="101"/>
      <c r="BN86" s="101"/>
      <c r="BO86" s="101"/>
      <c r="BP86" s="101"/>
      <c r="BQ86" s="101"/>
      <c r="BR86" s="101"/>
      <c r="BS86" s="101"/>
      <c r="BT86" s="101"/>
      <c r="BU86" s="101"/>
      <c r="BV86" s="101"/>
      <c r="BW86" s="101"/>
      <c r="BX86" s="101"/>
      <c r="BY86" s="101"/>
      <c r="BZ86" s="101"/>
      <c r="CA86" s="101"/>
      <c r="CB86" s="101"/>
      <c r="CC86" s="101"/>
      <c r="CD86" s="101"/>
      <c r="CE86" s="101"/>
      <c r="CF86" s="101"/>
      <c r="CG86" s="101"/>
      <c r="CH86" s="101"/>
      <c r="CI86" s="101"/>
      <c r="CJ86" s="101"/>
      <c r="CK86" s="101"/>
      <c r="CL86" s="101"/>
      <c r="CM86" s="101"/>
      <c r="CN86" s="101"/>
      <c r="CO86" s="101"/>
      <c r="CP86" s="101"/>
      <c r="CQ86" s="101"/>
      <c r="CR86" s="101"/>
      <c r="CS86" s="101"/>
      <c r="CT86" s="101"/>
      <c r="CU86" s="101"/>
      <c r="CV86" s="101"/>
      <c r="CW86" s="101"/>
      <c r="CX86" s="101"/>
      <c r="CY86" s="101"/>
      <c r="CZ86" s="101"/>
      <c r="DA86" s="101"/>
      <c r="DB86" s="101"/>
      <c r="DC86" s="101"/>
      <c r="DD86" s="101"/>
      <c r="DE86" s="101"/>
      <c r="DF86" s="101"/>
      <c r="DG86" s="101"/>
      <c r="DH86" s="101"/>
      <c r="DI86" s="101"/>
      <c r="DJ86" s="101"/>
      <c r="DK86" s="101"/>
      <c r="DL86" s="101"/>
      <c r="DM86" s="101"/>
      <c r="DN86" s="101"/>
      <c r="DO86" s="101"/>
      <c r="DP86" s="101"/>
      <c r="DQ86" s="101"/>
      <c r="DR86" s="101"/>
      <c r="DS86" s="101"/>
      <c r="DT86" s="101"/>
      <c r="DU86" s="101"/>
      <c r="DV86" s="101"/>
      <c r="DW86" s="101"/>
      <c r="DX86" s="101"/>
      <c r="DY86" s="101"/>
      <c r="DZ86" s="101"/>
      <c r="EA86" s="101"/>
      <c r="EB86" s="101"/>
      <c r="EC86" s="101"/>
      <c r="ED86" s="101"/>
      <c r="EE86" s="101"/>
      <c r="EF86" s="101"/>
      <c r="EG86" s="101"/>
      <c r="EH86" s="101"/>
      <c r="EI86" s="101"/>
      <c r="EJ86" s="101"/>
      <c r="EK86" s="101"/>
      <c r="EL86" s="101"/>
      <c r="EM86" s="101"/>
      <c r="EN86" s="101"/>
      <c r="EO86" s="101"/>
      <c r="EP86" s="101"/>
      <c r="EQ86" s="101"/>
      <c r="ER86" s="101"/>
      <c r="ES86" s="101"/>
      <c r="ET86" s="101"/>
      <c r="EU86" s="101"/>
      <c r="EV86" s="101"/>
      <c r="EW86" s="101"/>
      <c r="EX86" s="101"/>
      <c r="EY86" s="101"/>
      <c r="EZ86" s="101"/>
      <c r="FA86" s="101"/>
      <c r="FB86" s="101"/>
      <c r="FC86" s="101"/>
      <c r="FD86" s="101"/>
      <c r="FE86" s="101"/>
      <c r="FF86" s="101"/>
      <c r="FG86" s="101"/>
      <c r="FH86" s="101"/>
      <c r="FI86" s="101"/>
      <c r="FJ86" s="101"/>
      <c r="FK86" s="101"/>
      <c r="FL86" s="101"/>
      <c r="FM86" s="101"/>
      <c r="FN86" s="101"/>
      <c r="FO86" s="101"/>
      <c r="FP86" s="101"/>
      <c r="FQ86" s="101"/>
      <c r="FR86" s="101"/>
      <c r="FS86" s="101"/>
      <c r="FT86" s="101"/>
      <c r="FU86" s="101"/>
      <c r="FV86" s="101"/>
      <c r="FW86" s="101"/>
      <c r="FX86" s="101"/>
      <c r="FY86" s="101"/>
      <c r="FZ86" s="101"/>
      <c r="GA86" s="101"/>
      <c r="GB86" s="101"/>
      <c r="GC86" s="101"/>
      <c r="GD86" s="101"/>
      <c r="GE86" s="101"/>
      <c r="GF86" s="101"/>
      <c r="GG86" s="101"/>
      <c r="GH86" s="101"/>
      <c r="GI86" s="101"/>
      <c r="GJ86" s="101"/>
      <c r="GK86" s="101"/>
      <c r="GL86" s="101"/>
      <c r="GM86" s="101"/>
      <c r="GN86" s="101"/>
      <c r="GO86" s="101"/>
      <c r="GP86" s="101"/>
      <c r="GQ86" s="101"/>
      <c r="GR86" s="101"/>
      <c r="GS86" s="101"/>
      <c r="GT86" s="101"/>
      <c r="GU86" s="101"/>
      <c r="GV86" s="101"/>
      <c r="GW86" s="101"/>
      <c r="GX86" s="101"/>
      <c r="GY86" s="101"/>
      <c r="GZ86" s="101"/>
      <c r="HA86" s="101"/>
      <c r="HB86" s="101"/>
      <c r="HC86" s="101"/>
      <c r="HD86" s="101"/>
      <c r="HE86" s="101"/>
      <c r="HF86" s="101"/>
      <c r="HG86" s="101"/>
      <c r="HH86" s="101"/>
      <c r="HI86" s="101"/>
      <c r="HJ86" s="101"/>
      <c r="HK86" s="101"/>
      <c r="HL86" s="101"/>
      <c r="HM86" s="101"/>
      <c r="HN86" s="101"/>
      <c r="HO86" s="101"/>
      <c r="HP86" s="101"/>
      <c r="HQ86" s="101"/>
      <c r="HR86" s="101"/>
      <c r="HS86" s="101"/>
      <c r="HT86" s="101"/>
      <c r="HU86" s="101"/>
      <c r="HV86" s="101"/>
      <c r="HW86" s="101"/>
      <c r="HX86" s="101"/>
      <c r="HY86" s="101"/>
      <c r="HZ86" s="101"/>
      <c r="IA86" s="101"/>
      <c r="IB86" s="101"/>
      <c r="IC86" s="101"/>
      <c r="ID86" s="101"/>
      <c r="IE86" s="101"/>
      <c r="IF86" s="101"/>
      <c r="IG86" s="101"/>
      <c r="IH86" s="101"/>
      <c r="II86" s="101"/>
      <c r="IJ86" s="101"/>
      <c r="IK86" s="101"/>
      <c r="IL86" s="101"/>
      <c r="IM86" s="101"/>
      <c r="IN86" s="101"/>
      <c r="IO86" s="101"/>
      <c r="IP86" s="101"/>
      <c r="IQ86" s="101"/>
      <c r="IR86" s="101"/>
      <c r="IS86" s="101"/>
      <c r="IT86" s="101"/>
      <c r="IU86" s="101"/>
      <c r="IV86" s="101"/>
      <c r="IW86" s="101"/>
      <c r="IX86" s="101"/>
    </row>
    <row r="87" spans="1:258" s="49" customFormat="1" ht="15" customHeight="1">
      <c r="A87" s="61">
        <v>79</v>
      </c>
      <c r="B87" s="82"/>
      <c r="C87" s="148" t="s">
        <v>229</v>
      </c>
      <c r="D87" s="148" t="s">
        <v>230</v>
      </c>
      <c r="E87" s="85"/>
      <c r="F87" s="87" t="e">
        <f>VLOOKUP(D87,#REF!,3,0)</f>
        <v>#REF!</v>
      </c>
      <c r="G87" s="149">
        <v>0.34613965000000002</v>
      </c>
      <c r="H87" s="88"/>
      <c r="I87" s="101"/>
      <c r="J87" s="151" t="e">
        <f t="shared" si="2"/>
        <v>#REF!</v>
      </c>
      <c r="K87" s="101"/>
      <c r="L87" s="101"/>
      <c r="M87" s="87"/>
      <c r="N87" s="87"/>
      <c r="O87" s="101"/>
      <c r="P87" s="101"/>
      <c r="Q87" s="101"/>
      <c r="R87" s="101"/>
      <c r="S87" s="101"/>
      <c r="T87" s="101"/>
      <c r="U87" s="101"/>
      <c r="V87" s="101"/>
      <c r="W87" s="101"/>
      <c r="X87" s="101"/>
      <c r="Y87" s="101"/>
      <c r="Z87" s="101"/>
      <c r="AA87" s="101"/>
      <c r="AB87" s="101"/>
      <c r="AC87" s="101"/>
      <c r="AD87" s="101"/>
      <c r="AE87" s="101"/>
      <c r="AF87" s="101"/>
      <c r="AG87" s="101"/>
      <c r="AH87" s="101"/>
      <c r="AI87" s="101"/>
      <c r="AJ87" s="101"/>
      <c r="AK87" s="101"/>
      <c r="AL87" s="101"/>
      <c r="AM87" s="101"/>
      <c r="AN87" s="101"/>
      <c r="AO87" s="101"/>
      <c r="AP87" s="101"/>
      <c r="AQ87" s="101"/>
      <c r="AR87" s="101"/>
      <c r="AS87" s="101"/>
      <c r="AT87" s="101"/>
      <c r="AU87" s="101"/>
      <c r="AV87" s="101"/>
      <c r="AW87" s="101"/>
      <c r="AX87" s="101"/>
      <c r="AY87" s="101"/>
      <c r="AZ87" s="101"/>
      <c r="BA87" s="101"/>
      <c r="BB87" s="101"/>
      <c r="BC87" s="101"/>
      <c r="BD87" s="101"/>
      <c r="BE87" s="101"/>
      <c r="BF87" s="101"/>
      <c r="BG87" s="101"/>
      <c r="BH87" s="101"/>
      <c r="BI87" s="101"/>
      <c r="BJ87" s="101"/>
      <c r="BK87" s="101"/>
      <c r="BL87" s="101"/>
      <c r="BM87" s="101"/>
      <c r="BN87" s="101"/>
      <c r="BO87" s="101"/>
      <c r="BP87" s="101"/>
      <c r="BQ87" s="101"/>
      <c r="BR87" s="101"/>
      <c r="BS87" s="101"/>
      <c r="BT87" s="101"/>
      <c r="BU87" s="101"/>
      <c r="BV87" s="101"/>
      <c r="BW87" s="101"/>
      <c r="BX87" s="101"/>
      <c r="BY87" s="101"/>
      <c r="BZ87" s="101"/>
      <c r="CA87" s="101"/>
      <c r="CB87" s="101"/>
      <c r="CC87" s="101"/>
      <c r="CD87" s="101"/>
      <c r="CE87" s="101"/>
      <c r="CF87" s="101"/>
      <c r="CG87" s="101"/>
      <c r="CH87" s="101"/>
      <c r="CI87" s="101"/>
      <c r="CJ87" s="101"/>
      <c r="CK87" s="101"/>
      <c r="CL87" s="101"/>
      <c r="CM87" s="101"/>
      <c r="CN87" s="101"/>
      <c r="CO87" s="101"/>
      <c r="CP87" s="101"/>
      <c r="CQ87" s="101"/>
      <c r="CR87" s="101"/>
      <c r="CS87" s="101"/>
      <c r="CT87" s="101"/>
      <c r="CU87" s="101"/>
      <c r="CV87" s="101"/>
      <c r="CW87" s="101"/>
      <c r="CX87" s="101"/>
      <c r="CY87" s="101"/>
      <c r="CZ87" s="101"/>
      <c r="DA87" s="101"/>
      <c r="DB87" s="101"/>
      <c r="DC87" s="101"/>
      <c r="DD87" s="101"/>
      <c r="DE87" s="101"/>
      <c r="DF87" s="101"/>
      <c r="DG87" s="101"/>
      <c r="DH87" s="101"/>
      <c r="DI87" s="101"/>
      <c r="DJ87" s="101"/>
      <c r="DK87" s="101"/>
      <c r="DL87" s="101"/>
      <c r="DM87" s="101"/>
      <c r="DN87" s="101"/>
      <c r="DO87" s="101"/>
      <c r="DP87" s="101"/>
      <c r="DQ87" s="101"/>
      <c r="DR87" s="101"/>
      <c r="DS87" s="101"/>
      <c r="DT87" s="101"/>
      <c r="DU87" s="101"/>
      <c r="DV87" s="101"/>
      <c r="DW87" s="101"/>
      <c r="DX87" s="101"/>
      <c r="DY87" s="101"/>
      <c r="DZ87" s="101"/>
      <c r="EA87" s="101"/>
      <c r="EB87" s="101"/>
      <c r="EC87" s="101"/>
      <c r="ED87" s="101"/>
      <c r="EE87" s="101"/>
      <c r="EF87" s="101"/>
      <c r="EG87" s="101"/>
      <c r="EH87" s="101"/>
      <c r="EI87" s="101"/>
      <c r="EJ87" s="101"/>
      <c r="EK87" s="101"/>
      <c r="EL87" s="101"/>
      <c r="EM87" s="101"/>
      <c r="EN87" s="101"/>
      <c r="EO87" s="101"/>
      <c r="EP87" s="101"/>
      <c r="EQ87" s="101"/>
      <c r="ER87" s="101"/>
      <c r="ES87" s="101"/>
      <c r="ET87" s="101"/>
      <c r="EU87" s="101"/>
      <c r="EV87" s="101"/>
      <c r="EW87" s="101"/>
      <c r="EX87" s="101"/>
      <c r="EY87" s="101"/>
      <c r="EZ87" s="101"/>
      <c r="FA87" s="101"/>
      <c r="FB87" s="101"/>
      <c r="FC87" s="101"/>
      <c r="FD87" s="101"/>
      <c r="FE87" s="101"/>
      <c r="FF87" s="101"/>
      <c r="FG87" s="101"/>
      <c r="FH87" s="101"/>
      <c r="FI87" s="101"/>
      <c r="FJ87" s="101"/>
      <c r="FK87" s="101"/>
      <c r="FL87" s="101"/>
      <c r="FM87" s="101"/>
      <c r="FN87" s="101"/>
      <c r="FO87" s="101"/>
      <c r="FP87" s="101"/>
      <c r="FQ87" s="101"/>
      <c r="FR87" s="101"/>
      <c r="FS87" s="101"/>
      <c r="FT87" s="101"/>
      <c r="FU87" s="101"/>
      <c r="FV87" s="101"/>
      <c r="FW87" s="101"/>
      <c r="FX87" s="101"/>
      <c r="FY87" s="101"/>
      <c r="FZ87" s="101"/>
      <c r="GA87" s="101"/>
      <c r="GB87" s="101"/>
      <c r="GC87" s="101"/>
      <c r="GD87" s="101"/>
      <c r="GE87" s="101"/>
      <c r="GF87" s="101"/>
      <c r="GG87" s="101"/>
      <c r="GH87" s="101"/>
      <c r="GI87" s="101"/>
      <c r="GJ87" s="101"/>
      <c r="GK87" s="101"/>
      <c r="GL87" s="101"/>
      <c r="GM87" s="101"/>
      <c r="GN87" s="101"/>
      <c r="GO87" s="101"/>
      <c r="GP87" s="101"/>
      <c r="GQ87" s="101"/>
      <c r="GR87" s="101"/>
      <c r="GS87" s="101"/>
      <c r="GT87" s="101"/>
      <c r="GU87" s="101"/>
      <c r="GV87" s="101"/>
      <c r="GW87" s="101"/>
      <c r="GX87" s="101"/>
      <c r="GY87" s="101"/>
      <c r="GZ87" s="101"/>
      <c r="HA87" s="101"/>
      <c r="HB87" s="101"/>
      <c r="HC87" s="101"/>
      <c r="HD87" s="101"/>
      <c r="HE87" s="101"/>
      <c r="HF87" s="101"/>
      <c r="HG87" s="101"/>
      <c r="HH87" s="101"/>
      <c r="HI87" s="101"/>
      <c r="HJ87" s="101"/>
      <c r="HK87" s="101"/>
      <c r="HL87" s="101"/>
      <c r="HM87" s="101"/>
      <c r="HN87" s="101"/>
      <c r="HO87" s="101"/>
      <c r="HP87" s="101"/>
      <c r="HQ87" s="101"/>
      <c r="HR87" s="101"/>
      <c r="HS87" s="101"/>
      <c r="HT87" s="101"/>
      <c r="HU87" s="101"/>
      <c r="HV87" s="101"/>
      <c r="HW87" s="101"/>
      <c r="HX87" s="101"/>
      <c r="HY87" s="101"/>
      <c r="HZ87" s="101"/>
      <c r="IA87" s="101"/>
      <c r="IB87" s="101"/>
      <c r="IC87" s="101"/>
      <c r="ID87" s="101"/>
      <c r="IE87" s="101"/>
      <c r="IF87" s="101"/>
      <c r="IG87" s="101"/>
      <c r="IH87" s="101"/>
      <c r="II87" s="101"/>
      <c r="IJ87" s="101"/>
      <c r="IK87" s="101"/>
      <c r="IL87" s="101"/>
      <c r="IM87" s="101"/>
      <c r="IN87" s="101"/>
      <c r="IO87" s="101"/>
      <c r="IP87" s="101"/>
      <c r="IQ87" s="101"/>
      <c r="IR87" s="101"/>
      <c r="IS87" s="101"/>
      <c r="IT87" s="101"/>
      <c r="IU87" s="101"/>
      <c r="IV87" s="101"/>
      <c r="IW87" s="101"/>
      <c r="IX87" s="101"/>
    </row>
    <row r="88" spans="1:258" s="49" customFormat="1" ht="15" customHeight="1">
      <c r="A88" s="61">
        <v>80</v>
      </c>
      <c r="B88" s="82"/>
      <c r="C88" s="148" t="s">
        <v>231</v>
      </c>
      <c r="D88" s="148" t="s">
        <v>232</v>
      </c>
      <c r="E88" s="85"/>
      <c r="F88" s="87" t="e">
        <f>VLOOKUP(D88,#REF!,3,0)</f>
        <v>#REF!</v>
      </c>
      <c r="G88" s="149">
        <v>3.4721052999999999</v>
      </c>
      <c r="H88" s="88"/>
      <c r="I88" s="101"/>
      <c r="J88" s="151" t="e">
        <f t="shared" ref="J88:J128" si="3">(G88-F88)/F88</f>
        <v>#REF!</v>
      </c>
      <c r="K88" s="101"/>
      <c r="L88" s="101"/>
      <c r="M88" s="87"/>
      <c r="N88" s="87"/>
      <c r="O88" s="101"/>
      <c r="P88" s="101"/>
      <c r="Q88" s="101"/>
      <c r="R88" s="101"/>
      <c r="S88" s="101"/>
      <c r="T88" s="101"/>
      <c r="U88" s="101"/>
      <c r="V88" s="101"/>
      <c r="W88" s="101"/>
      <c r="X88" s="101"/>
      <c r="Y88" s="101"/>
      <c r="Z88" s="101"/>
      <c r="AA88" s="101"/>
      <c r="AB88" s="101"/>
      <c r="AC88" s="101"/>
      <c r="AD88" s="101"/>
      <c r="AE88" s="101"/>
      <c r="AF88" s="101"/>
      <c r="AG88" s="101"/>
      <c r="AH88" s="101"/>
      <c r="AI88" s="101"/>
      <c r="AJ88" s="101"/>
      <c r="AK88" s="101"/>
      <c r="AL88" s="101"/>
      <c r="AM88" s="101"/>
      <c r="AN88" s="101"/>
      <c r="AO88" s="101"/>
      <c r="AP88" s="101"/>
      <c r="AQ88" s="101"/>
      <c r="AR88" s="101"/>
      <c r="AS88" s="101"/>
      <c r="AT88" s="101"/>
      <c r="AU88" s="101"/>
      <c r="AV88" s="101"/>
      <c r="AW88" s="101"/>
      <c r="AX88" s="101"/>
      <c r="AY88" s="101"/>
      <c r="AZ88" s="101"/>
      <c r="BA88" s="101"/>
      <c r="BB88" s="101"/>
      <c r="BC88" s="101"/>
      <c r="BD88" s="101"/>
      <c r="BE88" s="101"/>
      <c r="BF88" s="101"/>
      <c r="BG88" s="101"/>
      <c r="BH88" s="101"/>
      <c r="BI88" s="101"/>
      <c r="BJ88" s="101"/>
      <c r="BK88" s="101"/>
      <c r="BL88" s="101"/>
      <c r="BM88" s="101"/>
      <c r="BN88" s="101"/>
      <c r="BO88" s="101"/>
      <c r="BP88" s="101"/>
      <c r="BQ88" s="101"/>
      <c r="BR88" s="101"/>
      <c r="BS88" s="101"/>
      <c r="BT88" s="101"/>
      <c r="BU88" s="101"/>
      <c r="BV88" s="101"/>
      <c r="BW88" s="101"/>
      <c r="BX88" s="101"/>
      <c r="BY88" s="101"/>
      <c r="BZ88" s="101"/>
      <c r="CA88" s="101"/>
      <c r="CB88" s="101"/>
      <c r="CC88" s="101"/>
      <c r="CD88" s="101"/>
      <c r="CE88" s="101"/>
      <c r="CF88" s="101"/>
      <c r="CG88" s="101"/>
      <c r="CH88" s="101"/>
      <c r="CI88" s="101"/>
      <c r="CJ88" s="101"/>
      <c r="CK88" s="101"/>
      <c r="CL88" s="101"/>
      <c r="CM88" s="101"/>
      <c r="CN88" s="101"/>
      <c r="CO88" s="101"/>
      <c r="CP88" s="101"/>
      <c r="CQ88" s="101"/>
      <c r="CR88" s="101"/>
      <c r="CS88" s="101"/>
      <c r="CT88" s="101"/>
      <c r="CU88" s="101"/>
      <c r="CV88" s="101"/>
      <c r="CW88" s="101"/>
      <c r="CX88" s="101"/>
      <c r="CY88" s="101"/>
      <c r="CZ88" s="101"/>
      <c r="DA88" s="101"/>
      <c r="DB88" s="101"/>
      <c r="DC88" s="101"/>
      <c r="DD88" s="101"/>
      <c r="DE88" s="101"/>
      <c r="DF88" s="101"/>
      <c r="DG88" s="101"/>
      <c r="DH88" s="101"/>
      <c r="DI88" s="101"/>
      <c r="DJ88" s="101"/>
      <c r="DK88" s="101"/>
      <c r="DL88" s="101"/>
      <c r="DM88" s="101"/>
      <c r="DN88" s="101"/>
      <c r="DO88" s="101"/>
      <c r="DP88" s="101"/>
      <c r="DQ88" s="101"/>
      <c r="DR88" s="101"/>
      <c r="DS88" s="101"/>
      <c r="DT88" s="101"/>
      <c r="DU88" s="101"/>
      <c r="DV88" s="101"/>
      <c r="DW88" s="101"/>
      <c r="DX88" s="101"/>
      <c r="DY88" s="101"/>
      <c r="DZ88" s="101"/>
      <c r="EA88" s="101"/>
      <c r="EB88" s="101"/>
      <c r="EC88" s="101"/>
      <c r="ED88" s="101"/>
      <c r="EE88" s="101"/>
      <c r="EF88" s="101"/>
      <c r="EG88" s="101"/>
      <c r="EH88" s="101"/>
      <c r="EI88" s="101"/>
      <c r="EJ88" s="101"/>
      <c r="EK88" s="101"/>
      <c r="EL88" s="101"/>
      <c r="EM88" s="101"/>
      <c r="EN88" s="101"/>
      <c r="EO88" s="101"/>
      <c r="EP88" s="101"/>
      <c r="EQ88" s="101"/>
      <c r="ER88" s="101"/>
      <c r="ES88" s="101"/>
      <c r="ET88" s="101"/>
      <c r="EU88" s="101"/>
      <c r="EV88" s="101"/>
      <c r="EW88" s="101"/>
      <c r="EX88" s="101"/>
      <c r="EY88" s="101"/>
      <c r="EZ88" s="101"/>
      <c r="FA88" s="101"/>
      <c r="FB88" s="101"/>
      <c r="FC88" s="101"/>
      <c r="FD88" s="101"/>
      <c r="FE88" s="101"/>
      <c r="FF88" s="101"/>
      <c r="FG88" s="101"/>
      <c r="FH88" s="101"/>
      <c r="FI88" s="101"/>
      <c r="FJ88" s="101"/>
      <c r="FK88" s="101"/>
      <c r="FL88" s="101"/>
      <c r="FM88" s="101"/>
      <c r="FN88" s="101"/>
      <c r="FO88" s="101"/>
      <c r="FP88" s="101"/>
      <c r="FQ88" s="101"/>
      <c r="FR88" s="101"/>
      <c r="FS88" s="101"/>
      <c r="FT88" s="101"/>
      <c r="FU88" s="101"/>
      <c r="FV88" s="101"/>
      <c r="FW88" s="101"/>
      <c r="FX88" s="101"/>
      <c r="FY88" s="101"/>
      <c r="FZ88" s="101"/>
      <c r="GA88" s="101"/>
      <c r="GB88" s="101"/>
      <c r="GC88" s="101"/>
      <c r="GD88" s="101"/>
      <c r="GE88" s="101"/>
      <c r="GF88" s="101"/>
      <c r="GG88" s="101"/>
      <c r="GH88" s="101"/>
      <c r="GI88" s="101"/>
      <c r="GJ88" s="101"/>
      <c r="GK88" s="101"/>
      <c r="GL88" s="101"/>
      <c r="GM88" s="101"/>
      <c r="GN88" s="101"/>
      <c r="GO88" s="101"/>
      <c r="GP88" s="101"/>
      <c r="GQ88" s="101"/>
      <c r="GR88" s="101"/>
      <c r="GS88" s="101"/>
      <c r="GT88" s="101"/>
      <c r="GU88" s="101"/>
      <c r="GV88" s="101"/>
      <c r="GW88" s="101"/>
      <c r="GX88" s="101"/>
      <c r="GY88" s="101"/>
      <c r="GZ88" s="101"/>
      <c r="HA88" s="101"/>
      <c r="HB88" s="101"/>
      <c r="HC88" s="101"/>
      <c r="HD88" s="101"/>
      <c r="HE88" s="101"/>
      <c r="HF88" s="101"/>
      <c r="HG88" s="101"/>
      <c r="HH88" s="101"/>
      <c r="HI88" s="101"/>
      <c r="HJ88" s="101"/>
      <c r="HK88" s="101"/>
      <c r="HL88" s="101"/>
      <c r="HM88" s="101"/>
      <c r="HN88" s="101"/>
      <c r="HO88" s="101"/>
      <c r="HP88" s="101"/>
      <c r="HQ88" s="101"/>
      <c r="HR88" s="101"/>
      <c r="HS88" s="101"/>
      <c r="HT88" s="101"/>
      <c r="HU88" s="101"/>
      <c r="HV88" s="101"/>
      <c r="HW88" s="101"/>
      <c r="HX88" s="101"/>
      <c r="HY88" s="101"/>
      <c r="HZ88" s="101"/>
      <c r="IA88" s="101"/>
      <c r="IB88" s="101"/>
      <c r="IC88" s="101"/>
      <c r="ID88" s="101"/>
      <c r="IE88" s="101"/>
      <c r="IF88" s="101"/>
      <c r="IG88" s="101"/>
      <c r="IH88" s="101"/>
      <c r="II88" s="101"/>
      <c r="IJ88" s="101"/>
      <c r="IK88" s="101"/>
      <c r="IL88" s="101"/>
      <c r="IM88" s="101"/>
      <c r="IN88" s="101"/>
      <c r="IO88" s="101"/>
      <c r="IP88" s="101"/>
      <c r="IQ88" s="101"/>
      <c r="IR88" s="101"/>
      <c r="IS88" s="101"/>
      <c r="IT88" s="101"/>
      <c r="IU88" s="101"/>
      <c r="IV88" s="101"/>
      <c r="IW88" s="101"/>
      <c r="IX88" s="101"/>
    </row>
    <row r="89" spans="1:258" s="49" customFormat="1" ht="15" customHeight="1">
      <c r="A89" s="61">
        <v>81</v>
      </c>
      <c r="B89" s="82"/>
      <c r="C89" s="148" t="s">
        <v>233</v>
      </c>
      <c r="D89" s="148" t="s">
        <v>234</v>
      </c>
      <c r="E89" s="85"/>
      <c r="F89" s="87" t="e">
        <f>VLOOKUP(D89,#REF!,3,0)</f>
        <v>#REF!</v>
      </c>
      <c r="G89" s="149">
        <v>1.3271103500000001</v>
      </c>
      <c r="H89" s="88"/>
      <c r="I89" s="101"/>
      <c r="J89" s="151" t="e">
        <f t="shared" si="3"/>
        <v>#REF!</v>
      </c>
      <c r="K89" s="101"/>
      <c r="L89" s="101"/>
      <c r="M89" s="87"/>
      <c r="N89" s="87"/>
      <c r="O89" s="101"/>
      <c r="P89" s="101"/>
      <c r="Q89" s="101"/>
      <c r="R89" s="101"/>
      <c r="S89" s="101"/>
      <c r="T89" s="101"/>
      <c r="U89" s="101"/>
      <c r="V89" s="101"/>
      <c r="W89" s="101"/>
      <c r="X89" s="101"/>
      <c r="Y89" s="101"/>
      <c r="Z89" s="101"/>
      <c r="AA89" s="101"/>
      <c r="AB89" s="101"/>
      <c r="AC89" s="101"/>
      <c r="AD89" s="101"/>
      <c r="AE89" s="101"/>
      <c r="AF89" s="101"/>
      <c r="AG89" s="101"/>
      <c r="AH89" s="101"/>
      <c r="AI89" s="101"/>
      <c r="AJ89" s="101"/>
      <c r="AK89" s="101"/>
      <c r="AL89" s="101"/>
      <c r="AM89" s="101"/>
      <c r="AN89" s="101"/>
      <c r="AO89" s="101"/>
      <c r="AP89" s="101"/>
      <c r="AQ89" s="101"/>
      <c r="AR89" s="101"/>
      <c r="AS89" s="101"/>
      <c r="AT89" s="101"/>
      <c r="AU89" s="101"/>
      <c r="AV89" s="101"/>
      <c r="AW89" s="101"/>
      <c r="AX89" s="101"/>
      <c r="AY89" s="101"/>
      <c r="AZ89" s="101"/>
      <c r="BA89" s="101"/>
      <c r="BB89" s="101"/>
      <c r="BC89" s="101"/>
      <c r="BD89" s="101"/>
      <c r="BE89" s="101"/>
      <c r="BF89" s="101"/>
      <c r="BG89" s="101"/>
      <c r="BH89" s="101"/>
      <c r="BI89" s="101"/>
      <c r="BJ89" s="101"/>
      <c r="BK89" s="101"/>
      <c r="BL89" s="101"/>
      <c r="BM89" s="101"/>
      <c r="BN89" s="101"/>
      <c r="BO89" s="101"/>
      <c r="BP89" s="101"/>
      <c r="BQ89" s="101"/>
      <c r="BR89" s="101"/>
      <c r="BS89" s="101"/>
      <c r="BT89" s="101"/>
      <c r="BU89" s="101"/>
      <c r="BV89" s="101"/>
      <c r="BW89" s="101"/>
      <c r="BX89" s="101"/>
      <c r="BY89" s="101"/>
      <c r="BZ89" s="101"/>
      <c r="CA89" s="101"/>
      <c r="CB89" s="101"/>
      <c r="CC89" s="101"/>
      <c r="CD89" s="101"/>
      <c r="CE89" s="101"/>
      <c r="CF89" s="101"/>
      <c r="CG89" s="101"/>
      <c r="CH89" s="101"/>
      <c r="CI89" s="101"/>
      <c r="CJ89" s="101"/>
      <c r="CK89" s="101"/>
      <c r="CL89" s="101"/>
      <c r="CM89" s="101"/>
      <c r="CN89" s="101"/>
      <c r="CO89" s="101"/>
      <c r="CP89" s="101"/>
      <c r="CQ89" s="101"/>
      <c r="CR89" s="101"/>
      <c r="CS89" s="101"/>
      <c r="CT89" s="101"/>
      <c r="CU89" s="101"/>
      <c r="CV89" s="101"/>
      <c r="CW89" s="101"/>
      <c r="CX89" s="101"/>
      <c r="CY89" s="101"/>
      <c r="CZ89" s="101"/>
      <c r="DA89" s="101"/>
      <c r="DB89" s="101"/>
      <c r="DC89" s="101"/>
      <c r="DD89" s="101"/>
      <c r="DE89" s="101"/>
      <c r="DF89" s="101"/>
      <c r="DG89" s="101"/>
      <c r="DH89" s="101"/>
      <c r="DI89" s="101"/>
      <c r="DJ89" s="101"/>
      <c r="DK89" s="101"/>
      <c r="DL89" s="101"/>
      <c r="DM89" s="101"/>
      <c r="DN89" s="101"/>
      <c r="DO89" s="101"/>
      <c r="DP89" s="101"/>
      <c r="DQ89" s="101"/>
      <c r="DR89" s="101"/>
      <c r="DS89" s="101"/>
      <c r="DT89" s="101"/>
      <c r="DU89" s="101"/>
      <c r="DV89" s="101"/>
      <c r="DW89" s="101"/>
      <c r="DX89" s="101"/>
      <c r="DY89" s="101"/>
      <c r="DZ89" s="101"/>
      <c r="EA89" s="101"/>
      <c r="EB89" s="101"/>
      <c r="EC89" s="101"/>
      <c r="ED89" s="101"/>
      <c r="EE89" s="101"/>
      <c r="EF89" s="101"/>
      <c r="EG89" s="101"/>
      <c r="EH89" s="101"/>
      <c r="EI89" s="101"/>
      <c r="EJ89" s="101"/>
      <c r="EK89" s="101"/>
      <c r="EL89" s="101"/>
      <c r="EM89" s="101"/>
      <c r="EN89" s="101"/>
      <c r="EO89" s="101"/>
      <c r="EP89" s="101"/>
      <c r="EQ89" s="101"/>
      <c r="ER89" s="101"/>
      <c r="ES89" s="101"/>
      <c r="ET89" s="101"/>
      <c r="EU89" s="101"/>
      <c r="EV89" s="101"/>
      <c r="EW89" s="101"/>
      <c r="EX89" s="101"/>
      <c r="EY89" s="101"/>
      <c r="EZ89" s="101"/>
      <c r="FA89" s="101"/>
      <c r="FB89" s="101"/>
      <c r="FC89" s="101"/>
      <c r="FD89" s="101"/>
      <c r="FE89" s="101"/>
      <c r="FF89" s="101"/>
      <c r="FG89" s="101"/>
      <c r="FH89" s="101"/>
      <c r="FI89" s="101"/>
      <c r="FJ89" s="101"/>
      <c r="FK89" s="101"/>
      <c r="FL89" s="101"/>
      <c r="FM89" s="101"/>
      <c r="FN89" s="101"/>
      <c r="FO89" s="101"/>
      <c r="FP89" s="101"/>
      <c r="FQ89" s="101"/>
      <c r="FR89" s="101"/>
      <c r="FS89" s="101"/>
      <c r="FT89" s="101"/>
      <c r="FU89" s="101"/>
      <c r="FV89" s="101"/>
      <c r="FW89" s="101"/>
      <c r="FX89" s="101"/>
      <c r="FY89" s="101"/>
      <c r="FZ89" s="101"/>
      <c r="GA89" s="101"/>
      <c r="GB89" s="101"/>
      <c r="GC89" s="101"/>
      <c r="GD89" s="101"/>
      <c r="GE89" s="101"/>
      <c r="GF89" s="101"/>
      <c r="GG89" s="101"/>
      <c r="GH89" s="101"/>
      <c r="GI89" s="101"/>
      <c r="GJ89" s="101"/>
      <c r="GK89" s="101"/>
      <c r="GL89" s="101"/>
      <c r="GM89" s="101"/>
      <c r="GN89" s="101"/>
      <c r="GO89" s="101"/>
      <c r="GP89" s="101"/>
      <c r="GQ89" s="101"/>
      <c r="GR89" s="101"/>
      <c r="GS89" s="101"/>
      <c r="GT89" s="101"/>
      <c r="GU89" s="101"/>
      <c r="GV89" s="101"/>
      <c r="GW89" s="101"/>
      <c r="GX89" s="101"/>
      <c r="GY89" s="101"/>
      <c r="GZ89" s="101"/>
      <c r="HA89" s="101"/>
      <c r="HB89" s="101"/>
      <c r="HC89" s="101"/>
      <c r="HD89" s="101"/>
      <c r="HE89" s="101"/>
      <c r="HF89" s="101"/>
      <c r="HG89" s="101"/>
      <c r="HH89" s="101"/>
      <c r="HI89" s="101"/>
      <c r="HJ89" s="101"/>
      <c r="HK89" s="101"/>
      <c r="HL89" s="101"/>
      <c r="HM89" s="101"/>
      <c r="HN89" s="101"/>
      <c r="HO89" s="101"/>
      <c r="HP89" s="101"/>
      <c r="HQ89" s="101"/>
      <c r="HR89" s="101"/>
      <c r="HS89" s="101"/>
      <c r="HT89" s="101"/>
      <c r="HU89" s="101"/>
      <c r="HV89" s="101"/>
      <c r="HW89" s="101"/>
      <c r="HX89" s="101"/>
      <c r="HY89" s="101"/>
      <c r="HZ89" s="101"/>
      <c r="IA89" s="101"/>
      <c r="IB89" s="101"/>
      <c r="IC89" s="101"/>
      <c r="ID89" s="101"/>
      <c r="IE89" s="101"/>
      <c r="IF89" s="101"/>
      <c r="IG89" s="101"/>
      <c r="IH89" s="101"/>
      <c r="II89" s="101"/>
      <c r="IJ89" s="101"/>
      <c r="IK89" s="101"/>
      <c r="IL89" s="101"/>
      <c r="IM89" s="101"/>
      <c r="IN89" s="101"/>
      <c r="IO89" s="101"/>
      <c r="IP89" s="101"/>
      <c r="IQ89" s="101"/>
      <c r="IR89" s="101"/>
      <c r="IS89" s="101"/>
      <c r="IT89" s="101"/>
      <c r="IU89" s="101"/>
      <c r="IV89" s="101"/>
      <c r="IW89" s="101"/>
      <c r="IX89" s="101"/>
    </row>
    <row r="90" spans="1:258" s="49" customFormat="1" ht="15" customHeight="1">
      <c r="A90" s="61">
        <v>82</v>
      </c>
      <c r="B90" s="82"/>
      <c r="C90" s="148" t="s">
        <v>235</v>
      </c>
      <c r="D90" s="148" t="s">
        <v>236</v>
      </c>
      <c r="E90" s="85"/>
      <c r="F90" s="87" t="e">
        <f>VLOOKUP(D90,#REF!,3,0)</f>
        <v>#REF!</v>
      </c>
      <c r="G90" s="149">
        <v>2.3229172</v>
      </c>
      <c r="H90" s="88"/>
      <c r="I90" s="101"/>
      <c r="J90" s="151" t="e">
        <f t="shared" si="3"/>
        <v>#REF!</v>
      </c>
      <c r="K90" s="101"/>
      <c r="L90" s="101"/>
      <c r="M90" s="87"/>
      <c r="N90" s="87"/>
      <c r="O90" s="101"/>
      <c r="P90" s="101"/>
      <c r="Q90" s="101"/>
      <c r="R90" s="101"/>
      <c r="S90" s="101"/>
      <c r="T90" s="101"/>
      <c r="U90" s="101"/>
      <c r="V90" s="101"/>
      <c r="W90" s="101"/>
      <c r="X90" s="101"/>
      <c r="Y90" s="101"/>
      <c r="Z90" s="101"/>
      <c r="AA90" s="101"/>
      <c r="AB90" s="101"/>
      <c r="AC90" s="101"/>
      <c r="AD90" s="101"/>
      <c r="AE90" s="101"/>
      <c r="AF90" s="101"/>
      <c r="AG90" s="101"/>
      <c r="AH90" s="101"/>
      <c r="AI90" s="101"/>
      <c r="AJ90" s="101"/>
      <c r="AK90" s="101"/>
      <c r="AL90" s="101"/>
      <c r="AM90" s="101"/>
      <c r="AN90" s="101"/>
      <c r="AO90" s="101"/>
      <c r="AP90" s="101"/>
      <c r="AQ90" s="101"/>
      <c r="AR90" s="101"/>
      <c r="AS90" s="101"/>
      <c r="AT90" s="101"/>
      <c r="AU90" s="101"/>
      <c r="AV90" s="101"/>
      <c r="AW90" s="101"/>
      <c r="AX90" s="101"/>
      <c r="AY90" s="101"/>
      <c r="AZ90" s="101"/>
      <c r="BA90" s="101"/>
      <c r="BB90" s="101"/>
      <c r="BC90" s="101"/>
      <c r="BD90" s="101"/>
      <c r="BE90" s="101"/>
      <c r="BF90" s="101"/>
      <c r="BG90" s="101"/>
      <c r="BH90" s="101"/>
      <c r="BI90" s="101"/>
      <c r="BJ90" s="101"/>
      <c r="BK90" s="101"/>
      <c r="BL90" s="101"/>
      <c r="BM90" s="101"/>
      <c r="BN90" s="101"/>
      <c r="BO90" s="101"/>
      <c r="BP90" s="101"/>
      <c r="BQ90" s="101"/>
      <c r="BR90" s="101"/>
      <c r="BS90" s="101"/>
      <c r="BT90" s="101"/>
      <c r="BU90" s="101"/>
      <c r="BV90" s="101"/>
      <c r="BW90" s="101"/>
      <c r="BX90" s="101"/>
      <c r="BY90" s="101"/>
      <c r="BZ90" s="101"/>
      <c r="CA90" s="101"/>
      <c r="CB90" s="101"/>
      <c r="CC90" s="101"/>
      <c r="CD90" s="101"/>
      <c r="CE90" s="101"/>
      <c r="CF90" s="101"/>
      <c r="CG90" s="101"/>
      <c r="CH90" s="101"/>
      <c r="CI90" s="101"/>
      <c r="CJ90" s="101"/>
      <c r="CK90" s="101"/>
      <c r="CL90" s="101"/>
      <c r="CM90" s="101"/>
      <c r="CN90" s="101"/>
      <c r="CO90" s="101"/>
      <c r="CP90" s="101"/>
      <c r="CQ90" s="101"/>
      <c r="CR90" s="101"/>
      <c r="CS90" s="101"/>
      <c r="CT90" s="101"/>
      <c r="CU90" s="101"/>
      <c r="CV90" s="101"/>
      <c r="CW90" s="101"/>
      <c r="CX90" s="101"/>
      <c r="CY90" s="101"/>
      <c r="CZ90" s="101"/>
      <c r="DA90" s="101"/>
      <c r="DB90" s="101"/>
      <c r="DC90" s="101"/>
      <c r="DD90" s="101"/>
      <c r="DE90" s="101"/>
      <c r="DF90" s="101"/>
      <c r="DG90" s="101"/>
      <c r="DH90" s="101"/>
      <c r="DI90" s="101"/>
      <c r="DJ90" s="101"/>
      <c r="DK90" s="101"/>
      <c r="DL90" s="101"/>
      <c r="DM90" s="101"/>
      <c r="DN90" s="101"/>
      <c r="DO90" s="101"/>
      <c r="DP90" s="101"/>
      <c r="DQ90" s="101"/>
      <c r="DR90" s="101"/>
      <c r="DS90" s="101"/>
      <c r="DT90" s="101"/>
      <c r="DU90" s="101"/>
      <c r="DV90" s="101"/>
      <c r="DW90" s="101"/>
      <c r="DX90" s="101"/>
      <c r="DY90" s="101"/>
      <c r="DZ90" s="101"/>
      <c r="EA90" s="101"/>
      <c r="EB90" s="101"/>
      <c r="EC90" s="101"/>
      <c r="ED90" s="101"/>
      <c r="EE90" s="101"/>
      <c r="EF90" s="101"/>
      <c r="EG90" s="101"/>
      <c r="EH90" s="101"/>
      <c r="EI90" s="101"/>
      <c r="EJ90" s="101"/>
      <c r="EK90" s="101"/>
      <c r="EL90" s="101"/>
      <c r="EM90" s="101"/>
      <c r="EN90" s="101"/>
      <c r="EO90" s="101"/>
      <c r="EP90" s="101"/>
      <c r="EQ90" s="101"/>
      <c r="ER90" s="101"/>
      <c r="ES90" s="101"/>
      <c r="ET90" s="101"/>
      <c r="EU90" s="101"/>
      <c r="EV90" s="101"/>
      <c r="EW90" s="101"/>
      <c r="EX90" s="101"/>
      <c r="EY90" s="101"/>
      <c r="EZ90" s="101"/>
      <c r="FA90" s="101"/>
      <c r="FB90" s="101"/>
      <c r="FC90" s="101"/>
      <c r="FD90" s="101"/>
      <c r="FE90" s="101"/>
      <c r="FF90" s="101"/>
      <c r="FG90" s="101"/>
      <c r="FH90" s="101"/>
      <c r="FI90" s="101"/>
      <c r="FJ90" s="101"/>
      <c r="FK90" s="101"/>
      <c r="FL90" s="101"/>
      <c r="FM90" s="101"/>
      <c r="FN90" s="101"/>
      <c r="FO90" s="101"/>
      <c r="FP90" s="101"/>
      <c r="FQ90" s="101"/>
      <c r="FR90" s="101"/>
      <c r="FS90" s="101"/>
      <c r="FT90" s="101"/>
      <c r="FU90" s="101"/>
      <c r="FV90" s="101"/>
      <c r="FW90" s="101"/>
      <c r="FX90" s="101"/>
      <c r="FY90" s="101"/>
      <c r="FZ90" s="101"/>
      <c r="GA90" s="101"/>
      <c r="GB90" s="101"/>
      <c r="GC90" s="101"/>
      <c r="GD90" s="101"/>
      <c r="GE90" s="101"/>
      <c r="GF90" s="101"/>
      <c r="GG90" s="101"/>
      <c r="GH90" s="101"/>
      <c r="GI90" s="101"/>
      <c r="GJ90" s="101"/>
      <c r="GK90" s="101"/>
      <c r="GL90" s="101"/>
      <c r="GM90" s="101"/>
      <c r="GN90" s="101"/>
      <c r="GO90" s="101"/>
      <c r="GP90" s="101"/>
      <c r="GQ90" s="101"/>
      <c r="GR90" s="101"/>
      <c r="GS90" s="101"/>
      <c r="GT90" s="101"/>
      <c r="GU90" s="101"/>
      <c r="GV90" s="101"/>
      <c r="GW90" s="101"/>
      <c r="GX90" s="101"/>
      <c r="GY90" s="101"/>
      <c r="GZ90" s="101"/>
      <c r="HA90" s="101"/>
      <c r="HB90" s="101"/>
      <c r="HC90" s="101"/>
      <c r="HD90" s="101"/>
      <c r="HE90" s="101"/>
      <c r="HF90" s="101"/>
      <c r="HG90" s="101"/>
      <c r="HH90" s="101"/>
      <c r="HI90" s="101"/>
      <c r="HJ90" s="101"/>
      <c r="HK90" s="101"/>
      <c r="HL90" s="101"/>
      <c r="HM90" s="101"/>
      <c r="HN90" s="101"/>
      <c r="HO90" s="101"/>
      <c r="HP90" s="101"/>
      <c r="HQ90" s="101"/>
      <c r="HR90" s="101"/>
      <c r="HS90" s="101"/>
      <c r="HT90" s="101"/>
      <c r="HU90" s="101"/>
      <c r="HV90" s="101"/>
      <c r="HW90" s="101"/>
      <c r="HX90" s="101"/>
      <c r="HY90" s="101"/>
      <c r="HZ90" s="101"/>
      <c r="IA90" s="101"/>
      <c r="IB90" s="101"/>
      <c r="IC90" s="101"/>
      <c r="ID90" s="101"/>
      <c r="IE90" s="101"/>
      <c r="IF90" s="101"/>
      <c r="IG90" s="101"/>
      <c r="IH90" s="101"/>
      <c r="II90" s="101"/>
      <c r="IJ90" s="101"/>
      <c r="IK90" s="101"/>
      <c r="IL90" s="101"/>
      <c r="IM90" s="101"/>
      <c r="IN90" s="101"/>
      <c r="IO90" s="101"/>
      <c r="IP90" s="101"/>
      <c r="IQ90" s="101"/>
      <c r="IR90" s="101"/>
      <c r="IS90" s="101"/>
      <c r="IT90" s="101"/>
      <c r="IU90" s="101"/>
      <c r="IV90" s="101"/>
      <c r="IW90" s="101"/>
      <c r="IX90" s="101"/>
    </row>
    <row r="91" spans="1:258" s="49" customFormat="1" ht="15" customHeight="1">
      <c r="A91" s="61">
        <v>83</v>
      </c>
      <c r="B91" s="82"/>
      <c r="C91" s="148" t="s">
        <v>237</v>
      </c>
      <c r="D91" s="148" t="s">
        <v>238</v>
      </c>
      <c r="E91" s="85"/>
      <c r="F91" s="87" t="e">
        <f>VLOOKUP(D91,#REF!,3,0)</f>
        <v>#REF!</v>
      </c>
      <c r="G91" s="149">
        <v>1.6850742999999999</v>
      </c>
      <c r="H91" s="88"/>
      <c r="I91" s="101"/>
      <c r="J91" s="151" t="e">
        <f t="shared" si="3"/>
        <v>#REF!</v>
      </c>
      <c r="K91" s="101"/>
      <c r="L91" s="101"/>
      <c r="M91" s="87"/>
      <c r="N91" s="87"/>
      <c r="O91" s="101"/>
      <c r="P91" s="101"/>
      <c r="Q91" s="101"/>
      <c r="R91" s="101"/>
      <c r="S91" s="101"/>
      <c r="T91" s="101"/>
      <c r="U91" s="101"/>
      <c r="V91" s="101"/>
      <c r="W91" s="101"/>
      <c r="X91" s="101"/>
      <c r="Y91" s="101"/>
      <c r="Z91" s="101"/>
      <c r="AA91" s="101"/>
      <c r="AB91" s="101"/>
      <c r="AC91" s="101"/>
      <c r="AD91" s="101"/>
      <c r="AE91" s="101"/>
      <c r="AF91" s="101"/>
      <c r="AG91" s="101"/>
      <c r="AH91" s="101"/>
      <c r="AI91" s="101"/>
      <c r="AJ91" s="101"/>
      <c r="AK91" s="101"/>
      <c r="AL91" s="101"/>
      <c r="AM91" s="101"/>
      <c r="AN91" s="101"/>
      <c r="AO91" s="101"/>
      <c r="AP91" s="101"/>
      <c r="AQ91" s="101"/>
      <c r="AR91" s="101"/>
      <c r="AS91" s="101"/>
      <c r="AT91" s="101"/>
      <c r="AU91" s="101"/>
      <c r="AV91" s="101"/>
      <c r="AW91" s="101"/>
      <c r="AX91" s="101"/>
      <c r="AY91" s="101"/>
      <c r="AZ91" s="101"/>
      <c r="BA91" s="101"/>
      <c r="BB91" s="101"/>
      <c r="BC91" s="101"/>
      <c r="BD91" s="101"/>
      <c r="BE91" s="101"/>
      <c r="BF91" s="101"/>
      <c r="BG91" s="101"/>
      <c r="BH91" s="101"/>
      <c r="BI91" s="101"/>
      <c r="BJ91" s="101"/>
      <c r="BK91" s="101"/>
      <c r="BL91" s="101"/>
      <c r="BM91" s="101"/>
      <c r="BN91" s="101"/>
      <c r="BO91" s="101"/>
      <c r="BP91" s="101"/>
      <c r="BQ91" s="101"/>
      <c r="BR91" s="101"/>
      <c r="BS91" s="101"/>
      <c r="BT91" s="101"/>
      <c r="BU91" s="101"/>
      <c r="BV91" s="101"/>
      <c r="BW91" s="101"/>
      <c r="BX91" s="101"/>
      <c r="BY91" s="101"/>
      <c r="BZ91" s="101"/>
      <c r="CA91" s="101"/>
      <c r="CB91" s="101"/>
      <c r="CC91" s="101"/>
      <c r="CD91" s="101"/>
      <c r="CE91" s="101"/>
      <c r="CF91" s="101"/>
      <c r="CG91" s="101"/>
      <c r="CH91" s="101"/>
      <c r="CI91" s="101"/>
      <c r="CJ91" s="101"/>
      <c r="CK91" s="101"/>
      <c r="CL91" s="101"/>
      <c r="CM91" s="101"/>
      <c r="CN91" s="101"/>
      <c r="CO91" s="101"/>
      <c r="CP91" s="101"/>
      <c r="CQ91" s="101"/>
      <c r="CR91" s="101"/>
      <c r="CS91" s="101"/>
      <c r="CT91" s="101"/>
      <c r="CU91" s="101"/>
      <c r="CV91" s="101"/>
      <c r="CW91" s="101"/>
      <c r="CX91" s="101"/>
      <c r="CY91" s="101"/>
      <c r="CZ91" s="101"/>
      <c r="DA91" s="101"/>
      <c r="DB91" s="101"/>
      <c r="DC91" s="101"/>
      <c r="DD91" s="101"/>
      <c r="DE91" s="101"/>
      <c r="DF91" s="101"/>
      <c r="DG91" s="101"/>
      <c r="DH91" s="101"/>
      <c r="DI91" s="101"/>
      <c r="DJ91" s="101"/>
      <c r="DK91" s="101"/>
      <c r="DL91" s="101"/>
      <c r="DM91" s="101"/>
      <c r="DN91" s="101"/>
      <c r="DO91" s="101"/>
      <c r="DP91" s="101"/>
      <c r="DQ91" s="101"/>
      <c r="DR91" s="101"/>
      <c r="DS91" s="101"/>
      <c r="DT91" s="101"/>
      <c r="DU91" s="101"/>
      <c r="DV91" s="101"/>
      <c r="DW91" s="101"/>
      <c r="DX91" s="101"/>
      <c r="DY91" s="101"/>
      <c r="DZ91" s="101"/>
      <c r="EA91" s="101"/>
      <c r="EB91" s="101"/>
      <c r="EC91" s="101"/>
      <c r="ED91" s="101"/>
      <c r="EE91" s="101"/>
      <c r="EF91" s="101"/>
      <c r="EG91" s="101"/>
      <c r="EH91" s="101"/>
      <c r="EI91" s="101"/>
      <c r="EJ91" s="101"/>
      <c r="EK91" s="101"/>
      <c r="EL91" s="101"/>
      <c r="EM91" s="101"/>
      <c r="EN91" s="101"/>
      <c r="EO91" s="101"/>
      <c r="EP91" s="101"/>
      <c r="EQ91" s="101"/>
      <c r="ER91" s="101"/>
      <c r="ES91" s="101"/>
      <c r="ET91" s="101"/>
      <c r="EU91" s="101"/>
      <c r="EV91" s="101"/>
      <c r="EW91" s="101"/>
      <c r="EX91" s="101"/>
      <c r="EY91" s="101"/>
      <c r="EZ91" s="101"/>
      <c r="FA91" s="101"/>
      <c r="FB91" s="101"/>
      <c r="FC91" s="101"/>
      <c r="FD91" s="101"/>
      <c r="FE91" s="101"/>
      <c r="FF91" s="101"/>
      <c r="FG91" s="101"/>
      <c r="FH91" s="101"/>
      <c r="FI91" s="101"/>
      <c r="FJ91" s="101"/>
      <c r="FK91" s="101"/>
      <c r="FL91" s="101"/>
      <c r="FM91" s="101"/>
      <c r="FN91" s="101"/>
      <c r="FO91" s="101"/>
      <c r="FP91" s="101"/>
      <c r="FQ91" s="101"/>
      <c r="FR91" s="101"/>
      <c r="FS91" s="101"/>
      <c r="FT91" s="101"/>
      <c r="FU91" s="101"/>
      <c r="FV91" s="101"/>
      <c r="FW91" s="101"/>
      <c r="FX91" s="101"/>
      <c r="FY91" s="101"/>
      <c r="FZ91" s="101"/>
      <c r="GA91" s="101"/>
      <c r="GB91" s="101"/>
      <c r="GC91" s="101"/>
      <c r="GD91" s="101"/>
      <c r="GE91" s="101"/>
      <c r="GF91" s="101"/>
      <c r="GG91" s="101"/>
      <c r="GH91" s="101"/>
      <c r="GI91" s="101"/>
      <c r="GJ91" s="101"/>
      <c r="GK91" s="101"/>
      <c r="GL91" s="101"/>
      <c r="GM91" s="101"/>
      <c r="GN91" s="101"/>
      <c r="GO91" s="101"/>
      <c r="GP91" s="101"/>
      <c r="GQ91" s="101"/>
      <c r="GR91" s="101"/>
      <c r="GS91" s="101"/>
      <c r="GT91" s="101"/>
      <c r="GU91" s="101"/>
      <c r="GV91" s="101"/>
      <c r="GW91" s="101"/>
      <c r="GX91" s="101"/>
      <c r="GY91" s="101"/>
      <c r="GZ91" s="101"/>
      <c r="HA91" s="101"/>
      <c r="HB91" s="101"/>
      <c r="HC91" s="101"/>
      <c r="HD91" s="101"/>
      <c r="HE91" s="101"/>
      <c r="HF91" s="101"/>
      <c r="HG91" s="101"/>
      <c r="HH91" s="101"/>
      <c r="HI91" s="101"/>
      <c r="HJ91" s="101"/>
      <c r="HK91" s="101"/>
      <c r="HL91" s="101"/>
      <c r="HM91" s="101"/>
      <c r="HN91" s="101"/>
      <c r="HO91" s="101"/>
      <c r="HP91" s="101"/>
      <c r="HQ91" s="101"/>
      <c r="HR91" s="101"/>
      <c r="HS91" s="101"/>
      <c r="HT91" s="101"/>
      <c r="HU91" s="101"/>
      <c r="HV91" s="101"/>
      <c r="HW91" s="101"/>
      <c r="HX91" s="101"/>
      <c r="HY91" s="101"/>
      <c r="HZ91" s="101"/>
      <c r="IA91" s="101"/>
      <c r="IB91" s="101"/>
      <c r="IC91" s="101"/>
      <c r="ID91" s="101"/>
      <c r="IE91" s="101"/>
      <c r="IF91" s="101"/>
      <c r="IG91" s="101"/>
      <c r="IH91" s="101"/>
      <c r="II91" s="101"/>
      <c r="IJ91" s="101"/>
      <c r="IK91" s="101"/>
      <c r="IL91" s="101"/>
      <c r="IM91" s="101"/>
      <c r="IN91" s="101"/>
      <c r="IO91" s="101"/>
      <c r="IP91" s="101"/>
      <c r="IQ91" s="101"/>
      <c r="IR91" s="101"/>
      <c r="IS91" s="101"/>
      <c r="IT91" s="101"/>
      <c r="IU91" s="101"/>
      <c r="IV91" s="101"/>
      <c r="IW91" s="101"/>
      <c r="IX91" s="101"/>
    </row>
    <row r="92" spans="1:258" s="49" customFormat="1" ht="15" customHeight="1">
      <c r="A92" s="61">
        <v>84</v>
      </c>
      <c r="B92" s="82"/>
      <c r="C92" s="148" t="s">
        <v>239</v>
      </c>
      <c r="D92" s="148" t="s">
        <v>240</v>
      </c>
      <c r="E92" s="85"/>
      <c r="F92" s="87" t="e">
        <f>VLOOKUP(D92,#REF!,3,0)</f>
        <v>#REF!</v>
      </c>
      <c r="G92" s="149">
        <v>1.6850742999999999</v>
      </c>
      <c r="H92" s="88"/>
      <c r="I92" s="101"/>
      <c r="J92" s="151" t="e">
        <f t="shared" si="3"/>
        <v>#REF!</v>
      </c>
      <c r="K92" s="101"/>
      <c r="L92" s="101"/>
      <c r="M92" s="87"/>
      <c r="N92" s="87"/>
      <c r="O92" s="101"/>
      <c r="P92" s="101"/>
      <c r="Q92" s="101"/>
      <c r="R92" s="101"/>
      <c r="S92" s="101"/>
      <c r="T92" s="101"/>
      <c r="U92" s="101"/>
      <c r="V92" s="101"/>
      <c r="W92" s="101"/>
      <c r="X92" s="101"/>
      <c r="Y92" s="101"/>
      <c r="Z92" s="101"/>
      <c r="AA92" s="101"/>
      <c r="AB92" s="101"/>
      <c r="AC92" s="101"/>
      <c r="AD92" s="101"/>
      <c r="AE92" s="101"/>
      <c r="AF92" s="101"/>
      <c r="AG92" s="101"/>
      <c r="AH92" s="101"/>
      <c r="AI92" s="101"/>
      <c r="AJ92" s="101"/>
      <c r="AK92" s="101"/>
      <c r="AL92" s="101"/>
      <c r="AM92" s="101"/>
      <c r="AN92" s="101"/>
      <c r="AO92" s="101"/>
      <c r="AP92" s="101"/>
      <c r="AQ92" s="101"/>
      <c r="AR92" s="101"/>
      <c r="AS92" s="101"/>
      <c r="AT92" s="101"/>
      <c r="AU92" s="101"/>
      <c r="AV92" s="101"/>
      <c r="AW92" s="101"/>
      <c r="AX92" s="101"/>
      <c r="AY92" s="101"/>
      <c r="AZ92" s="101"/>
      <c r="BA92" s="101"/>
      <c r="BB92" s="101"/>
      <c r="BC92" s="101"/>
      <c r="BD92" s="101"/>
      <c r="BE92" s="101"/>
      <c r="BF92" s="101"/>
      <c r="BG92" s="101"/>
      <c r="BH92" s="101"/>
      <c r="BI92" s="101"/>
      <c r="BJ92" s="101"/>
      <c r="BK92" s="101"/>
      <c r="BL92" s="101"/>
      <c r="BM92" s="101"/>
      <c r="BN92" s="101"/>
      <c r="BO92" s="101"/>
      <c r="BP92" s="101"/>
      <c r="BQ92" s="101"/>
      <c r="BR92" s="101"/>
      <c r="BS92" s="101"/>
      <c r="BT92" s="101"/>
      <c r="BU92" s="101"/>
      <c r="BV92" s="101"/>
      <c r="BW92" s="101"/>
      <c r="BX92" s="101"/>
      <c r="BY92" s="101"/>
      <c r="BZ92" s="101"/>
      <c r="CA92" s="101"/>
      <c r="CB92" s="101"/>
      <c r="CC92" s="101"/>
      <c r="CD92" s="101"/>
      <c r="CE92" s="101"/>
      <c r="CF92" s="101"/>
      <c r="CG92" s="101"/>
      <c r="CH92" s="101"/>
      <c r="CI92" s="101"/>
      <c r="CJ92" s="101"/>
      <c r="CK92" s="101"/>
      <c r="CL92" s="101"/>
      <c r="CM92" s="101"/>
      <c r="CN92" s="101"/>
      <c r="CO92" s="101"/>
      <c r="CP92" s="101"/>
      <c r="CQ92" s="101"/>
      <c r="CR92" s="101"/>
      <c r="CS92" s="101"/>
      <c r="CT92" s="101"/>
      <c r="CU92" s="101"/>
      <c r="CV92" s="101"/>
      <c r="CW92" s="101"/>
      <c r="CX92" s="101"/>
      <c r="CY92" s="101"/>
      <c r="CZ92" s="101"/>
      <c r="DA92" s="101"/>
      <c r="DB92" s="101"/>
      <c r="DC92" s="101"/>
      <c r="DD92" s="101"/>
      <c r="DE92" s="101"/>
      <c r="DF92" s="101"/>
      <c r="DG92" s="101"/>
      <c r="DH92" s="101"/>
      <c r="DI92" s="101"/>
      <c r="DJ92" s="101"/>
      <c r="DK92" s="101"/>
      <c r="DL92" s="101"/>
      <c r="DM92" s="101"/>
      <c r="DN92" s="101"/>
      <c r="DO92" s="101"/>
      <c r="DP92" s="101"/>
      <c r="DQ92" s="101"/>
      <c r="DR92" s="101"/>
      <c r="DS92" s="101"/>
      <c r="DT92" s="101"/>
      <c r="DU92" s="101"/>
      <c r="DV92" s="101"/>
      <c r="DW92" s="101"/>
      <c r="DX92" s="101"/>
      <c r="DY92" s="101"/>
      <c r="DZ92" s="101"/>
      <c r="EA92" s="101"/>
      <c r="EB92" s="101"/>
      <c r="EC92" s="101"/>
      <c r="ED92" s="101"/>
      <c r="EE92" s="101"/>
      <c r="EF92" s="101"/>
      <c r="EG92" s="101"/>
      <c r="EH92" s="101"/>
      <c r="EI92" s="101"/>
      <c r="EJ92" s="101"/>
      <c r="EK92" s="101"/>
      <c r="EL92" s="101"/>
      <c r="EM92" s="101"/>
      <c r="EN92" s="101"/>
      <c r="EO92" s="101"/>
      <c r="EP92" s="101"/>
      <c r="EQ92" s="101"/>
      <c r="ER92" s="101"/>
      <c r="ES92" s="101"/>
      <c r="ET92" s="101"/>
      <c r="EU92" s="101"/>
      <c r="EV92" s="101"/>
      <c r="EW92" s="101"/>
      <c r="EX92" s="101"/>
      <c r="EY92" s="101"/>
      <c r="EZ92" s="101"/>
      <c r="FA92" s="101"/>
      <c r="FB92" s="101"/>
      <c r="FC92" s="101"/>
      <c r="FD92" s="101"/>
      <c r="FE92" s="101"/>
      <c r="FF92" s="101"/>
      <c r="FG92" s="101"/>
      <c r="FH92" s="101"/>
      <c r="FI92" s="101"/>
      <c r="FJ92" s="101"/>
      <c r="FK92" s="101"/>
      <c r="FL92" s="101"/>
      <c r="FM92" s="101"/>
      <c r="FN92" s="101"/>
      <c r="FO92" s="101"/>
      <c r="FP92" s="101"/>
      <c r="FQ92" s="101"/>
      <c r="FR92" s="101"/>
      <c r="FS92" s="101"/>
      <c r="FT92" s="101"/>
      <c r="FU92" s="101"/>
      <c r="FV92" s="101"/>
      <c r="FW92" s="101"/>
      <c r="FX92" s="101"/>
      <c r="FY92" s="101"/>
      <c r="FZ92" s="101"/>
      <c r="GA92" s="101"/>
      <c r="GB92" s="101"/>
      <c r="GC92" s="101"/>
      <c r="GD92" s="101"/>
      <c r="GE92" s="101"/>
      <c r="GF92" s="101"/>
      <c r="GG92" s="101"/>
      <c r="GH92" s="101"/>
      <c r="GI92" s="101"/>
      <c r="GJ92" s="101"/>
      <c r="GK92" s="101"/>
      <c r="GL92" s="101"/>
      <c r="GM92" s="101"/>
      <c r="GN92" s="101"/>
      <c r="GO92" s="101"/>
      <c r="GP92" s="101"/>
      <c r="GQ92" s="101"/>
      <c r="GR92" s="101"/>
      <c r="GS92" s="101"/>
      <c r="GT92" s="101"/>
      <c r="GU92" s="101"/>
      <c r="GV92" s="101"/>
      <c r="GW92" s="101"/>
      <c r="GX92" s="101"/>
      <c r="GY92" s="101"/>
      <c r="GZ92" s="101"/>
      <c r="HA92" s="101"/>
      <c r="HB92" s="101"/>
      <c r="HC92" s="101"/>
      <c r="HD92" s="101"/>
      <c r="HE92" s="101"/>
      <c r="HF92" s="101"/>
      <c r="HG92" s="101"/>
      <c r="HH92" s="101"/>
      <c r="HI92" s="101"/>
      <c r="HJ92" s="101"/>
      <c r="HK92" s="101"/>
      <c r="HL92" s="101"/>
      <c r="HM92" s="101"/>
      <c r="HN92" s="101"/>
      <c r="HO92" s="101"/>
      <c r="HP92" s="101"/>
      <c r="HQ92" s="101"/>
      <c r="HR92" s="101"/>
      <c r="HS92" s="101"/>
      <c r="HT92" s="101"/>
      <c r="HU92" s="101"/>
      <c r="HV92" s="101"/>
      <c r="HW92" s="101"/>
      <c r="HX92" s="101"/>
      <c r="HY92" s="101"/>
      <c r="HZ92" s="101"/>
      <c r="IA92" s="101"/>
      <c r="IB92" s="101"/>
      <c r="IC92" s="101"/>
      <c r="ID92" s="101"/>
      <c r="IE92" s="101"/>
      <c r="IF92" s="101"/>
      <c r="IG92" s="101"/>
      <c r="IH92" s="101"/>
      <c r="II92" s="101"/>
      <c r="IJ92" s="101"/>
      <c r="IK92" s="101"/>
      <c r="IL92" s="101"/>
      <c r="IM92" s="101"/>
      <c r="IN92" s="101"/>
      <c r="IO92" s="101"/>
      <c r="IP92" s="101"/>
      <c r="IQ92" s="101"/>
      <c r="IR92" s="101"/>
      <c r="IS92" s="101"/>
      <c r="IT92" s="101"/>
      <c r="IU92" s="101"/>
      <c r="IV92" s="101"/>
      <c r="IW92" s="101"/>
      <c r="IX92" s="101"/>
    </row>
    <row r="93" spans="1:258" s="49" customFormat="1" ht="15" customHeight="1">
      <c r="A93" s="61">
        <v>85</v>
      </c>
      <c r="B93" s="82"/>
      <c r="C93" s="148" t="s">
        <v>241</v>
      </c>
      <c r="D93" s="148" t="s">
        <v>242</v>
      </c>
      <c r="E93" s="85"/>
      <c r="F93" s="87" t="e">
        <f>VLOOKUP(D93,#REF!,3,0)</f>
        <v>#REF!</v>
      </c>
      <c r="G93" s="149">
        <v>3.3606668499999999</v>
      </c>
      <c r="H93" s="88"/>
      <c r="I93" s="101"/>
      <c r="J93" s="151" t="e">
        <f t="shared" si="3"/>
        <v>#REF!</v>
      </c>
      <c r="K93" s="101"/>
      <c r="L93" s="101"/>
      <c r="M93" s="87"/>
      <c r="N93" s="87"/>
      <c r="O93" s="101"/>
      <c r="P93" s="101"/>
      <c r="Q93" s="101"/>
      <c r="R93" s="101"/>
      <c r="S93" s="101"/>
      <c r="T93" s="101"/>
      <c r="U93" s="101"/>
      <c r="V93" s="101"/>
      <c r="W93" s="101"/>
      <c r="X93" s="101"/>
      <c r="Y93" s="101"/>
      <c r="Z93" s="101"/>
      <c r="AA93" s="101"/>
      <c r="AB93" s="101"/>
      <c r="AC93" s="101"/>
      <c r="AD93" s="101"/>
      <c r="AE93" s="101"/>
      <c r="AF93" s="101"/>
      <c r="AG93" s="101"/>
      <c r="AH93" s="101"/>
      <c r="AI93" s="101"/>
      <c r="AJ93" s="101"/>
      <c r="AK93" s="101"/>
      <c r="AL93" s="101"/>
      <c r="AM93" s="101"/>
      <c r="AN93" s="101"/>
      <c r="AO93" s="101"/>
      <c r="AP93" s="101"/>
      <c r="AQ93" s="101"/>
      <c r="AR93" s="101"/>
      <c r="AS93" s="101"/>
      <c r="AT93" s="101"/>
      <c r="AU93" s="101"/>
      <c r="AV93" s="101"/>
      <c r="AW93" s="101"/>
      <c r="AX93" s="101"/>
      <c r="AY93" s="101"/>
      <c r="AZ93" s="101"/>
      <c r="BA93" s="101"/>
      <c r="BB93" s="101"/>
      <c r="BC93" s="101"/>
      <c r="BD93" s="101"/>
      <c r="BE93" s="101"/>
      <c r="BF93" s="101"/>
      <c r="BG93" s="101"/>
      <c r="BH93" s="101"/>
      <c r="BI93" s="101"/>
      <c r="BJ93" s="101"/>
      <c r="BK93" s="101"/>
      <c r="BL93" s="101"/>
      <c r="BM93" s="101"/>
      <c r="BN93" s="101"/>
      <c r="BO93" s="101"/>
      <c r="BP93" s="101"/>
      <c r="BQ93" s="101"/>
      <c r="BR93" s="101"/>
      <c r="BS93" s="101"/>
      <c r="BT93" s="101"/>
      <c r="BU93" s="101"/>
      <c r="BV93" s="101"/>
      <c r="BW93" s="101"/>
      <c r="BX93" s="101"/>
      <c r="BY93" s="101"/>
      <c r="BZ93" s="101"/>
      <c r="CA93" s="101"/>
      <c r="CB93" s="101"/>
      <c r="CC93" s="101"/>
      <c r="CD93" s="101"/>
      <c r="CE93" s="101"/>
      <c r="CF93" s="101"/>
      <c r="CG93" s="101"/>
      <c r="CH93" s="101"/>
      <c r="CI93" s="101"/>
      <c r="CJ93" s="101"/>
      <c r="CK93" s="101"/>
      <c r="CL93" s="101"/>
      <c r="CM93" s="101"/>
      <c r="CN93" s="101"/>
      <c r="CO93" s="101"/>
      <c r="CP93" s="101"/>
      <c r="CQ93" s="101"/>
      <c r="CR93" s="101"/>
      <c r="CS93" s="101"/>
      <c r="CT93" s="101"/>
      <c r="CU93" s="101"/>
      <c r="CV93" s="101"/>
      <c r="CW93" s="101"/>
      <c r="CX93" s="101"/>
      <c r="CY93" s="101"/>
      <c r="CZ93" s="101"/>
      <c r="DA93" s="101"/>
      <c r="DB93" s="101"/>
      <c r="DC93" s="101"/>
      <c r="DD93" s="101"/>
      <c r="DE93" s="101"/>
      <c r="DF93" s="101"/>
      <c r="DG93" s="101"/>
      <c r="DH93" s="101"/>
      <c r="DI93" s="101"/>
      <c r="DJ93" s="101"/>
      <c r="DK93" s="101"/>
      <c r="DL93" s="101"/>
      <c r="DM93" s="101"/>
      <c r="DN93" s="101"/>
      <c r="DO93" s="101"/>
      <c r="DP93" s="101"/>
      <c r="DQ93" s="101"/>
      <c r="DR93" s="101"/>
      <c r="DS93" s="101"/>
      <c r="DT93" s="101"/>
      <c r="DU93" s="101"/>
      <c r="DV93" s="101"/>
      <c r="DW93" s="101"/>
      <c r="DX93" s="101"/>
      <c r="DY93" s="101"/>
      <c r="DZ93" s="101"/>
      <c r="EA93" s="101"/>
      <c r="EB93" s="101"/>
      <c r="EC93" s="101"/>
      <c r="ED93" s="101"/>
      <c r="EE93" s="101"/>
      <c r="EF93" s="101"/>
      <c r="EG93" s="101"/>
      <c r="EH93" s="101"/>
      <c r="EI93" s="101"/>
      <c r="EJ93" s="101"/>
      <c r="EK93" s="101"/>
      <c r="EL93" s="101"/>
      <c r="EM93" s="101"/>
      <c r="EN93" s="101"/>
      <c r="EO93" s="101"/>
      <c r="EP93" s="101"/>
      <c r="EQ93" s="101"/>
      <c r="ER93" s="101"/>
      <c r="ES93" s="101"/>
      <c r="ET93" s="101"/>
      <c r="EU93" s="101"/>
      <c r="EV93" s="101"/>
      <c r="EW93" s="101"/>
      <c r="EX93" s="101"/>
      <c r="EY93" s="101"/>
      <c r="EZ93" s="101"/>
      <c r="FA93" s="101"/>
      <c r="FB93" s="101"/>
      <c r="FC93" s="101"/>
      <c r="FD93" s="101"/>
      <c r="FE93" s="101"/>
      <c r="FF93" s="101"/>
      <c r="FG93" s="101"/>
      <c r="FH93" s="101"/>
      <c r="FI93" s="101"/>
      <c r="FJ93" s="101"/>
      <c r="FK93" s="101"/>
      <c r="FL93" s="101"/>
      <c r="FM93" s="101"/>
      <c r="FN93" s="101"/>
      <c r="FO93" s="101"/>
      <c r="FP93" s="101"/>
      <c r="FQ93" s="101"/>
      <c r="FR93" s="101"/>
      <c r="FS93" s="101"/>
      <c r="FT93" s="101"/>
      <c r="FU93" s="101"/>
      <c r="FV93" s="101"/>
      <c r="FW93" s="101"/>
      <c r="FX93" s="101"/>
      <c r="FY93" s="101"/>
      <c r="FZ93" s="101"/>
      <c r="GA93" s="101"/>
      <c r="GB93" s="101"/>
      <c r="GC93" s="101"/>
      <c r="GD93" s="101"/>
      <c r="GE93" s="101"/>
      <c r="GF93" s="101"/>
      <c r="GG93" s="101"/>
      <c r="GH93" s="101"/>
      <c r="GI93" s="101"/>
      <c r="GJ93" s="101"/>
      <c r="GK93" s="101"/>
      <c r="GL93" s="101"/>
      <c r="GM93" s="101"/>
      <c r="GN93" s="101"/>
      <c r="GO93" s="101"/>
      <c r="GP93" s="101"/>
      <c r="GQ93" s="101"/>
      <c r="GR93" s="101"/>
      <c r="GS93" s="101"/>
      <c r="GT93" s="101"/>
      <c r="GU93" s="101"/>
      <c r="GV93" s="101"/>
      <c r="GW93" s="101"/>
      <c r="GX93" s="101"/>
      <c r="GY93" s="101"/>
      <c r="GZ93" s="101"/>
      <c r="HA93" s="101"/>
      <c r="HB93" s="101"/>
      <c r="HC93" s="101"/>
      <c r="HD93" s="101"/>
      <c r="HE93" s="101"/>
      <c r="HF93" s="101"/>
      <c r="HG93" s="101"/>
      <c r="HH93" s="101"/>
      <c r="HI93" s="101"/>
      <c r="HJ93" s="101"/>
      <c r="HK93" s="101"/>
      <c r="HL93" s="101"/>
      <c r="HM93" s="101"/>
      <c r="HN93" s="101"/>
      <c r="HO93" s="101"/>
      <c r="HP93" s="101"/>
      <c r="HQ93" s="101"/>
      <c r="HR93" s="101"/>
      <c r="HS93" s="101"/>
      <c r="HT93" s="101"/>
      <c r="HU93" s="101"/>
      <c r="HV93" s="101"/>
      <c r="HW93" s="101"/>
      <c r="HX93" s="101"/>
      <c r="HY93" s="101"/>
      <c r="HZ93" s="101"/>
      <c r="IA93" s="101"/>
      <c r="IB93" s="101"/>
      <c r="IC93" s="101"/>
      <c r="ID93" s="101"/>
      <c r="IE93" s="101"/>
      <c r="IF93" s="101"/>
      <c r="IG93" s="101"/>
      <c r="IH93" s="101"/>
      <c r="II93" s="101"/>
      <c r="IJ93" s="101"/>
      <c r="IK93" s="101"/>
      <c r="IL93" s="101"/>
      <c r="IM93" s="101"/>
      <c r="IN93" s="101"/>
      <c r="IO93" s="101"/>
      <c r="IP93" s="101"/>
      <c r="IQ93" s="101"/>
      <c r="IR93" s="101"/>
      <c r="IS93" s="101"/>
      <c r="IT93" s="101"/>
      <c r="IU93" s="101"/>
      <c r="IV93" s="101"/>
      <c r="IW93" s="101"/>
      <c r="IX93" s="101"/>
    </row>
    <row r="94" spans="1:258" s="49" customFormat="1" ht="15" customHeight="1">
      <c r="A94" s="61">
        <v>86</v>
      </c>
      <c r="B94" s="82"/>
      <c r="C94" s="148" t="s">
        <v>243</v>
      </c>
      <c r="D94" s="148" t="s">
        <v>244</v>
      </c>
      <c r="E94" s="85"/>
      <c r="F94" s="87" t="e">
        <f>VLOOKUP(D94,#REF!,3,0)</f>
        <v>#REF!</v>
      </c>
      <c r="G94" s="149">
        <v>0.35584450000000001</v>
      </c>
      <c r="H94" s="88"/>
      <c r="I94" s="101"/>
      <c r="J94" s="151" t="e">
        <f t="shared" si="3"/>
        <v>#REF!</v>
      </c>
      <c r="K94" s="101"/>
      <c r="L94" s="101"/>
      <c r="M94" s="87"/>
      <c r="N94" s="87"/>
      <c r="O94" s="101"/>
      <c r="P94" s="101"/>
      <c r="Q94" s="101"/>
      <c r="R94" s="101"/>
      <c r="S94" s="101"/>
      <c r="T94" s="101"/>
      <c r="U94" s="101"/>
      <c r="V94" s="101"/>
      <c r="W94" s="101"/>
      <c r="X94" s="101"/>
      <c r="Y94" s="101"/>
      <c r="Z94" s="101"/>
      <c r="AA94" s="101"/>
      <c r="AB94" s="101"/>
      <c r="AC94" s="101"/>
      <c r="AD94" s="101"/>
      <c r="AE94" s="101"/>
      <c r="AF94" s="101"/>
      <c r="AG94" s="101"/>
      <c r="AH94" s="101"/>
      <c r="AI94" s="101"/>
      <c r="AJ94" s="101"/>
      <c r="AK94" s="101"/>
      <c r="AL94" s="101"/>
      <c r="AM94" s="101"/>
      <c r="AN94" s="101"/>
      <c r="AO94" s="101"/>
      <c r="AP94" s="101"/>
      <c r="AQ94" s="101"/>
      <c r="AR94" s="101"/>
      <c r="AS94" s="101"/>
      <c r="AT94" s="101"/>
      <c r="AU94" s="101"/>
      <c r="AV94" s="101"/>
      <c r="AW94" s="101"/>
      <c r="AX94" s="101"/>
      <c r="AY94" s="101"/>
      <c r="AZ94" s="101"/>
      <c r="BA94" s="101"/>
      <c r="BB94" s="101"/>
      <c r="BC94" s="101"/>
      <c r="BD94" s="101"/>
      <c r="BE94" s="101"/>
      <c r="BF94" s="101"/>
      <c r="BG94" s="101"/>
      <c r="BH94" s="101"/>
      <c r="BI94" s="101"/>
      <c r="BJ94" s="101"/>
      <c r="BK94" s="101"/>
      <c r="BL94" s="101"/>
      <c r="BM94" s="101"/>
      <c r="BN94" s="101"/>
      <c r="BO94" s="101"/>
      <c r="BP94" s="101"/>
      <c r="BQ94" s="101"/>
      <c r="BR94" s="101"/>
      <c r="BS94" s="101"/>
      <c r="BT94" s="101"/>
      <c r="BU94" s="101"/>
      <c r="BV94" s="101"/>
      <c r="BW94" s="101"/>
      <c r="BX94" s="101"/>
      <c r="BY94" s="101"/>
      <c r="BZ94" s="101"/>
      <c r="CA94" s="101"/>
      <c r="CB94" s="101"/>
      <c r="CC94" s="101"/>
      <c r="CD94" s="101"/>
      <c r="CE94" s="101"/>
      <c r="CF94" s="101"/>
      <c r="CG94" s="101"/>
      <c r="CH94" s="101"/>
      <c r="CI94" s="101"/>
      <c r="CJ94" s="101"/>
      <c r="CK94" s="101"/>
      <c r="CL94" s="101"/>
      <c r="CM94" s="101"/>
      <c r="CN94" s="101"/>
      <c r="CO94" s="101"/>
      <c r="CP94" s="101"/>
      <c r="CQ94" s="101"/>
      <c r="CR94" s="101"/>
      <c r="CS94" s="101"/>
      <c r="CT94" s="101"/>
      <c r="CU94" s="101"/>
      <c r="CV94" s="101"/>
      <c r="CW94" s="101"/>
      <c r="CX94" s="101"/>
      <c r="CY94" s="101"/>
      <c r="CZ94" s="101"/>
      <c r="DA94" s="101"/>
      <c r="DB94" s="101"/>
      <c r="DC94" s="101"/>
      <c r="DD94" s="101"/>
      <c r="DE94" s="101"/>
      <c r="DF94" s="101"/>
      <c r="DG94" s="101"/>
      <c r="DH94" s="101"/>
      <c r="DI94" s="101"/>
      <c r="DJ94" s="101"/>
      <c r="DK94" s="101"/>
      <c r="DL94" s="101"/>
      <c r="DM94" s="101"/>
      <c r="DN94" s="101"/>
      <c r="DO94" s="101"/>
      <c r="DP94" s="101"/>
      <c r="DQ94" s="101"/>
      <c r="DR94" s="101"/>
      <c r="DS94" s="101"/>
      <c r="DT94" s="101"/>
      <c r="DU94" s="101"/>
      <c r="DV94" s="101"/>
      <c r="DW94" s="101"/>
      <c r="DX94" s="101"/>
      <c r="DY94" s="101"/>
      <c r="DZ94" s="101"/>
      <c r="EA94" s="101"/>
      <c r="EB94" s="101"/>
      <c r="EC94" s="101"/>
      <c r="ED94" s="101"/>
      <c r="EE94" s="101"/>
      <c r="EF94" s="101"/>
      <c r="EG94" s="101"/>
      <c r="EH94" s="101"/>
      <c r="EI94" s="101"/>
      <c r="EJ94" s="101"/>
      <c r="EK94" s="101"/>
      <c r="EL94" s="101"/>
      <c r="EM94" s="101"/>
      <c r="EN94" s="101"/>
      <c r="EO94" s="101"/>
      <c r="EP94" s="101"/>
      <c r="EQ94" s="101"/>
      <c r="ER94" s="101"/>
      <c r="ES94" s="101"/>
      <c r="ET94" s="101"/>
      <c r="EU94" s="101"/>
      <c r="EV94" s="101"/>
      <c r="EW94" s="101"/>
      <c r="EX94" s="101"/>
      <c r="EY94" s="101"/>
      <c r="EZ94" s="101"/>
      <c r="FA94" s="101"/>
      <c r="FB94" s="101"/>
      <c r="FC94" s="101"/>
      <c r="FD94" s="101"/>
      <c r="FE94" s="101"/>
      <c r="FF94" s="101"/>
      <c r="FG94" s="101"/>
      <c r="FH94" s="101"/>
      <c r="FI94" s="101"/>
      <c r="FJ94" s="101"/>
      <c r="FK94" s="101"/>
      <c r="FL94" s="101"/>
      <c r="FM94" s="101"/>
      <c r="FN94" s="101"/>
      <c r="FO94" s="101"/>
      <c r="FP94" s="101"/>
      <c r="FQ94" s="101"/>
      <c r="FR94" s="101"/>
      <c r="FS94" s="101"/>
      <c r="FT94" s="101"/>
      <c r="FU94" s="101"/>
      <c r="FV94" s="101"/>
      <c r="FW94" s="101"/>
      <c r="FX94" s="101"/>
      <c r="FY94" s="101"/>
      <c r="FZ94" s="101"/>
      <c r="GA94" s="101"/>
      <c r="GB94" s="101"/>
      <c r="GC94" s="101"/>
      <c r="GD94" s="101"/>
      <c r="GE94" s="101"/>
      <c r="GF94" s="101"/>
      <c r="GG94" s="101"/>
      <c r="GH94" s="101"/>
      <c r="GI94" s="101"/>
      <c r="GJ94" s="101"/>
      <c r="GK94" s="101"/>
      <c r="GL94" s="101"/>
      <c r="GM94" s="101"/>
      <c r="GN94" s="101"/>
      <c r="GO94" s="101"/>
      <c r="GP94" s="101"/>
      <c r="GQ94" s="101"/>
      <c r="GR94" s="101"/>
      <c r="GS94" s="101"/>
      <c r="GT94" s="101"/>
      <c r="GU94" s="101"/>
      <c r="GV94" s="101"/>
      <c r="GW94" s="101"/>
      <c r="GX94" s="101"/>
      <c r="GY94" s="101"/>
      <c r="GZ94" s="101"/>
      <c r="HA94" s="101"/>
      <c r="HB94" s="101"/>
      <c r="HC94" s="101"/>
      <c r="HD94" s="101"/>
      <c r="HE94" s="101"/>
      <c r="HF94" s="101"/>
      <c r="HG94" s="101"/>
      <c r="HH94" s="101"/>
      <c r="HI94" s="101"/>
      <c r="HJ94" s="101"/>
      <c r="HK94" s="101"/>
      <c r="HL94" s="101"/>
      <c r="HM94" s="101"/>
      <c r="HN94" s="101"/>
      <c r="HO94" s="101"/>
      <c r="HP94" s="101"/>
      <c r="HQ94" s="101"/>
      <c r="HR94" s="101"/>
      <c r="HS94" s="101"/>
      <c r="HT94" s="101"/>
      <c r="HU94" s="101"/>
      <c r="HV94" s="101"/>
      <c r="HW94" s="101"/>
      <c r="HX94" s="101"/>
      <c r="HY94" s="101"/>
      <c r="HZ94" s="101"/>
      <c r="IA94" s="101"/>
      <c r="IB94" s="101"/>
      <c r="IC94" s="101"/>
      <c r="ID94" s="101"/>
      <c r="IE94" s="101"/>
      <c r="IF94" s="101"/>
      <c r="IG94" s="101"/>
      <c r="IH94" s="101"/>
      <c r="II94" s="101"/>
      <c r="IJ94" s="101"/>
      <c r="IK94" s="101"/>
      <c r="IL94" s="101"/>
      <c r="IM94" s="101"/>
      <c r="IN94" s="101"/>
      <c r="IO94" s="101"/>
      <c r="IP94" s="101"/>
      <c r="IQ94" s="101"/>
      <c r="IR94" s="101"/>
      <c r="IS94" s="101"/>
      <c r="IT94" s="101"/>
      <c r="IU94" s="101"/>
      <c r="IV94" s="101"/>
      <c r="IW94" s="101"/>
      <c r="IX94" s="101"/>
    </row>
    <row r="95" spans="1:258" s="49" customFormat="1" ht="15" customHeight="1">
      <c r="A95" s="61">
        <v>87</v>
      </c>
      <c r="B95" s="82"/>
      <c r="C95" s="148" t="s">
        <v>245</v>
      </c>
      <c r="D95" s="148" t="s">
        <v>246</v>
      </c>
      <c r="E95" s="85"/>
      <c r="F95" s="87" t="e">
        <f>VLOOKUP(D95,#REF!,3,0)</f>
        <v>#REF!</v>
      </c>
      <c r="G95" s="149">
        <v>0.35584450000000001</v>
      </c>
      <c r="H95" s="88"/>
      <c r="I95" s="101"/>
      <c r="J95" s="151" t="e">
        <f t="shared" si="3"/>
        <v>#REF!</v>
      </c>
      <c r="K95" s="101"/>
      <c r="L95" s="101"/>
      <c r="M95" s="87"/>
      <c r="N95" s="87"/>
      <c r="O95" s="101"/>
      <c r="P95" s="101"/>
      <c r="Q95" s="101"/>
      <c r="R95" s="101"/>
      <c r="S95" s="101"/>
      <c r="T95" s="101"/>
      <c r="U95" s="101"/>
      <c r="V95" s="101"/>
      <c r="W95" s="101"/>
      <c r="X95" s="101"/>
      <c r="Y95" s="101"/>
      <c r="Z95" s="101"/>
      <c r="AA95" s="101"/>
      <c r="AB95" s="101"/>
      <c r="AC95" s="101"/>
      <c r="AD95" s="101"/>
      <c r="AE95" s="101"/>
      <c r="AF95" s="101"/>
      <c r="AG95" s="101"/>
      <c r="AH95" s="101"/>
      <c r="AI95" s="101"/>
      <c r="AJ95" s="101"/>
      <c r="AK95" s="101"/>
      <c r="AL95" s="101"/>
      <c r="AM95" s="101"/>
      <c r="AN95" s="101"/>
      <c r="AO95" s="101"/>
      <c r="AP95" s="101"/>
      <c r="AQ95" s="101"/>
      <c r="AR95" s="101"/>
      <c r="AS95" s="101"/>
      <c r="AT95" s="101"/>
      <c r="AU95" s="101"/>
      <c r="AV95" s="101"/>
      <c r="AW95" s="101"/>
      <c r="AX95" s="101"/>
      <c r="AY95" s="101"/>
      <c r="AZ95" s="101"/>
      <c r="BA95" s="101"/>
      <c r="BB95" s="101"/>
      <c r="BC95" s="101"/>
      <c r="BD95" s="101"/>
      <c r="BE95" s="101"/>
      <c r="BF95" s="101"/>
      <c r="BG95" s="101"/>
      <c r="BH95" s="101"/>
      <c r="BI95" s="101"/>
      <c r="BJ95" s="101"/>
      <c r="BK95" s="101"/>
      <c r="BL95" s="101"/>
      <c r="BM95" s="101"/>
      <c r="BN95" s="101"/>
      <c r="BO95" s="101"/>
      <c r="BP95" s="101"/>
      <c r="BQ95" s="101"/>
      <c r="BR95" s="101"/>
      <c r="BS95" s="101"/>
      <c r="BT95" s="101"/>
      <c r="BU95" s="101"/>
      <c r="BV95" s="101"/>
      <c r="BW95" s="101"/>
      <c r="BX95" s="101"/>
      <c r="BY95" s="101"/>
      <c r="BZ95" s="101"/>
      <c r="CA95" s="101"/>
      <c r="CB95" s="101"/>
      <c r="CC95" s="101"/>
      <c r="CD95" s="101"/>
      <c r="CE95" s="101"/>
      <c r="CF95" s="101"/>
      <c r="CG95" s="101"/>
      <c r="CH95" s="101"/>
      <c r="CI95" s="101"/>
      <c r="CJ95" s="101"/>
      <c r="CK95" s="101"/>
      <c r="CL95" s="101"/>
      <c r="CM95" s="101"/>
      <c r="CN95" s="101"/>
      <c r="CO95" s="101"/>
      <c r="CP95" s="101"/>
      <c r="CQ95" s="101"/>
      <c r="CR95" s="101"/>
      <c r="CS95" s="101"/>
      <c r="CT95" s="101"/>
      <c r="CU95" s="101"/>
      <c r="CV95" s="101"/>
      <c r="CW95" s="101"/>
      <c r="CX95" s="101"/>
      <c r="CY95" s="101"/>
      <c r="CZ95" s="101"/>
      <c r="DA95" s="101"/>
      <c r="DB95" s="101"/>
      <c r="DC95" s="101"/>
      <c r="DD95" s="101"/>
      <c r="DE95" s="101"/>
      <c r="DF95" s="101"/>
      <c r="DG95" s="101"/>
      <c r="DH95" s="101"/>
      <c r="DI95" s="101"/>
      <c r="DJ95" s="101"/>
      <c r="DK95" s="101"/>
      <c r="DL95" s="101"/>
      <c r="DM95" s="101"/>
      <c r="DN95" s="101"/>
      <c r="DO95" s="101"/>
      <c r="DP95" s="101"/>
      <c r="DQ95" s="101"/>
      <c r="DR95" s="101"/>
      <c r="DS95" s="101"/>
      <c r="DT95" s="101"/>
      <c r="DU95" s="101"/>
      <c r="DV95" s="101"/>
      <c r="DW95" s="101"/>
      <c r="DX95" s="101"/>
      <c r="DY95" s="101"/>
      <c r="DZ95" s="101"/>
      <c r="EA95" s="101"/>
      <c r="EB95" s="101"/>
      <c r="EC95" s="101"/>
      <c r="ED95" s="101"/>
      <c r="EE95" s="101"/>
      <c r="EF95" s="101"/>
      <c r="EG95" s="101"/>
      <c r="EH95" s="101"/>
      <c r="EI95" s="101"/>
      <c r="EJ95" s="101"/>
      <c r="EK95" s="101"/>
      <c r="EL95" s="101"/>
      <c r="EM95" s="101"/>
      <c r="EN95" s="101"/>
      <c r="EO95" s="101"/>
      <c r="EP95" s="101"/>
      <c r="EQ95" s="101"/>
      <c r="ER95" s="101"/>
      <c r="ES95" s="101"/>
      <c r="ET95" s="101"/>
      <c r="EU95" s="101"/>
      <c r="EV95" s="101"/>
      <c r="EW95" s="101"/>
      <c r="EX95" s="101"/>
      <c r="EY95" s="101"/>
      <c r="EZ95" s="101"/>
      <c r="FA95" s="101"/>
      <c r="FB95" s="101"/>
      <c r="FC95" s="101"/>
      <c r="FD95" s="101"/>
      <c r="FE95" s="101"/>
      <c r="FF95" s="101"/>
      <c r="FG95" s="101"/>
      <c r="FH95" s="101"/>
      <c r="FI95" s="101"/>
      <c r="FJ95" s="101"/>
      <c r="FK95" s="101"/>
      <c r="FL95" s="101"/>
      <c r="FM95" s="101"/>
      <c r="FN95" s="101"/>
      <c r="FO95" s="101"/>
      <c r="FP95" s="101"/>
      <c r="FQ95" s="101"/>
      <c r="FR95" s="101"/>
      <c r="FS95" s="101"/>
      <c r="FT95" s="101"/>
      <c r="FU95" s="101"/>
      <c r="FV95" s="101"/>
      <c r="FW95" s="101"/>
      <c r="FX95" s="101"/>
      <c r="FY95" s="101"/>
      <c r="FZ95" s="101"/>
      <c r="GA95" s="101"/>
      <c r="GB95" s="101"/>
      <c r="GC95" s="101"/>
      <c r="GD95" s="101"/>
      <c r="GE95" s="101"/>
      <c r="GF95" s="101"/>
      <c r="GG95" s="101"/>
      <c r="GH95" s="101"/>
      <c r="GI95" s="101"/>
      <c r="GJ95" s="101"/>
      <c r="GK95" s="101"/>
      <c r="GL95" s="101"/>
      <c r="GM95" s="101"/>
      <c r="GN95" s="101"/>
      <c r="GO95" s="101"/>
      <c r="GP95" s="101"/>
      <c r="GQ95" s="101"/>
      <c r="GR95" s="101"/>
      <c r="GS95" s="101"/>
      <c r="GT95" s="101"/>
      <c r="GU95" s="101"/>
      <c r="GV95" s="101"/>
      <c r="GW95" s="101"/>
      <c r="GX95" s="101"/>
      <c r="GY95" s="101"/>
      <c r="GZ95" s="101"/>
      <c r="HA95" s="101"/>
      <c r="HB95" s="101"/>
      <c r="HC95" s="101"/>
      <c r="HD95" s="101"/>
      <c r="HE95" s="101"/>
      <c r="HF95" s="101"/>
      <c r="HG95" s="101"/>
      <c r="HH95" s="101"/>
      <c r="HI95" s="101"/>
      <c r="HJ95" s="101"/>
      <c r="HK95" s="101"/>
      <c r="HL95" s="101"/>
      <c r="HM95" s="101"/>
      <c r="HN95" s="101"/>
      <c r="HO95" s="101"/>
      <c r="HP95" s="101"/>
      <c r="HQ95" s="101"/>
      <c r="HR95" s="101"/>
      <c r="HS95" s="101"/>
      <c r="HT95" s="101"/>
      <c r="HU95" s="101"/>
      <c r="HV95" s="101"/>
      <c r="HW95" s="101"/>
      <c r="HX95" s="101"/>
      <c r="HY95" s="101"/>
      <c r="HZ95" s="101"/>
      <c r="IA95" s="101"/>
      <c r="IB95" s="101"/>
      <c r="IC95" s="101"/>
      <c r="ID95" s="101"/>
      <c r="IE95" s="101"/>
      <c r="IF95" s="101"/>
      <c r="IG95" s="101"/>
      <c r="IH95" s="101"/>
      <c r="II95" s="101"/>
      <c r="IJ95" s="101"/>
      <c r="IK95" s="101"/>
      <c r="IL95" s="101"/>
      <c r="IM95" s="101"/>
      <c r="IN95" s="101"/>
      <c r="IO95" s="101"/>
      <c r="IP95" s="101"/>
      <c r="IQ95" s="101"/>
      <c r="IR95" s="101"/>
      <c r="IS95" s="101"/>
      <c r="IT95" s="101"/>
      <c r="IU95" s="101"/>
      <c r="IV95" s="101"/>
      <c r="IW95" s="101"/>
      <c r="IX95" s="101"/>
    </row>
    <row r="96" spans="1:258" s="49" customFormat="1" ht="15" customHeight="1">
      <c r="A96" s="61">
        <v>88</v>
      </c>
      <c r="B96" s="82"/>
      <c r="C96" s="148" t="s">
        <v>247</v>
      </c>
      <c r="D96" s="155" t="s">
        <v>248</v>
      </c>
      <c r="E96" s="85"/>
      <c r="F96" s="87" t="e">
        <f>VLOOKUP(D96,#REF!,3,0)</f>
        <v>#REF!</v>
      </c>
      <c r="G96" s="149">
        <v>0.85681554999999998</v>
      </c>
      <c r="H96" s="88"/>
      <c r="I96" s="101"/>
      <c r="J96" s="151" t="e">
        <f t="shared" si="3"/>
        <v>#REF!</v>
      </c>
      <c r="K96" s="101"/>
      <c r="L96" s="101"/>
      <c r="M96" s="87"/>
      <c r="N96" s="87"/>
      <c r="O96" s="101"/>
      <c r="P96" s="101"/>
      <c r="Q96" s="101"/>
      <c r="R96" s="101"/>
      <c r="S96" s="101"/>
      <c r="T96" s="101"/>
      <c r="U96" s="101"/>
      <c r="V96" s="101"/>
      <c r="W96" s="101"/>
      <c r="X96" s="101"/>
      <c r="Y96" s="101"/>
      <c r="Z96" s="101"/>
      <c r="AA96" s="101"/>
      <c r="AB96" s="101"/>
      <c r="AC96" s="101"/>
      <c r="AD96" s="101"/>
      <c r="AE96" s="101"/>
      <c r="AF96" s="101"/>
      <c r="AG96" s="101"/>
      <c r="AH96" s="101"/>
      <c r="AI96" s="101"/>
      <c r="AJ96" s="101"/>
      <c r="AK96" s="101"/>
      <c r="AL96" s="101"/>
      <c r="AM96" s="101"/>
      <c r="AN96" s="101"/>
      <c r="AO96" s="101"/>
      <c r="AP96" s="101"/>
      <c r="AQ96" s="101"/>
      <c r="AR96" s="101"/>
      <c r="AS96" s="101"/>
      <c r="AT96" s="101"/>
      <c r="AU96" s="101"/>
      <c r="AV96" s="101"/>
      <c r="AW96" s="101"/>
      <c r="AX96" s="101"/>
      <c r="AY96" s="101"/>
      <c r="AZ96" s="101"/>
      <c r="BA96" s="101"/>
      <c r="BB96" s="101"/>
      <c r="BC96" s="101"/>
      <c r="BD96" s="101"/>
      <c r="BE96" s="101"/>
      <c r="BF96" s="101"/>
      <c r="BG96" s="101"/>
      <c r="BH96" s="101"/>
      <c r="BI96" s="101"/>
      <c r="BJ96" s="101"/>
      <c r="BK96" s="101"/>
      <c r="BL96" s="101"/>
      <c r="BM96" s="101"/>
      <c r="BN96" s="101"/>
      <c r="BO96" s="101"/>
      <c r="BP96" s="101"/>
      <c r="BQ96" s="101"/>
      <c r="BR96" s="101"/>
      <c r="BS96" s="101"/>
      <c r="BT96" s="101"/>
      <c r="BU96" s="101"/>
      <c r="BV96" s="101"/>
      <c r="BW96" s="101"/>
      <c r="BX96" s="101"/>
      <c r="BY96" s="101"/>
      <c r="BZ96" s="101"/>
      <c r="CA96" s="101"/>
      <c r="CB96" s="101"/>
      <c r="CC96" s="101"/>
      <c r="CD96" s="101"/>
      <c r="CE96" s="101"/>
      <c r="CF96" s="101"/>
      <c r="CG96" s="101"/>
      <c r="CH96" s="101"/>
      <c r="CI96" s="101"/>
      <c r="CJ96" s="101"/>
      <c r="CK96" s="101"/>
      <c r="CL96" s="101"/>
      <c r="CM96" s="101"/>
      <c r="CN96" s="101"/>
      <c r="CO96" s="101"/>
      <c r="CP96" s="101"/>
      <c r="CQ96" s="101"/>
      <c r="CR96" s="101"/>
      <c r="CS96" s="101"/>
      <c r="CT96" s="101"/>
      <c r="CU96" s="101"/>
      <c r="CV96" s="101"/>
      <c r="CW96" s="101"/>
      <c r="CX96" s="101"/>
      <c r="CY96" s="101"/>
      <c r="CZ96" s="101"/>
      <c r="DA96" s="101"/>
      <c r="DB96" s="101"/>
      <c r="DC96" s="101"/>
      <c r="DD96" s="101"/>
      <c r="DE96" s="101"/>
      <c r="DF96" s="101"/>
      <c r="DG96" s="101"/>
      <c r="DH96" s="101"/>
      <c r="DI96" s="101"/>
      <c r="DJ96" s="101"/>
      <c r="DK96" s="101"/>
      <c r="DL96" s="101"/>
      <c r="DM96" s="101"/>
      <c r="DN96" s="101"/>
      <c r="DO96" s="101"/>
      <c r="DP96" s="101"/>
      <c r="DQ96" s="101"/>
      <c r="DR96" s="101"/>
      <c r="DS96" s="101"/>
      <c r="DT96" s="101"/>
      <c r="DU96" s="101"/>
      <c r="DV96" s="101"/>
      <c r="DW96" s="101"/>
      <c r="DX96" s="101"/>
      <c r="DY96" s="101"/>
      <c r="DZ96" s="101"/>
      <c r="EA96" s="101"/>
      <c r="EB96" s="101"/>
      <c r="EC96" s="101"/>
      <c r="ED96" s="101"/>
      <c r="EE96" s="101"/>
      <c r="EF96" s="101"/>
      <c r="EG96" s="101"/>
      <c r="EH96" s="101"/>
      <c r="EI96" s="101"/>
      <c r="EJ96" s="101"/>
      <c r="EK96" s="101"/>
      <c r="EL96" s="101"/>
      <c r="EM96" s="101"/>
      <c r="EN96" s="101"/>
      <c r="EO96" s="101"/>
      <c r="EP96" s="101"/>
      <c r="EQ96" s="101"/>
      <c r="ER96" s="101"/>
      <c r="ES96" s="101"/>
      <c r="ET96" s="101"/>
      <c r="EU96" s="101"/>
      <c r="EV96" s="101"/>
      <c r="EW96" s="101"/>
      <c r="EX96" s="101"/>
      <c r="EY96" s="101"/>
      <c r="EZ96" s="101"/>
      <c r="FA96" s="101"/>
      <c r="FB96" s="101"/>
      <c r="FC96" s="101"/>
      <c r="FD96" s="101"/>
      <c r="FE96" s="101"/>
      <c r="FF96" s="101"/>
      <c r="FG96" s="101"/>
      <c r="FH96" s="101"/>
      <c r="FI96" s="101"/>
      <c r="FJ96" s="101"/>
      <c r="FK96" s="101"/>
      <c r="FL96" s="101"/>
      <c r="FM96" s="101"/>
      <c r="FN96" s="101"/>
      <c r="FO96" s="101"/>
      <c r="FP96" s="101"/>
      <c r="FQ96" s="101"/>
      <c r="FR96" s="101"/>
      <c r="FS96" s="101"/>
      <c r="FT96" s="101"/>
      <c r="FU96" s="101"/>
      <c r="FV96" s="101"/>
      <c r="FW96" s="101"/>
      <c r="FX96" s="101"/>
      <c r="FY96" s="101"/>
      <c r="FZ96" s="101"/>
      <c r="GA96" s="101"/>
      <c r="GB96" s="101"/>
      <c r="GC96" s="101"/>
      <c r="GD96" s="101"/>
      <c r="GE96" s="101"/>
      <c r="GF96" s="101"/>
      <c r="GG96" s="101"/>
      <c r="GH96" s="101"/>
      <c r="GI96" s="101"/>
      <c r="GJ96" s="101"/>
      <c r="GK96" s="101"/>
      <c r="GL96" s="101"/>
      <c r="GM96" s="101"/>
      <c r="GN96" s="101"/>
      <c r="GO96" s="101"/>
      <c r="GP96" s="101"/>
      <c r="GQ96" s="101"/>
      <c r="GR96" s="101"/>
      <c r="GS96" s="101"/>
      <c r="GT96" s="101"/>
      <c r="GU96" s="101"/>
      <c r="GV96" s="101"/>
      <c r="GW96" s="101"/>
      <c r="GX96" s="101"/>
      <c r="GY96" s="101"/>
      <c r="GZ96" s="101"/>
      <c r="HA96" s="101"/>
      <c r="HB96" s="101"/>
      <c r="HC96" s="101"/>
      <c r="HD96" s="101"/>
      <c r="HE96" s="101"/>
      <c r="HF96" s="101"/>
      <c r="HG96" s="101"/>
      <c r="HH96" s="101"/>
      <c r="HI96" s="101"/>
      <c r="HJ96" s="101"/>
      <c r="HK96" s="101"/>
      <c r="HL96" s="101"/>
      <c r="HM96" s="101"/>
      <c r="HN96" s="101"/>
      <c r="HO96" s="101"/>
      <c r="HP96" s="101"/>
      <c r="HQ96" s="101"/>
      <c r="HR96" s="101"/>
      <c r="HS96" s="101"/>
      <c r="HT96" s="101"/>
      <c r="HU96" s="101"/>
      <c r="HV96" s="101"/>
      <c r="HW96" s="101"/>
      <c r="HX96" s="101"/>
      <c r="HY96" s="101"/>
      <c r="HZ96" s="101"/>
      <c r="IA96" s="101"/>
      <c r="IB96" s="101"/>
      <c r="IC96" s="101"/>
      <c r="ID96" s="101"/>
      <c r="IE96" s="101"/>
      <c r="IF96" s="101"/>
      <c r="IG96" s="101"/>
      <c r="IH96" s="101"/>
      <c r="II96" s="101"/>
      <c r="IJ96" s="101"/>
      <c r="IK96" s="101"/>
      <c r="IL96" s="101"/>
      <c r="IM96" s="101"/>
      <c r="IN96" s="101"/>
      <c r="IO96" s="101"/>
      <c r="IP96" s="101"/>
      <c r="IQ96" s="101"/>
      <c r="IR96" s="101"/>
      <c r="IS96" s="101"/>
      <c r="IT96" s="101"/>
      <c r="IU96" s="101"/>
      <c r="IV96" s="101"/>
      <c r="IW96" s="101"/>
      <c r="IX96" s="101"/>
    </row>
    <row r="97" spans="1:258" s="49" customFormat="1" ht="15" customHeight="1">
      <c r="A97" s="61">
        <v>89</v>
      </c>
      <c r="B97" s="82"/>
      <c r="C97" s="148" t="s">
        <v>249</v>
      </c>
      <c r="D97" s="156" t="s">
        <v>250</v>
      </c>
      <c r="E97" s="85"/>
      <c r="F97" s="87" t="e">
        <f>VLOOKUP(D97,#REF!,3,0)</f>
        <v>#REF!</v>
      </c>
      <c r="G97" s="149">
        <v>1.2437825</v>
      </c>
      <c r="H97" s="88"/>
      <c r="I97" s="101"/>
      <c r="J97" s="151" t="e">
        <f t="shared" si="3"/>
        <v>#REF!</v>
      </c>
      <c r="K97" s="101"/>
      <c r="L97" s="101"/>
      <c r="M97" s="87"/>
      <c r="N97" s="87"/>
      <c r="O97" s="101"/>
      <c r="P97" s="101"/>
      <c r="Q97" s="101"/>
      <c r="R97" s="101"/>
      <c r="S97" s="101"/>
      <c r="T97" s="101"/>
      <c r="U97" s="101"/>
      <c r="V97" s="101"/>
      <c r="W97" s="101"/>
      <c r="X97" s="101"/>
      <c r="Y97" s="101"/>
      <c r="Z97" s="101"/>
      <c r="AA97" s="101"/>
      <c r="AB97" s="101"/>
      <c r="AC97" s="101"/>
      <c r="AD97" s="101"/>
      <c r="AE97" s="101"/>
      <c r="AF97" s="101"/>
      <c r="AG97" s="101"/>
      <c r="AH97" s="101"/>
      <c r="AI97" s="101"/>
      <c r="AJ97" s="101"/>
      <c r="AK97" s="101"/>
      <c r="AL97" s="101"/>
      <c r="AM97" s="101"/>
      <c r="AN97" s="101"/>
      <c r="AO97" s="101"/>
      <c r="AP97" s="101"/>
      <c r="AQ97" s="101"/>
      <c r="AR97" s="101"/>
      <c r="AS97" s="101"/>
      <c r="AT97" s="101"/>
      <c r="AU97" s="101"/>
      <c r="AV97" s="101"/>
      <c r="AW97" s="101"/>
      <c r="AX97" s="101"/>
      <c r="AY97" s="101"/>
      <c r="AZ97" s="101"/>
      <c r="BA97" s="101"/>
      <c r="BB97" s="101"/>
      <c r="BC97" s="101"/>
      <c r="BD97" s="101"/>
      <c r="BE97" s="101"/>
      <c r="BF97" s="101"/>
      <c r="BG97" s="101"/>
      <c r="BH97" s="101"/>
      <c r="BI97" s="101"/>
      <c r="BJ97" s="101"/>
      <c r="BK97" s="101"/>
      <c r="BL97" s="101"/>
      <c r="BM97" s="101"/>
      <c r="BN97" s="101"/>
      <c r="BO97" s="101"/>
      <c r="BP97" s="101"/>
      <c r="BQ97" s="101"/>
      <c r="BR97" s="101"/>
      <c r="BS97" s="101"/>
      <c r="BT97" s="101"/>
      <c r="BU97" s="101"/>
      <c r="BV97" s="101"/>
      <c r="BW97" s="101"/>
      <c r="BX97" s="101"/>
      <c r="BY97" s="101"/>
      <c r="BZ97" s="101"/>
      <c r="CA97" s="101"/>
      <c r="CB97" s="101"/>
      <c r="CC97" s="101"/>
      <c r="CD97" s="101"/>
      <c r="CE97" s="101"/>
      <c r="CF97" s="101"/>
      <c r="CG97" s="101"/>
      <c r="CH97" s="101"/>
      <c r="CI97" s="101"/>
      <c r="CJ97" s="101"/>
      <c r="CK97" s="101"/>
      <c r="CL97" s="101"/>
      <c r="CM97" s="101"/>
      <c r="CN97" s="101"/>
      <c r="CO97" s="101"/>
      <c r="CP97" s="101"/>
      <c r="CQ97" s="101"/>
      <c r="CR97" s="101"/>
      <c r="CS97" s="101"/>
      <c r="CT97" s="101"/>
      <c r="CU97" s="101"/>
      <c r="CV97" s="101"/>
      <c r="CW97" s="101"/>
      <c r="CX97" s="101"/>
      <c r="CY97" s="101"/>
      <c r="CZ97" s="101"/>
      <c r="DA97" s="101"/>
      <c r="DB97" s="101"/>
      <c r="DC97" s="101"/>
      <c r="DD97" s="101"/>
      <c r="DE97" s="101"/>
      <c r="DF97" s="101"/>
      <c r="DG97" s="101"/>
      <c r="DH97" s="101"/>
      <c r="DI97" s="101"/>
      <c r="DJ97" s="101"/>
      <c r="DK97" s="101"/>
      <c r="DL97" s="101"/>
      <c r="DM97" s="101"/>
      <c r="DN97" s="101"/>
      <c r="DO97" s="101"/>
      <c r="DP97" s="101"/>
      <c r="DQ97" s="101"/>
      <c r="DR97" s="101"/>
      <c r="DS97" s="101"/>
      <c r="DT97" s="101"/>
      <c r="DU97" s="101"/>
      <c r="DV97" s="101"/>
      <c r="DW97" s="101"/>
      <c r="DX97" s="101"/>
      <c r="DY97" s="101"/>
      <c r="DZ97" s="101"/>
      <c r="EA97" s="101"/>
      <c r="EB97" s="101"/>
      <c r="EC97" s="101"/>
      <c r="ED97" s="101"/>
      <c r="EE97" s="101"/>
      <c r="EF97" s="101"/>
      <c r="EG97" s="101"/>
      <c r="EH97" s="101"/>
      <c r="EI97" s="101"/>
      <c r="EJ97" s="101"/>
      <c r="EK97" s="101"/>
      <c r="EL97" s="101"/>
      <c r="EM97" s="101"/>
      <c r="EN97" s="101"/>
      <c r="EO97" s="101"/>
      <c r="EP97" s="101"/>
      <c r="EQ97" s="101"/>
      <c r="ER97" s="101"/>
      <c r="ES97" s="101"/>
      <c r="ET97" s="101"/>
      <c r="EU97" s="101"/>
      <c r="EV97" s="101"/>
      <c r="EW97" s="101"/>
      <c r="EX97" s="101"/>
      <c r="EY97" s="101"/>
      <c r="EZ97" s="101"/>
      <c r="FA97" s="101"/>
      <c r="FB97" s="101"/>
      <c r="FC97" s="101"/>
      <c r="FD97" s="101"/>
      <c r="FE97" s="101"/>
      <c r="FF97" s="101"/>
      <c r="FG97" s="101"/>
      <c r="FH97" s="101"/>
      <c r="FI97" s="101"/>
      <c r="FJ97" s="101"/>
      <c r="FK97" s="101"/>
      <c r="FL97" s="101"/>
      <c r="FM97" s="101"/>
      <c r="FN97" s="101"/>
      <c r="FO97" s="101"/>
      <c r="FP97" s="101"/>
      <c r="FQ97" s="101"/>
      <c r="FR97" s="101"/>
      <c r="FS97" s="101"/>
      <c r="FT97" s="101"/>
      <c r="FU97" s="101"/>
      <c r="FV97" s="101"/>
      <c r="FW97" s="101"/>
      <c r="FX97" s="101"/>
      <c r="FY97" s="101"/>
      <c r="FZ97" s="101"/>
      <c r="GA97" s="101"/>
      <c r="GB97" s="101"/>
      <c r="GC97" s="101"/>
      <c r="GD97" s="101"/>
      <c r="GE97" s="101"/>
      <c r="GF97" s="101"/>
      <c r="GG97" s="101"/>
      <c r="GH97" s="101"/>
      <c r="GI97" s="101"/>
      <c r="GJ97" s="101"/>
      <c r="GK97" s="101"/>
      <c r="GL97" s="101"/>
      <c r="GM97" s="101"/>
      <c r="GN97" s="101"/>
      <c r="GO97" s="101"/>
      <c r="GP97" s="101"/>
      <c r="GQ97" s="101"/>
      <c r="GR97" s="101"/>
      <c r="GS97" s="101"/>
      <c r="GT97" s="101"/>
      <c r="GU97" s="101"/>
      <c r="GV97" s="101"/>
      <c r="GW97" s="101"/>
      <c r="GX97" s="101"/>
      <c r="GY97" s="101"/>
      <c r="GZ97" s="101"/>
      <c r="HA97" s="101"/>
      <c r="HB97" s="101"/>
      <c r="HC97" s="101"/>
      <c r="HD97" s="101"/>
      <c r="HE97" s="101"/>
      <c r="HF97" s="101"/>
      <c r="HG97" s="101"/>
      <c r="HH97" s="101"/>
      <c r="HI97" s="101"/>
      <c r="HJ97" s="101"/>
      <c r="HK97" s="101"/>
      <c r="HL97" s="101"/>
      <c r="HM97" s="101"/>
      <c r="HN97" s="101"/>
      <c r="HO97" s="101"/>
      <c r="HP97" s="101"/>
      <c r="HQ97" s="101"/>
      <c r="HR97" s="101"/>
      <c r="HS97" s="101"/>
      <c r="HT97" s="101"/>
      <c r="HU97" s="101"/>
      <c r="HV97" s="101"/>
      <c r="HW97" s="101"/>
      <c r="HX97" s="101"/>
      <c r="HY97" s="101"/>
      <c r="HZ97" s="101"/>
      <c r="IA97" s="101"/>
      <c r="IB97" s="101"/>
      <c r="IC97" s="101"/>
      <c r="ID97" s="101"/>
      <c r="IE97" s="101"/>
      <c r="IF97" s="101"/>
      <c r="IG97" s="101"/>
      <c r="IH97" s="101"/>
      <c r="II97" s="101"/>
      <c r="IJ97" s="101"/>
      <c r="IK97" s="101"/>
      <c r="IL97" s="101"/>
      <c r="IM97" s="101"/>
      <c r="IN97" s="101"/>
      <c r="IO97" s="101"/>
      <c r="IP97" s="101"/>
      <c r="IQ97" s="101"/>
      <c r="IR97" s="101"/>
      <c r="IS97" s="101"/>
      <c r="IT97" s="101"/>
      <c r="IU97" s="101"/>
      <c r="IV97" s="101"/>
      <c r="IW97" s="101"/>
      <c r="IX97" s="101"/>
    </row>
    <row r="98" spans="1:258" s="49" customFormat="1" ht="15" customHeight="1">
      <c r="A98" s="61">
        <v>90</v>
      </c>
      <c r="B98" s="82"/>
      <c r="C98" s="148" t="s">
        <v>251</v>
      </c>
      <c r="D98" s="156" t="s">
        <v>252</v>
      </c>
      <c r="E98" s="85"/>
      <c r="F98" s="87" t="e">
        <f>VLOOKUP(D98,#REF!,3,0)</f>
        <v>#REF!</v>
      </c>
      <c r="G98" s="149">
        <v>0.32572600000000002</v>
      </c>
      <c r="H98" s="88"/>
      <c r="I98" s="101"/>
      <c r="J98" s="151" t="e">
        <f t="shared" si="3"/>
        <v>#REF!</v>
      </c>
      <c r="K98" s="101"/>
      <c r="L98" s="101"/>
      <c r="M98" s="87"/>
      <c r="N98" s="87"/>
      <c r="O98" s="101"/>
      <c r="P98" s="101"/>
      <c r="Q98" s="101"/>
      <c r="R98" s="101"/>
      <c r="S98" s="101"/>
      <c r="T98" s="101"/>
      <c r="U98" s="101"/>
      <c r="V98" s="101"/>
      <c r="W98" s="101"/>
      <c r="X98" s="101"/>
      <c r="Y98" s="101"/>
      <c r="Z98" s="101"/>
      <c r="AA98" s="101"/>
      <c r="AB98" s="101"/>
      <c r="AC98" s="101"/>
      <c r="AD98" s="101"/>
      <c r="AE98" s="101"/>
      <c r="AF98" s="101"/>
      <c r="AG98" s="101"/>
      <c r="AH98" s="101"/>
      <c r="AI98" s="101"/>
      <c r="AJ98" s="101"/>
      <c r="AK98" s="101"/>
      <c r="AL98" s="101"/>
      <c r="AM98" s="101"/>
      <c r="AN98" s="101"/>
      <c r="AO98" s="101"/>
      <c r="AP98" s="101"/>
      <c r="AQ98" s="101"/>
      <c r="AR98" s="101"/>
      <c r="AS98" s="101"/>
      <c r="AT98" s="101"/>
      <c r="AU98" s="101"/>
      <c r="AV98" s="101"/>
      <c r="AW98" s="101"/>
      <c r="AX98" s="101"/>
      <c r="AY98" s="101"/>
      <c r="AZ98" s="101"/>
      <c r="BA98" s="101"/>
      <c r="BB98" s="101"/>
      <c r="BC98" s="101"/>
      <c r="BD98" s="101"/>
      <c r="BE98" s="101"/>
      <c r="BF98" s="101"/>
      <c r="BG98" s="101"/>
      <c r="BH98" s="101"/>
      <c r="BI98" s="101"/>
      <c r="BJ98" s="101"/>
      <c r="BK98" s="101"/>
      <c r="BL98" s="101"/>
      <c r="BM98" s="101"/>
      <c r="BN98" s="101"/>
      <c r="BO98" s="101"/>
      <c r="BP98" s="101"/>
      <c r="BQ98" s="101"/>
      <c r="BR98" s="101"/>
      <c r="BS98" s="101"/>
      <c r="BT98" s="101"/>
      <c r="BU98" s="101"/>
      <c r="BV98" s="101"/>
      <c r="BW98" s="101"/>
      <c r="BX98" s="101"/>
      <c r="BY98" s="101"/>
      <c r="BZ98" s="101"/>
      <c r="CA98" s="101"/>
      <c r="CB98" s="101"/>
      <c r="CC98" s="101"/>
      <c r="CD98" s="101"/>
      <c r="CE98" s="101"/>
      <c r="CF98" s="101"/>
      <c r="CG98" s="101"/>
      <c r="CH98" s="101"/>
      <c r="CI98" s="101"/>
      <c r="CJ98" s="101"/>
      <c r="CK98" s="101"/>
      <c r="CL98" s="101"/>
      <c r="CM98" s="101"/>
      <c r="CN98" s="101"/>
      <c r="CO98" s="101"/>
      <c r="CP98" s="101"/>
      <c r="CQ98" s="101"/>
      <c r="CR98" s="101"/>
      <c r="CS98" s="101"/>
      <c r="CT98" s="101"/>
      <c r="CU98" s="101"/>
      <c r="CV98" s="101"/>
      <c r="CW98" s="101"/>
      <c r="CX98" s="101"/>
      <c r="CY98" s="101"/>
      <c r="CZ98" s="101"/>
      <c r="DA98" s="101"/>
      <c r="DB98" s="101"/>
      <c r="DC98" s="101"/>
      <c r="DD98" s="101"/>
      <c r="DE98" s="101"/>
      <c r="DF98" s="101"/>
      <c r="DG98" s="101"/>
      <c r="DH98" s="101"/>
      <c r="DI98" s="101"/>
      <c r="DJ98" s="101"/>
      <c r="DK98" s="101"/>
      <c r="DL98" s="101"/>
      <c r="DM98" s="101"/>
      <c r="DN98" s="101"/>
      <c r="DO98" s="101"/>
      <c r="DP98" s="101"/>
      <c r="DQ98" s="101"/>
      <c r="DR98" s="101"/>
      <c r="DS98" s="101"/>
      <c r="DT98" s="101"/>
      <c r="DU98" s="101"/>
      <c r="DV98" s="101"/>
      <c r="DW98" s="101"/>
      <c r="DX98" s="101"/>
      <c r="DY98" s="101"/>
      <c r="DZ98" s="101"/>
      <c r="EA98" s="101"/>
      <c r="EB98" s="101"/>
      <c r="EC98" s="101"/>
      <c r="ED98" s="101"/>
      <c r="EE98" s="101"/>
      <c r="EF98" s="101"/>
      <c r="EG98" s="101"/>
      <c r="EH98" s="101"/>
      <c r="EI98" s="101"/>
      <c r="EJ98" s="101"/>
      <c r="EK98" s="101"/>
      <c r="EL98" s="101"/>
      <c r="EM98" s="101"/>
      <c r="EN98" s="101"/>
      <c r="EO98" s="101"/>
      <c r="EP98" s="101"/>
      <c r="EQ98" s="101"/>
      <c r="ER98" s="101"/>
      <c r="ES98" s="101"/>
      <c r="ET98" s="101"/>
      <c r="EU98" s="101"/>
      <c r="EV98" s="101"/>
      <c r="EW98" s="101"/>
      <c r="EX98" s="101"/>
      <c r="EY98" s="101"/>
      <c r="EZ98" s="101"/>
      <c r="FA98" s="101"/>
      <c r="FB98" s="101"/>
      <c r="FC98" s="101"/>
      <c r="FD98" s="101"/>
      <c r="FE98" s="101"/>
      <c r="FF98" s="101"/>
      <c r="FG98" s="101"/>
      <c r="FH98" s="101"/>
      <c r="FI98" s="101"/>
      <c r="FJ98" s="101"/>
      <c r="FK98" s="101"/>
      <c r="FL98" s="101"/>
      <c r="FM98" s="101"/>
      <c r="FN98" s="101"/>
      <c r="FO98" s="101"/>
      <c r="FP98" s="101"/>
      <c r="FQ98" s="101"/>
      <c r="FR98" s="101"/>
      <c r="FS98" s="101"/>
      <c r="FT98" s="101"/>
      <c r="FU98" s="101"/>
      <c r="FV98" s="101"/>
      <c r="FW98" s="101"/>
      <c r="FX98" s="101"/>
      <c r="FY98" s="101"/>
      <c r="FZ98" s="101"/>
      <c r="GA98" s="101"/>
      <c r="GB98" s="101"/>
      <c r="GC98" s="101"/>
      <c r="GD98" s="101"/>
      <c r="GE98" s="101"/>
      <c r="GF98" s="101"/>
      <c r="GG98" s="101"/>
      <c r="GH98" s="101"/>
      <c r="GI98" s="101"/>
      <c r="GJ98" s="101"/>
      <c r="GK98" s="101"/>
      <c r="GL98" s="101"/>
      <c r="GM98" s="101"/>
      <c r="GN98" s="101"/>
      <c r="GO98" s="101"/>
      <c r="GP98" s="101"/>
      <c r="GQ98" s="101"/>
      <c r="GR98" s="101"/>
      <c r="GS98" s="101"/>
      <c r="GT98" s="101"/>
      <c r="GU98" s="101"/>
      <c r="GV98" s="101"/>
      <c r="GW98" s="101"/>
      <c r="GX98" s="101"/>
      <c r="GY98" s="101"/>
      <c r="GZ98" s="101"/>
      <c r="HA98" s="101"/>
      <c r="HB98" s="101"/>
      <c r="HC98" s="101"/>
      <c r="HD98" s="101"/>
      <c r="HE98" s="101"/>
      <c r="HF98" s="101"/>
      <c r="HG98" s="101"/>
      <c r="HH98" s="101"/>
      <c r="HI98" s="101"/>
      <c r="HJ98" s="101"/>
      <c r="HK98" s="101"/>
      <c r="HL98" s="101"/>
      <c r="HM98" s="101"/>
      <c r="HN98" s="101"/>
      <c r="HO98" s="101"/>
      <c r="HP98" s="101"/>
      <c r="HQ98" s="101"/>
      <c r="HR98" s="101"/>
      <c r="HS98" s="101"/>
      <c r="HT98" s="101"/>
      <c r="HU98" s="101"/>
      <c r="HV98" s="101"/>
      <c r="HW98" s="101"/>
      <c r="HX98" s="101"/>
      <c r="HY98" s="101"/>
      <c r="HZ98" s="101"/>
      <c r="IA98" s="101"/>
      <c r="IB98" s="101"/>
      <c r="IC98" s="101"/>
      <c r="ID98" s="101"/>
      <c r="IE98" s="101"/>
      <c r="IF98" s="101"/>
      <c r="IG98" s="101"/>
      <c r="IH98" s="101"/>
      <c r="II98" s="101"/>
      <c r="IJ98" s="101"/>
      <c r="IK98" s="101"/>
      <c r="IL98" s="101"/>
      <c r="IM98" s="101"/>
      <c r="IN98" s="101"/>
      <c r="IO98" s="101"/>
      <c r="IP98" s="101"/>
      <c r="IQ98" s="101"/>
      <c r="IR98" s="101"/>
      <c r="IS98" s="101"/>
      <c r="IT98" s="101"/>
      <c r="IU98" s="101"/>
      <c r="IV98" s="101"/>
      <c r="IW98" s="101"/>
      <c r="IX98" s="101"/>
    </row>
    <row r="99" spans="1:258" s="49" customFormat="1" ht="15" customHeight="1">
      <c r="A99" s="61">
        <v>91</v>
      </c>
      <c r="B99" s="82"/>
      <c r="C99" s="148" t="s">
        <v>253</v>
      </c>
      <c r="D99" s="156" t="s">
        <v>254</v>
      </c>
      <c r="E99" s="85"/>
      <c r="F99" s="87" t="e">
        <f>VLOOKUP(D99,#REF!,3,0)</f>
        <v>#REF!</v>
      </c>
      <c r="G99" s="149">
        <v>0.72061299999999995</v>
      </c>
      <c r="H99" s="88"/>
      <c r="I99" s="101"/>
      <c r="J99" s="151" t="e">
        <f t="shared" si="3"/>
        <v>#REF!</v>
      </c>
      <c r="K99" s="101"/>
      <c r="L99" s="101"/>
      <c r="M99" s="87"/>
      <c r="N99" s="87"/>
      <c r="O99" s="101"/>
      <c r="P99" s="101"/>
      <c r="Q99" s="101"/>
      <c r="R99" s="101"/>
      <c r="S99" s="101"/>
      <c r="T99" s="101"/>
      <c r="U99" s="101"/>
      <c r="V99" s="101"/>
      <c r="W99" s="101"/>
      <c r="X99" s="101"/>
      <c r="Y99" s="101"/>
      <c r="Z99" s="101"/>
      <c r="AA99" s="101"/>
      <c r="AB99" s="101"/>
      <c r="AC99" s="101"/>
      <c r="AD99" s="101"/>
      <c r="AE99" s="101"/>
      <c r="AF99" s="101"/>
      <c r="AG99" s="101"/>
      <c r="AH99" s="101"/>
      <c r="AI99" s="101"/>
      <c r="AJ99" s="101"/>
      <c r="AK99" s="101"/>
      <c r="AL99" s="101"/>
      <c r="AM99" s="101"/>
      <c r="AN99" s="101"/>
      <c r="AO99" s="101"/>
      <c r="AP99" s="101"/>
      <c r="AQ99" s="101"/>
      <c r="AR99" s="101"/>
      <c r="AS99" s="101"/>
      <c r="AT99" s="101"/>
      <c r="AU99" s="101"/>
      <c r="AV99" s="101"/>
      <c r="AW99" s="101"/>
      <c r="AX99" s="101"/>
      <c r="AY99" s="101"/>
      <c r="AZ99" s="101"/>
      <c r="BA99" s="101"/>
      <c r="BB99" s="101"/>
      <c r="BC99" s="101"/>
      <c r="BD99" s="101"/>
      <c r="BE99" s="101"/>
      <c r="BF99" s="101"/>
      <c r="BG99" s="101"/>
      <c r="BH99" s="101"/>
      <c r="BI99" s="101"/>
      <c r="BJ99" s="101"/>
      <c r="BK99" s="101"/>
      <c r="BL99" s="101"/>
      <c r="BM99" s="101"/>
      <c r="BN99" s="101"/>
      <c r="BO99" s="101"/>
      <c r="BP99" s="101"/>
      <c r="BQ99" s="101"/>
      <c r="BR99" s="101"/>
      <c r="BS99" s="101"/>
      <c r="BT99" s="101"/>
      <c r="BU99" s="101"/>
      <c r="BV99" s="101"/>
      <c r="BW99" s="101"/>
      <c r="BX99" s="101"/>
      <c r="BY99" s="101"/>
      <c r="BZ99" s="101"/>
      <c r="CA99" s="101"/>
      <c r="CB99" s="101"/>
      <c r="CC99" s="101"/>
      <c r="CD99" s="101"/>
      <c r="CE99" s="101"/>
      <c r="CF99" s="101"/>
      <c r="CG99" s="101"/>
      <c r="CH99" s="101"/>
      <c r="CI99" s="101"/>
      <c r="CJ99" s="101"/>
      <c r="CK99" s="101"/>
      <c r="CL99" s="101"/>
      <c r="CM99" s="101"/>
      <c r="CN99" s="101"/>
      <c r="CO99" s="101"/>
      <c r="CP99" s="101"/>
      <c r="CQ99" s="101"/>
      <c r="CR99" s="101"/>
      <c r="CS99" s="101"/>
      <c r="CT99" s="101"/>
      <c r="CU99" s="101"/>
      <c r="CV99" s="101"/>
      <c r="CW99" s="101"/>
      <c r="CX99" s="101"/>
      <c r="CY99" s="101"/>
      <c r="CZ99" s="101"/>
      <c r="DA99" s="101"/>
      <c r="DB99" s="101"/>
      <c r="DC99" s="101"/>
      <c r="DD99" s="101"/>
      <c r="DE99" s="101"/>
      <c r="DF99" s="101"/>
      <c r="DG99" s="101"/>
      <c r="DH99" s="101"/>
      <c r="DI99" s="101"/>
      <c r="DJ99" s="101"/>
      <c r="DK99" s="101"/>
      <c r="DL99" s="101"/>
      <c r="DM99" s="101"/>
      <c r="DN99" s="101"/>
      <c r="DO99" s="101"/>
      <c r="DP99" s="101"/>
      <c r="DQ99" s="101"/>
      <c r="DR99" s="101"/>
      <c r="DS99" s="101"/>
      <c r="DT99" s="101"/>
      <c r="DU99" s="101"/>
      <c r="DV99" s="101"/>
      <c r="DW99" s="101"/>
      <c r="DX99" s="101"/>
      <c r="DY99" s="101"/>
      <c r="DZ99" s="101"/>
      <c r="EA99" s="101"/>
      <c r="EB99" s="101"/>
      <c r="EC99" s="101"/>
      <c r="ED99" s="101"/>
      <c r="EE99" s="101"/>
      <c r="EF99" s="101"/>
      <c r="EG99" s="101"/>
      <c r="EH99" s="101"/>
      <c r="EI99" s="101"/>
      <c r="EJ99" s="101"/>
      <c r="EK99" s="101"/>
      <c r="EL99" s="101"/>
      <c r="EM99" s="101"/>
      <c r="EN99" s="101"/>
      <c r="EO99" s="101"/>
      <c r="EP99" s="101"/>
      <c r="EQ99" s="101"/>
      <c r="ER99" s="101"/>
      <c r="ES99" s="101"/>
      <c r="ET99" s="101"/>
      <c r="EU99" s="101"/>
      <c r="EV99" s="101"/>
      <c r="EW99" s="101"/>
      <c r="EX99" s="101"/>
      <c r="EY99" s="101"/>
      <c r="EZ99" s="101"/>
      <c r="FA99" s="101"/>
      <c r="FB99" s="101"/>
      <c r="FC99" s="101"/>
      <c r="FD99" s="101"/>
      <c r="FE99" s="101"/>
      <c r="FF99" s="101"/>
      <c r="FG99" s="101"/>
      <c r="FH99" s="101"/>
      <c r="FI99" s="101"/>
      <c r="FJ99" s="101"/>
      <c r="FK99" s="101"/>
      <c r="FL99" s="101"/>
      <c r="FM99" s="101"/>
      <c r="FN99" s="101"/>
      <c r="FO99" s="101"/>
      <c r="FP99" s="101"/>
      <c r="FQ99" s="101"/>
      <c r="FR99" s="101"/>
      <c r="FS99" s="101"/>
      <c r="FT99" s="101"/>
      <c r="FU99" s="101"/>
      <c r="FV99" s="101"/>
      <c r="FW99" s="101"/>
      <c r="FX99" s="101"/>
      <c r="FY99" s="101"/>
      <c r="FZ99" s="101"/>
      <c r="GA99" s="101"/>
      <c r="GB99" s="101"/>
      <c r="GC99" s="101"/>
      <c r="GD99" s="101"/>
      <c r="GE99" s="101"/>
      <c r="GF99" s="101"/>
      <c r="GG99" s="101"/>
      <c r="GH99" s="101"/>
      <c r="GI99" s="101"/>
      <c r="GJ99" s="101"/>
      <c r="GK99" s="101"/>
      <c r="GL99" s="101"/>
      <c r="GM99" s="101"/>
      <c r="GN99" s="101"/>
      <c r="GO99" s="101"/>
      <c r="GP99" s="101"/>
      <c r="GQ99" s="101"/>
      <c r="GR99" s="101"/>
      <c r="GS99" s="101"/>
      <c r="GT99" s="101"/>
      <c r="GU99" s="101"/>
      <c r="GV99" s="101"/>
      <c r="GW99" s="101"/>
      <c r="GX99" s="101"/>
      <c r="GY99" s="101"/>
      <c r="GZ99" s="101"/>
      <c r="HA99" s="101"/>
      <c r="HB99" s="101"/>
      <c r="HC99" s="101"/>
      <c r="HD99" s="101"/>
      <c r="HE99" s="101"/>
      <c r="HF99" s="101"/>
      <c r="HG99" s="101"/>
      <c r="HH99" s="101"/>
      <c r="HI99" s="101"/>
      <c r="HJ99" s="101"/>
      <c r="HK99" s="101"/>
      <c r="HL99" s="101"/>
      <c r="HM99" s="101"/>
      <c r="HN99" s="101"/>
      <c r="HO99" s="101"/>
      <c r="HP99" s="101"/>
      <c r="HQ99" s="101"/>
      <c r="HR99" s="101"/>
      <c r="HS99" s="101"/>
      <c r="HT99" s="101"/>
      <c r="HU99" s="101"/>
      <c r="HV99" s="101"/>
      <c r="HW99" s="101"/>
      <c r="HX99" s="101"/>
      <c r="HY99" s="101"/>
      <c r="HZ99" s="101"/>
      <c r="IA99" s="101"/>
      <c r="IB99" s="101"/>
      <c r="IC99" s="101"/>
      <c r="ID99" s="101"/>
      <c r="IE99" s="101"/>
      <c r="IF99" s="101"/>
      <c r="IG99" s="101"/>
      <c r="IH99" s="101"/>
      <c r="II99" s="101"/>
      <c r="IJ99" s="101"/>
      <c r="IK99" s="101"/>
      <c r="IL99" s="101"/>
      <c r="IM99" s="101"/>
      <c r="IN99" s="101"/>
      <c r="IO99" s="101"/>
      <c r="IP99" s="101"/>
      <c r="IQ99" s="101"/>
      <c r="IR99" s="101"/>
      <c r="IS99" s="101"/>
      <c r="IT99" s="101"/>
      <c r="IU99" s="101"/>
      <c r="IV99" s="101"/>
      <c r="IW99" s="101"/>
      <c r="IX99" s="101"/>
    </row>
    <row r="100" spans="1:258" s="49" customFormat="1" ht="15" customHeight="1">
      <c r="A100" s="61">
        <v>92</v>
      </c>
      <c r="B100" s="82"/>
      <c r="C100" s="148" t="s">
        <v>255</v>
      </c>
      <c r="D100" s="156" t="s">
        <v>256</v>
      </c>
      <c r="E100" s="85"/>
      <c r="F100" s="87" t="e">
        <f>VLOOKUP(D100,#REF!,3,0)</f>
        <v>#REF!</v>
      </c>
      <c r="G100" s="149">
        <v>2.09278955</v>
      </c>
      <c r="H100" s="88"/>
      <c r="I100" s="101"/>
      <c r="J100" s="151" t="e">
        <f t="shared" si="3"/>
        <v>#REF!</v>
      </c>
      <c r="K100" s="101"/>
      <c r="L100" s="101"/>
      <c r="M100" s="87"/>
      <c r="N100" s="87"/>
      <c r="O100" s="101"/>
      <c r="P100" s="101"/>
      <c r="Q100" s="101"/>
      <c r="R100" s="101"/>
      <c r="S100" s="101"/>
      <c r="T100" s="101"/>
      <c r="U100" s="101"/>
      <c r="V100" s="101"/>
      <c r="W100" s="101"/>
      <c r="X100" s="101"/>
      <c r="Y100" s="101"/>
      <c r="Z100" s="101"/>
      <c r="AA100" s="101"/>
      <c r="AB100" s="101"/>
      <c r="AC100" s="101"/>
      <c r="AD100" s="101"/>
      <c r="AE100" s="101"/>
      <c r="AF100" s="101"/>
      <c r="AG100" s="101"/>
      <c r="AH100" s="101"/>
      <c r="AI100" s="101"/>
      <c r="AJ100" s="101"/>
      <c r="AK100" s="101"/>
      <c r="AL100" s="101"/>
      <c r="AM100" s="101"/>
      <c r="AN100" s="101"/>
      <c r="AO100" s="101"/>
      <c r="AP100" s="101"/>
      <c r="AQ100" s="101"/>
      <c r="AR100" s="101"/>
      <c r="AS100" s="101"/>
      <c r="AT100" s="101"/>
      <c r="AU100" s="101"/>
      <c r="AV100" s="101"/>
      <c r="AW100" s="101"/>
      <c r="AX100" s="101"/>
      <c r="AY100" s="101"/>
      <c r="AZ100" s="101"/>
      <c r="BA100" s="101"/>
      <c r="BB100" s="101"/>
      <c r="BC100" s="101"/>
      <c r="BD100" s="101"/>
      <c r="BE100" s="101"/>
      <c r="BF100" s="101"/>
      <c r="BG100" s="101"/>
      <c r="BH100" s="101"/>
      <c r="BI100" s="101"/>
      <c r="BJ100" s="101"/>
      <c r="BK100" s="101"/>
      <c r="BL100" s="101"/>
      <c r="BM100" s="101"/>
      <c r="BN100" s="101"/>
      <c r="BO100" s="101"/>
      <c r="BP100" s="101"/>
      <c r="BQ100" s="101"/>
      <c r="BR100" s="101"/>
      <c r="BS100" s="101"/>
      <c r="BT100" s="101"/>
      <c r="BU100" s="101"/>
      <c r="BV100" s="101"/>
      <c r="BW100" s="101"/>
      <c r="BX100" s="101"/>
      <c r="BY100" s="101"/>
      <c r="BZ100" s="101"/>
      <c r="CA100" s="101"/>
      <c r="CB100" s="101"/>
      <c r="CC100" s="101"/>
      <c r="CD100" s="101"/>
      <c r="CE100" s="101"/>
      <c r="CF100" s="101"/>
      <c r="CG100" s="101"/>
      <c r="CH100" s="101"/>
      <c r="CI100" s="101"/>
      <c r="CJ100" s="101"/>
      <c r="CK100" s="101"/>
      <c r="CL100" s="101"/>
      <c r="CM100" s="101"/>
      <c r="CN100" s="101"/>
      <c r="CO100" s="101"/>
      <c r="CP100" s="101"/>
      <c r="CQ100" s="101"/>
      <c r="CR100" s="101"/>
      <c r="CS100" s="101"/>
      <c r="CT100" s="101"/>
      <c r="CU100" s="101"/>
      <c r="CV100" s="101"/>
      <c r="CW100" s="101"/>
      <c r="CX100" s="101"/>
      <c r="CY100" s="101"/>
      <c r="CZ100" s="101"/>
      <c r="DA100" s="101"/>
      <c r="DB100" s="101"/>
      <c r="DC100" s="101"/>
      <c r="DD100" s="101"/>
      <c r="DE100" s="101"/>
      <c r="DF100" s="101"/>
      <c r="DG100" s="101"/>
      <c r="DH100" s="101"/>
      <c r="DI100" s="101"/>
      <c r="DJ100" s="101"/>
      <c r="DK100" s="101"/>
      <c r="DL100" s="101"/>
      <c r="DM100" s="101"/>
      <c r="DN100" s="101"/>
      <c r="DO100" s="101"/>
      <c r="DP100" s="101"/>
      <c r="DQ100" s="101"/>
      <c r="DR100" s="101"/>
      <c r="DS100" s="101"/>
      <c r="DT100" s="101"/>
      <c r="DU100" s="101"/>
      <c r="DV100" s="101"/>
      <c r="DW100" s="101"/>
      <c r="DX100" s="101"/>
      <c r="DY100" s="101"/>
      <c r="DZ100" s="101"/>
      <c r="EA100" s="101"/>
      <c r="EB100" s="101"/>
      <c r="EC100" s="101"/>
      <c r="ED100" s="101"/>
      <c r="EE100" s="101"/>
      <c r="EF100" s="101"/>
      <c r="EG100" s="101"/>
      <c r="EH100" s="101"/>
      <c r="EI100" s="101"/>
      <c r="EJ100" s="101"/>
      <c r="EK100" s="101"/>
      <c r="EL100" s="101"/>
      <c r="EM100" s="101"/>
      <c r="EN100" s="101"/>
      <c r="EO100" s="101"/>
      <c r="EP100" s="101"/>
      <c r="EQ100" s="101"/>
      <c r="ER100" s="101"/>
      <c r="ES100" s="101"/>
      <c r="ET100" s="101"/>
      <c r="EU100" s="101"/>
      <c r="EV100" s="101"/>
      <c r="EW100" s="101"/>
      <c r="EX100" s="101"/>
      <c r="EY100" s="101"/>
      <c r="EZ100" s="101"/>
      <c r="FA100" s="101"/>
      <c r="FB100" s="101"/>
      <c r="FC100" s="101"/>
      <c r="FD100" s="101"/>
      <c r="FE100" s="101"/>
      <c r="FF100" s="101"/>
      <c r="FG100" s="101"/>
      <c r="FH100" s="101"/>
      <c r="FI100" s="101"/>
      <c r="FJ100" s="101"/>
      <c r="FK100" s="101"/>
      <c r="FL100" s="101"/>
      <c r="FM100" s="101"/>
      <c r="FN100" s="101"/>
      <c r="FO100" s="101"/>
      <c r="FP100" s="101"/>
      <c r="FQ100" s="101"/>
      <c r="FR100" s="101"/>
      <c r="FS100" s="101"/>
      <c r="FT100" s="101"/>
      <c r="FU100" s="101"/>
      <c r="FV100" s="101"/>
      <c r="FW100" s="101"/>
      <c r="FX100" s="101"/>
      <c r="FY100" s="101"/>
      <c r="FZ100" s="101"/>
      <c r="GA100" s="101"/>
      <c r="GB100" s="101"/>
      <c r="GC100" s="101"/>
      <c r="GD100" s="101"/>
      <c r="GE100" s="101"/>
      <c r="GF100" s="101"/>
      <c r="GG100" s="101"/>
      <c r="GH100" s="101"/>
      <c r="GI100" s="101"/>
      <c r="GJ100" s="101"/>
      <c r="GK100" s="101"/>
      <c r="GL100" s="101"/>
      <c r="GM100" s="101"/>
      <c r="GN100" s="101"/>
      <c r="GO100" s="101"/>
      <c r="GP100" s="101"/>
      <c r="GQ100" s="101"/>
      <c r="GR100" s="101"/>
      <c r="GS100" s="101"/>
      <c r="GT100" s="101"/>
      <c r="GU100" s="101"/>
      <c r="GV100" s="101"/>
      <c r="GW100" s="101"/>
      <c r="GX100" s="101"/>
      <c r="GY100" s="101"/>
      <c r="GZ100" s="101"/>
      <c r="HA100" s="101"/>
      <c r="HB100" s="101"/>
      <c r="HC100" s="101"/>
      <c r="HD100" s="101"/>
      <c r="HE100" s="101"/>
      <c r="HF100" s="101"/>
      <c r="HG100" s="101"/>
      <c r="HH100" s="101"/>
      <c r="HI100" s="101"/>
      <c r="HJ100" s="101"/>
      <c r="HK100" s="101"/>
      <c r="HL100" s="101"/>
      <c r="HM100" s="101"/>
      <c r="HN100" s="101"/>
      <c r="HO100" s="101"/>
      <c r="HP100" s="101"/>
      <c r="HQ100" s="101"/>
      <c r="HR100" s="101"/>
      <c r="HS100" s="101"/>
      <c r="HT100" s="101"/>
      <c r="HU100" s="101"/>
      <c r="HV100" s="101"/>
      <c r="HW100" s="101"/>
      <c r="HX100" s="101"/>
      <c r="HY100" s="101"/>
      <c r="HZ100" s="101"/>
      <c r="IA100" s="101"/>
      <c r="IB100" s="101"/>
      <c r="IC100" s="101"/>
      <c r="ID100" s="101"/>
      <c r="IE100" s="101"/>
      <c r="IF100" s="101"/>
      <c r="IG100" s="101"/>
      <c r="IH100" s="101"/>
      <c r="II100" s="101"/>
      <c r="IJ100" s="101"/>
      <c r="IK100" s="101"/>
      <c r="IL100" s="101"/>
      <c r="IM100" s="101"/>
      <c r="IN100" s="101"/>
      <c r="IO100" s="101"/>
      <c r="IP100" s="101"/>
      <c r="IQ100" s="101"/>
      <c r="IR100" s="101"/>
      <c r="IS100" s="101"/>
      <c r="IT100" s="101"/>
      <c r="IU100" s="101"/>
      <c r="IV100" s="101"/>
      <c r="IW100" s="101"/>
      <c r="IX100" s="101"/>
    </row>
    <row r="101" spans="1:258" s="49" customFormat="1" ht="15" customHeight="1">
      <c r="A101" s="61">
        <v>93</v>
      </c>
      <c r="B101" s="82"/>
      <c r="C101" s="157" t="s">
        <v>257</v>
      </c>
      <c r="D101" s="158" t="s">
        <v>258</v>
      </c>
      <c r="E101" s="85"/>
      <c r="F101" s="87" t="e">
        <f>VLOOKUP(D101,#REF!,3,0)</f>
        <v>#REF!</v>
      </c>
      <c r="G101" s="149">
        <v>5.1628686500000001</v>
      </c>
      <c r="H101" s="88"/>
      <c r="I101" s="101"/>
      <c r="J101" s="151" t="e">
        <f t="shared" si="3"/>
        <v>#REF!</v>
      </c>
      <c r="K101" s="101"/>
      <c r="L101" s="101"/>
      <c r="M101" s="87"/>
      <c r="N101" s="87"/>
      <c r="O101" s="101"/>
      <c r="P101" s="101"/>
      <c r="Q101" s="101"/>
      <c r="R101" s="101"/>
      <c r="S101" s="101"/>
      <c r="T101" s="101"/>
      <c r="U101" s="101"/>
      <c r="V101" s="101"/>
      <c r="W101" s="101"/>
      <c r="X101" s="101"/>
      <c r="Y101" s="101"/>
      <c r="Z101" s="101"/>
      <c r="AA101" s="101"/>
      <c r="AB101" s="101"/>
      <c r="AC101" s="101"/>
      <c r="AD101" s="101"/>
      <c r="AE101" s="101"/>
      <c r="AF101" s="101"/>
      <c r="AG101" s="101"/>
      <c r="AH101" s="101"/>
      <c r="AI101" s="101"/>
      <c r="AJ101" s="101"/>
      <c r="AK101" s="101"/>
      <c r="AL101" s="101"/>
      <c r="AM101" s="101"/>
      <c r="AN101" s="101"/>
      <c r="AO101" s="101"/>
      <c r="AP101" s="101"/>
      <c r="AQ101" s="101"/>
      <c r="AR101" s="101"/>
      <c r="AS101" s="101"/>
      <c r="AT101" s="101"/>
      <c r="AU101" s="101"/>
      <c r="AV101" s="101"/>
      <c r="AW101" s="101"/>
      <c r="AX101" s="101"/>
      <c r="AY101" s="101"/>
      <c r="AZ101" s="101"/>
      <c r="BA101" s="101"/>
      <c r="BB101" s="101"/>
      <c r="BC101" s="101"/>
      <c r="BD101" s="101"/>
      <c r="BE101" s="101"/>
      <c r="BF101" s="101"/>
      <c r="BG101" s="101"/>
      <c r="BH101" s="101"/>
      <c r="BI101" s="101"/>
      <c r="BJ101" s="101"/>
      <c r="BK101" s="101"/>
      <c r="BL101" s="101"/>
      <c r="BM101" s="101"/>
      <c r="BN101" s="101"/>
      <c r="BO101" s="101"/>
      <c r="BP101" s="101"/>
      <c r="BQ101" s="101"/>
      <c r="BR101" s="101"/>
      <c r="BS101" s="101"/>
      <c r="BT101" s="101"/>
      <c r="BU101" s="101"/>
      <c r="BV101" s="101"/>
      <c r="BW101" s="101"/>
      <c r="BX101" s="101"/>
      <c r="BY101" s="101"/>
      <c r="BZ101" s="101"/>
      <c r="CA101" s="101"/>
      <c r="CB101" s="101"/>
      <c r="CC101" s="101"/>
      <c r="CD101" s="101"/>
      <c r="CE101" s="101"/>
      <c r="CF101" s="101"/>
      <c r="CG101" s="101"/>
      <c r="CH101" s="101"/>
      <c r="CI101" s="101"/>
      <c r="CJ101" s="101"/>
      <c r="CK101" s="101"/>
      <c r="CL101" s="101"/>
      <c r="CM101" s="101"/>
      <c r="CN101" s="101"/>
      <c r="CO101" s="101"/>
      <c r="CP101" s="101"/>
      <c r="CQ101" s="101"/>
      <c r="CR101" s="101"/>
      <c r="CS101" s="101"/>
      <c r="CT101" s="101"/>
      <c r="CU101" s="101"/>
      <c r="CV101" s="101"/>
      <c r="CW101" s="101"/>
      <c r="CX101" s="101"/>
      <c r="CY101" s="101"/>
      <c r="CZ101" s="101"/>
      <c r="DA101" s="101"/>
      <c r="DB101" s="101"/>
      <c r="DC101" s="101"/>
      <c r="DD101" s="101"/>
      <c r="DE101" s="101"/>
      <c r="DF101" s="101"/>
      <c r="DG101" s="101"/>
      <c r="DH101" s="101"/>
      <c r="DI101" s="101"/>
      <c r="DJ101" s="101"/>
      <c r="DK101" s="101"/>
      <c r="DL101" s="101"/>
      <c r="DM101" s="101"/>
      <c r="DN101" s="101"/>
      <c r="DO101" s="101"/>
      <c r="DP101" s="101"/>
      <c r="DQ101" s="101"/>
      <c r="DR101" s="101"/>
      <c r="DS101" s="101"/>
      <c r="DT101" s="101"/>
      <c r="DU101" s="101"/>
      <c r="DV101" s="101"/>
      <c r="DW101" s="101"/>
      <c r="DX101" s="101"/>
      <c r="DY101" s="101"/>
      <c r="DZ101" s="101"/>
      <c r="EA101" s="101"/>
      <c r="EB101" s="101"/>
      <c r="EC101" s="101"/>
      <c r="ED101" s="101"/>
      <c r="EE101" s="101"/>
      <c r="EF101" s="101"/>
      <c r="EG101" s="101"/>
      <c r="EH101" s="101"/>
      <c r="EI101" s="101"/>
      <c r="EJ101" s="101"/>
      <c r="EK101" s="101"/>
      <c r="EL101" s="101"/>
      <c r="EM101" s="101"/>
      <c r="EN101" s="101"/>
      <c r="EO101" s="101"/>
      <c r="EP101" s="101"/>
      <c r="EQ101" s="101"/>
      <c r="ER101" s="101"/>
      <c r="ES101" s="101"/>
      <c r="ET101" s="101"/>
      <c r="EU101" s="101"/>
      <c r="EV101" s="101"/>
      <c r="EW101" s="101"/>
      <c r="EX101" s="101"/>
      <c r="EY101" s="101"/>
      <c r="EZ101" s="101"/>
      <c r="FA101" s="101"/>
      <c r="FB101" s="101"/>
      <c r="FC101" s="101"/>
      <c r="FD101" s="101"/>
      <c r="FE101" s="101"/>
      <c r="FF101" s="101"/>
      <c r="FG101" s="101"/>
      <c r="FH101" s="101"/>
      <c r="FI101" s="101"/>
      <c r="FJ101" s="101"/>
      <c r="FK101" s="101"/>
      <c r="FL101" s="101"/>
      <c r="FM101" s="101"/>
      <c r="FN101" s="101"/>
      <c r="FO101" s="101"/>
      <c r="FP101" s="101"/>
      <c r="FQ101" s="101"/>
      <c r="FR101" s="101"/>
      <c r="FS101" s="101"/>
      <c r="FT101" s="101"/>
      <c r="FU101" s="101"/>
      <c r="FV101" s="101"/>
      <c r="FW101" s="101"/>
      <c r="FX101" s="101"/>
      <c r="FY101" s="101"/>
      <c r="FZ101" s="101"/>
      <c r="GA101" s="101"/>
      <c r="GB101" s="101"/>
      <c r="GC101" s="101"/>
      <c r="GD101" s="101"/>
      <c r="GE101" s="101"/>
      <c r="GF101" s="101"/>
      <c r="GG101" s="101"/>
      <c r="GH101" s="101"/>
      <c r="GI101" s="101"/>
      <c r="GJ101" s="101"/>
      <c r="GK101" s="101"/>
      <c r="GL101" s="101"/>
      <c r="GM101" s="101"/>
      <c r="GN101" s="101"/>
      <c r="GO101" s="101"/>
      <c r="GP101" s="101"/>
      <c r="GQ101" s="101"/>
      <c r="GR101" s="101"/>
      <c r="GS101" s="101"/>
      <c r="GT101" s="101"/>
      <c r="GU101" s="101"/>
      <c r="GV101" s="101"/>
      <c r="GW101" s="101"/>
      <c r="GX101" s="101"/>
      <c r="GY101" s="101"/>
      <c r="GZ101" s="101"/>
      <c r="HA101" s="101"/>
      <c r="HB101" s="101"/>
      <c r="HC101" s="101"/>
      <c r="HD101" s="101"/>
      <c r="HE101" s="101"/>
      <c r="HF101" s="101"/>
      <c r="HG101" s="101"/>
      <c r="HH101" s="101"/>
      <c r="HI101" s="101"/>
      <c r="HJ101" s="101"/>
      <c r="HK101" s="101"/>
      <c r="HL101" s="101"/>
      <c r="HM101" s="101"/>
      <c r="HN101" s="101"/>
      <c r="HO101" s="101"/>
      <c r="HP101" s="101"/>
      <c r="HQ101" s="101"/>
      <c r="HR101" s="101"/>
      <c r="HS101" s="101"/>
      <c r="HT101" s="101"/>
      <c r="HU101" s="101"/>
      <c r="HV101" s="101"/>
      <c r="HW101" s="101"/>
      <c r="HX101" s="101"/>
      <c r="HY101" s="101"/>
      <c r="HZ101" s="101"/>
      <c r="IA101" s="101"/>
      <c r="IB101" s="101"/>
      <c r="IC101" s="101"/>
      <c r="ID101" s="101"/>
      <c r="IE101" s="101"/>
      <c r="IF101" s="101"/>
      <c r="IG101" s="101"/>
      <c r="IH101" s="101"/>
      <c r="II101" s="101"/>
      <c r="IJ101" s="101"/>
      <c r="IK101" s="101"/>
      <c r="IL101" s="101"/>
      <c r="IM101" s="101"/>
      <c r="IN101" s="101"/>
      <c r="IO101" s="101"/>
      <c r="IP101" s="101"/>
      <c r="IQ101" s="101"/>
      <c r="IR101" s="101"/>
      <c r="IS101" s="101"/>
      <c r="IT101" s="101"/>
      <c r="IU101" s="101"/>
      <c r="IV101" s="101"/>
      <c r="IW101" s="101"/>
      <c r="IX101" s="101"/>
    </row>
    <row r="102" spans="1:258" s="49" customFormat="1" ht="15" customHeight="1">
      <c r="A102" s="61">
        <v>94</v>
      </c>
      <c r="B102" s="82"/>
      <c r="C102" s="157" t="s">
        <v>259</v>
      </c>
      <c r="D102" s="158" t="s">
        <v>260</v>
      </c>
      <c r="E102" s="85"/>
      <c r="F102" s="87" t="e">
        <f>VLOOKUP(D102,#REF!,3,0)</f>
        <v>#REF!</v>
      </c>
      <c r="G102" s="149">
        <v>5.1628686500000001</v>
      </c>
      <c r="H102" s="88"/>
      <c r="I102" s="101"/>
      <c r="J102" s="151" t="e">
        <f t="shared" si="3"/>
        <v>#REF!</v>
      </c>
      <c r="K102" s="101"/>
      <c r="L102" s="101"/>
      <c r="M102" s="87"/>
      <c r="N102" s="87"/>
      <c r="O102" s="101"/>
      <c r="P102" s="101"/>
      <c r="Q102" s="101"/>
      <c r="R102" s="101"/>
      <c r="S102" s="101"/>
      <c r="T102" s="101"/>
      <c r="U102" s="101"/>
      <c r="V102" s="101"/>
      <c r="W102" s="101"/>
      <c r="X102" s="101"/>
      <c r="Y102" s="101"/>
      <c r="Z102" s="101"/>
      <c r="AA102" s="101"/>
      <c r="AB102" s="101"/>
      <c r="AC102" s="101"/>
      <c r="AD102" s="101"/>
      <c r="AE102" s="101"/>
      <c r="AF102" s="101"/>
      <c r="AG102" s="101"/>
      <c r="AH102" s="101"/>
      <c r="AI102" s="101"/>
      <c r="AJ102" s="101"/>
      <c r="AK102" s="101"/>
      <c r="AL102" s="101"/>
      <c r="AM102" s="101"/>
      <c r="AN102" s="101"/>
      <c r="AO102" s="101"/>
      <c r="AP102" s="101"/>
      <c r="AQ102" s="101"/>
      <c r="AR102" s="101"/>
      <c r="AS102" s="101"/>
      <c r="AT102" s="101"/>
      <c r="AU102" s="101"/>
      <c r="AV102" s="101"/>
      <c r="AW102" s="101"/>
      <c r="AX102" s="101"/>
      <c r="AY102" s="101"/>
      <c r="AZ102" s="101"/>
      <c r="BA102" s="101"/>
      <c r="BB102" s="101"/>
      <c r="BC102" s="101"/>
      <c r="BD102" s="101"/>
      <c r="BE102" s="101"/>
      <c r="BF102" s="101"/>
      <c r="BG102" s="101"/>
      <c r="BH102" s="101"/>
      <c r="BI102" s="101"/>
      <c r="BJ102" s="101"/>
      <c r="BK102" s="101"/>
      <c r="BL102" s="101"/>
      <c r="BM102" s="101"/>
      <c r="BN102" s="101"/>
      <c r="BO102" s="101"/>
      <c r="BP102" s="101"/>
      <c r="BQ102" s="101"/>
      <c r="BR102" s="101"/>
      <c r="BS102" s="101"/>
      <c r="BT102" s="101"/>
      <c r="BU102" s="101"/>
      <c r="BV102" s="101"/>
      <c r="BW102" s="101"/>
      <c r="BX102" s="101"/>
      <c r="BY102" s="101"/>
      <c r="BZ102" s="101"/>
      <c r="CA102" s="101"/>
      <c r="CB102" s="101"/>
      <c r="CC102" s="101"/>
      <c r="CD102" s="101"/>
      <c r="CE102" s="101"/>
      <c r="CF102" s="101"/>
      <c r="CG102" s="101"/>
      <c r="CH102" s="101"/>
      <c r="CI102" s="101"/>
      <c r="CJ102" s="101"/>
      <c r="CK102" s="101"/>
      <c r="CL102" s="101"/>
      <c r="CM102" s="101"/>
      <c r="CN102" s="101"/>
      <c r="CO102" s="101"/>
      <c r="CP102" s="101"/>
      <c r="CQ102" s="101"/>
      <c r="CR102" s="101"/>
      <c r="CS102" s="101"/>
      <c r="CT102" s="101"/>
      <c r="CU102" s="101"/>
      <c r="CV102" s="101"/>
      <c r="CW102" s="101"/>
      <c r="CX102" s="101"/>
      <c r="CY102" s="101"/>
      <c r="CZ102" s="101"/>
      <c r="DA102" s="101"/>
      <c r="DB102" s="101"/>
      <c r="DC102" s="101"/>
      <c r="DD102" s="101"/>
      <c r="DE102" s="101"/>
      <c r="DF102" s="101"/>
      <c r="DG102" s="101"/>
      <c r="DH102" s="101"/>
      <c r="DI102" s="101"/>
      <c r="DJ102" s="101"/>
      <c r="DK102" s="101"/>
      <c r="DL102" s="101"/>
      <c r="DM102" s="101"/>
      <c r="DN102" s="101"/>
      <c r="DO102" s="101"/>
      <c r="DP102" s="101"/>
      <c r="DQ102" s="101"/>
      <c r="DR102" s="101"/>
      <c r="DS102" s="101"/>
      <c r="DT102" s="101"/>
      <c r="DU102" s="101"/>
      <c r="DV102" s="101"/>
      <c r="DW102" s="101"/>
      <c r="DX102" s="101"/>
      <c r="DY102" s="101"/>
      <c r="DZ102" s="101"/>
      <c r="EA102" s="101"/>
      <c r="EB102" s="101"/>
      <c r="EC102" s="101"/>
      <c r="ED102" s="101"/>
      <c r="EE102" s="101"/>
      <c r="EF102" s="101"/>
      <c r="EG102" s="101"/>
      <c r="EH102" s="101"/>
      <c r="EI102" s="101"/>
      <c r="EJ102" s="101"/>
      <c r="EK102" s="101"/>
      <c r="EL102" s="101"/>
      <c r="EM102" s="101"/>
      <c r="EN102" s="101"/>
      <c r="EO102" s="101"/>
      <c r="EP102" s="101"/>
      <c r="EQ102" s="101"/>
      <c r="ER102" s="101"/>
      <c r="ES102" s="101"/>
      <c r="ET102" s="101"/>
      <c r="EU102" s="101"/>
      <c r="EV102" s="101"/>
      <c r="EW102" s="101"/>
      <c r="EX102" s="101"/>
      <c r="EY102" s="101"/>
      <c r="EZ102" s="101"/>
      <c r="FA102" s="101"/>
      <c r="FB102" s="101"/>
      <c r="FC102" s="101"/>
      <c r="FD102" s="101"/>
      <c r="FE102" s="101"/>
      <c r="FF102" s="101"/>
      <c r="FG102" s="101"/>
      <c r="FH102" s="101"/>
      <c r="FI102" s="101"/>
      <c r="FJ102" s="101"/>
      <c r="FK102" s="101"/>
      <c r="FL102" s="101"/>
      <c r="FM102" s="101"/>
      <c r="FN102" s="101"/>
      <c r="FO102" s="101"/>
      <c r="FP102" s="101"/>
      <c r="FQ102" s="101"/>
      <c r="FR102" s="101"/>
      <c r="FS102" s="101"/>
      <c r="FT102" s="101"/>
      <c r="FU102" s="101"/>
      <c r="FV102" s="101"/>
      <c r="FW102" s="101"/>
      <c r="FX102" s="101"/>
      <c r="FY102" s="101"/>
      <c r="FZ102" s="101"/>
      <c r="GA102" s="101"/>
      <c r="GB102" s="101"/>
      <c r="GC102" s="101"/>
      <c r="GD102" s="101"/>
      <c r="GE102" s="101"/>
      <c r="GF102" s="101"/>
      <c r="GG102" s="101"/>
      <c r="GH102" s="101"/>
      <c r="GI102" s="101"/>
      <c r="GJ102" s="101"/>
      <c r="GK102" s="101"/>
      <c r="GL102" s="101"/>
      <c r="GM102" s="101"/>
      <c r="GN102" s="101"/>
      <c r="GO102" s="101"/>
      <c r="GP102" s="101"/>
      <c r="GQ102" s="101"/>
      <c r="GR102" s="101"/>
      <c r="GS102" s="101"/>
      <c r="GT102" s="101"/>
      <c r="GU102" s="101"/>
      <c r="GV102" s="101"/>
      <c r="GW102" s="101"/>
      <c r="GX102" s="101"/>
      <c r="GY102" s="101"/>
      <c r="GZ102" s="101"/>
      <c r="HA102" s="101"/>
      <c r="HB102" s="101"/>
      <c r="HC102" s="101"/>
      <c r="HD102" s="101"/>
      <c r="HE102" s="101"/>
      <c r="HF102" s="101"/>
      <c r="HG102" s="101"/>
      <c r="HH102" s="101"/>
      <c r="HI102" s="101"/>
      <c r="HJ102" s="101"/>
      <c r="HK102" s="101"/>
      <c r="HL102" s="101"/>
      <c r="HM102" s="101"/>
      <c r="HN102" s="101"/>
      <c r="HO102" s="101"/>
      <c r="HP102" s="101"/>
      <c r="HQ102" s="101"/>
      <c r="HR102" s="101"/>
      <c r="HS102" s="101"/>
      <c r="HT102" s="101"/>
      <c r="HU102" s="101"/>
      <c r="HV102" s="101"/>
      <c r="HW102" s="101"/>
      <c r="HX102" s="101"/>
      <c r="HY102" s="101"/>
      <c r="HZ102" s="101"/>
      <c r="IA102" s="101"/>
      <c r="IB102" s="101"/>
      <c r="IC102" s="101"/>
      <c r="ID102" s="101"/>
      <c r="IE102" s="101"/>
      <c r="IF102" s="101"/>
      <c r="IG102" s="101"/>
      <c r="IH102" s="101"/>
      <c r="II102" s="101"/>
      <c r="IJ102" s="101"/>
      <c r="IK102" s="101"/>
      <c r="IL102" s="101"/>
      <c r="IM102" s="101"/>
      <c r="IN102" s="101"/>
      <c r="IO102" s="101"/>
      <c r="IP102" s="101"/>
      <c r="IQ102" s="101"/>
      <c r="IR102" s="101"/>
      <c r="IS102" s="101"/>
      <c r="IT102" s="101"/>
      <c r="IU102" s="101"/>
      <c r="IV102" s="101"/>
      <c r="IW102" s="101"/>
      <c r="IX102" s="101"/>
    </row>
    <row r="103" spans="1:258" s="49" customFormat="1" ht="15" customHeight="1">
      <c r="A103" s="61">
        <v>95</v>
      </c>
      <c r="B103" s="82"/>
      <c r="C103" s="157" t="s">
        <v>261</v>
      </c>
      <c r="D103" s="158" t="s">
        <v>262</v>
      </c>
      <c r="E103" s="85"/>
      <c r="F103" s="87" t="e">
        <f>VLOOKUP(D103,#REF!,3,0)</f>
        <v>#REF!</v>
      </c>
      <c r="G103" s="149">
        <v>3.4747824999999999</v>
      </c>
      <c r="H103" s="88"/>
      <c r="I103" s="101"/>
      <c r="J103" s="151" t="e">
        <f t="shared" si="3"/>
        <v>#REF!</v>
      </c>
      <c r="K103" s="101"/>
      <c r="L103" s="101"/>
      <c r="M103" s="87"/>
      <c r="N103" s="87"/>
      <c r="O103" s="101"/>
      <c r="P103" s="101"/>
      <c r="Q103" s="101"/>
      <c r="R103" s="101"/>
      <c r="S103" s="101"/>
      <c r="T103" s="101"/>
      <c r="U103" s="101"/>
      <c r="V103" s="101"/>
      <c r="W103" s="101"/>
      <c r="X103" s="101"/>
      <c r="Y103" s="101"/>
      <c r="Z103" s="101"/>
      <c r="AA103" s="101"/>
      <c r="AB103" s="101"/>
      <c r="AC103" s="101"/>
      <c r="AD103" s="101"/>
      <c r="AE103" s="101"/>
      <c r="AF103" s="101"/>
      <c r="AG103" s="101"/>
      <c r="AH103" s="101"/>
      <c r="AI103" s="101"/>
      <c r="AJ103" s="101"/>
      <c r="AK103" s="101"/>
      <c r="AL103" s="101"/>
      <c r="AM103" s="101"/>
      <c r="AN103" s="101"/>
      <c r="AO103" s="101"/>
      <c r="AP103" s="101"/>
      <c r="AQ103" s="101"/>
      <c r="AR103" s="101"/>
      <c r="AS103" s="101"/>
      <c r="AT103" s="101"/>
      <c r="AU103" s="101"/>
      <c r="AV103" s="101"/>
      <c r="AW103" s="101"/>
      <c r="AX103" s="101"/>
      <c r="AY103" s="101"/>
      <c r="AZ103" s="101"/>
      <c r="BA103" s="101"/>
      <c r="BB103" s="101"/>
      <c r="BC103" s="101"/>
      <c r="BD103" s="101"/>
      <c r="BE103" s="101"/>
      <c r="BF103" s="101"/>
      <c r="BG103" s="101"/>
      <c r="BH103" s="101"/>
      <c r="BI103" s="101"/>
      <c r="BJ103" s="101"/>
      <c r="BK103" s="101"/>
      <c r="BL103" s="101"/>
      <c r="BM103" s="101"/>
      <c r="BN103" s="101"/>
      <c r="BO103" s="101"/>
      <c r="BP103" s="101"/>
      <c r="BQ103" s="101"/>
      <c r="BR103" s="101"/>
      <c r="BS103" s="101"/>
      <c r="BT103" s="101"/>
      <c r="BU103" s="101"/>
      <c r="BV103" s="101"/>
      <c r="BW103" s="101"/>
      <c r="BX103" s="101"/>
      <c r="BY103" s="101"/>
      <c r="BZ103" s="101"/>
      <c r="CA103" s="101"/>
      <c r="CB103" s="101"/>
      <c r="CC103" s="101"/>
      <c r="CD103" s="101"/>
      <c r="CE103" s="101"/>
      <c r="CF103" s="101"/>
      <c r="CG103" s="101"/>
      <c r="CH103" s="101"/>
      <c r="CI103" s="101"/>
      <c r="CJ103" s="101"/>
      <c r="CK103" s="101"/>
      <c r="CL103" s="101"/>
      <c r="CM103" s="101"/>
      <c r="CN103" s="101"/>
      <c r="CO103" s="101"/>
      <c r="CP103" s="101"/>
      <c r="CQ103" s="101"/>
      <c r="CR103" s="101"/>
      <c r="CS103" s="101"/>
      <c r="CT103" s="101"/>
      <c r="CU103" s="101"/>
      <c r="CV103" s="101"/>
      <c r="CW103" s="101"/>
      <c r="CX103" s="101"/>
      <c r="CY103" s="101"/>
      <c r="CZ103" s="101"/>
      <c r="DA103" s="101"/>
      <c r="DB103" s="101"/>
      <c r="DC103" s="101"/>
      <c r="DD103" s="101"/>
      <c r="DE103" s="101"/>
      <c r="DF103" s="101"/>
      <c r="DG103" s="101"/>
      <c r="DH103" s="101"/>
      <c r="DI103" s="101"/>
      <c r="DJ103" s="101"/>
      <c r="DK103" s="101"/>
      <c r="DL103" s="101"/>
      <c r="DM103" s="101"/>
      <c r="DN103" s="101"/>
      <c r="DO103" s="101"/>
      <c r="DP103" s="101"/>
      <c r="DQ103" s="101"/>
      <c r="DR103" s="101"/>
      <c r="DS103" s="101"/>
      <c r="DT103" s="101"/>
      <c r="DU103" s="101"/>
      <c r="DV103" s="101"/>
      <c r="DW103" s="101"/>
      <c r="DX103" s="101"/>
      <c r="DY103" s="101"/>
      <c r="DZ103" s="101"/>
      <c r="EA103" s="101"/>
      <c r="EB103" s="101"/>
      <c r="EC103" s="101"/>
      <c r="ED103" s="101"/>
      <c r="EE103" s="101"/>
      <c r="EF103" s="101"/>
      <c r="EG103" s="101"/>
      <c r="EH103" s="101"/>
      <c r="EI103" s="101"/>
      <c r="EJ103" s="101"/>
      <c r="EK103" s="101"/>
      <c r="EL103" s="101"/>
      <c r="EM103" s="101"/>
      <c r="EN103" s="101"/>
      <c r="EO103" s="101"/>
      <c r="EP103" s="101"/>
      <c r="EQ103" s="101"/>
      <c r="ER103" s="101"/>
      <c r="ES103" s="101"/>
      <c r="ET103" s="101"/>
      <c r="EU103" s="101"/>
      <c r="EV103" s="101"/>
      <c r="EW103" s="101"/>
      <c r="EX103" s="101"/>
      <c r="EY103" s="101"/>
      <c r="EZ103" s="101"/>
      <c r="FA103" s="101"/>
      <c r="FB103" s="101"/>
      <c r="FC103" s="101"/>
      <c r="FD103" s="101"/>
      <c r="FE103" s="101"/>
      <c r="FF103" s="101"/>
      <c r="FG103" s="101"/>
      <c r="FH103" s="101"/>
      <c r="FI103" s="101"/>
      <c r="FJ103" s="101"/>
      <c r="FK103" s="101"/>
      <c r="FL103" s="101"/>
      <c r="FM103" s="101"/>
      <c r="FN103" s="101"/>
      <c r="FO103" s="101"/>
      <c r="FP103" s="101"/>
      <c r="FQ103" s="101"/>
      <c r="FR103" s="101"/>
      <c r="FS103" s="101"/>
      <c r="FT103" s="101"/>
      <c r="FU103" s="101"/>
      <c r="FV103" s="101"/>
      <c r="FW103" s="101"/>
      <c r="FX103" s="101"/>
      <c r="FY103" s="101"/>
      <c r="FZ103" s="101"/>
      <c r="GA103" s="101"/>
      <c r="GB103" s="101"/>
      <c r="GC103" s="101"/>
      <c r="GD103" s="101"/>
      <c r="GE103" s="101"/>
      <c r="GF103" s="101"/>
      <c r="GG103" s="101"/>
      <c r="GH103" s="101"/>
      <c r="GI103" s="101"/>
      <c r="GJ103" s="101"/>
      <c r="GK103" s="101"/>
      <c r="GL103" s="101"/>
      <c r="GM103" s="101"/>
      <c r="GN103" s="101"/>
      <c r="GO103" s="101"/>
      <c r="GP103" s="101"/>
      <c r="GQ103" s="101"/>
      <c r="GR103" s="101"/>
      <c r="GS103" s="101"/>
      <c r="GT103" s="101"/>
      <c r="GU103" s="101"/>
      <c r="GV103" s="101"/>
      <c r="GW103" s="101"/>
      <c r="GX103" s="101"/>
      <c r="GY103" s="101"/>
      <c r="GZ103" s="101"/>
      <c r="HA103" s="101"/>
      <c r="HB103" s="101"/>
      <c r="HC103" s="101"/>
      <c r="HD103" s="101"/>
      <c r="HE103" s="101"/>
      <c r="HF103" s="101"/>
      <c r="HG103" s="101"/>
      <c r="HH103" s="101"/>
      <c r="HI103" s="101"/>
      <c r="HJ103" s="101"/>
      <c r="HK103" s="101"/>
      <c r="HL103" s="101"/>
      <c r="HM103" s="101"/>
      <c r="HN103" s="101"/>
      <c r="HO103" s="101"/>
      <c r="HP103" s="101"/>
      <c r="HQ103" s="101"/>
      <c r="HR103" s="101"/>
      <c r="HS103" s="101"/>
      <c r="HT103" s="101"/>
      <c r="HU103" s="101"/>
      <c r="HV103" s="101"/>
      <c r="HW103" s="101"/>
      <c r="HX103" s="101"/>
      <c r="HY103" s="101"/>
      <c r="HZ103" s="101"/>
      <c r="IA103" s="101"/>
      <c r="IB103" s="101"/>
      <c r="IC103" s="101"/>
      <c r="ID103" s="101"/>
      <c r="IE103" s="101"/>
      <c r="IF103" s="101"/>
      <c r="IG103" s="101"/>
      <c r="IH103" s="101"/>
      <c r="II103" s="101"/>
      <c r="IJ103" s="101"/>
      <c r="IK103" s="101"/>
      <c r="IL103" s="101"/>
      <c r="IM103" s="101"/>
      <c r="IN103" s="101"/>
      <c r="IO103" s="101"/>
      <c r="IP103" s="101"/>
      <c r="IQ103" s="101"/>
      <c r="IR103" s="101"/>
      <c r="IS103" s="101"/>
      <c r="IT103" s="101"/>
      <c r="IU103" s="101"/>
      <c r="IV103" s="101"/>
      <c r="IW103" s="101"/>
      <c r="IX103" s="101"/>
    </row>
    <row r="104" spans="1:258" s="49" customFormat="1" ht="15" customHeight="1">
      <c r="A104" s="61">
        <v>96</v>
      </c>
      <c r="B104" s="82"/>
      <c r="C104" s="156" t="s">
        <v>263</v>
      </c>
      <c r="D104" s="156" t="s">
        <v>264</v>
      </c>
      <c r="E104" s="85"/>
      <c r="F104" s="87" t="e">
        <f>VLOOKUP(D104,#REF!,3,0)</f>
        <v>#REF!</v>
      </c>
      <c r="G104" s="149">
        <v>2.4456221999999999</v>
      </c>
      <c r="H104" s="88"/>
      <c r="I104" s="101"/>
      <c r="J104" s="151" t="e">
        <f t="shared" si="3"/>
        <v>#REF!</v>
      </c>
      <c r="K104" s="101"/>
      <c r="L104" s="101"/>
      <c r="M104" s="87"/>
      <c r="N104" s="87"/>
      <c r="O104" s="101"/>
      <c r="P104" s="101"/>
      <c r="Q104" s="101"/>
      <c r="R104" s="101"/>
      <c r="S104" s="101"/>
      <c r="T104" s="101"/>
      <c r="U104" s="101"/>
      <c r="V104" s="101"/>
      <c r="W104" s="101"/>
      <c r="X104" s="101"/>
      <c r="Y104" s="101"/>
      <c r="Z104" s="101"/>
      <c r="AA104" s="101"/>
      <c r="AB104" s="101"/>
      <c r="AC104" s="101"/>
      <c r="AD104" s="101"/>
      <c r="AE104" s="101"/>
      <c r="AF104" s="101"/>
      <c r="AG104" s="101"/>
      <c r="AH104" s="101"/>
      <c r="AI104" s="101"/>
      <c r="AJ104" s="101"/>
      <c r="AK104" s="101"/>
      <c r="AL104" s="101"/>
      <c r="AM104" s="101"/>
      <c r="AN104" s="101"/>
      <c r="AO104" s="101"/>
      <c r="AP104" s="101"/>
      <c r="AQ104" s="101"/>
      <c r="AR104" s="101"/>
      <c r="AS104" s="101"/>
      <c r="AT104" s="101"/>
      <c r="AU104" s="101"/>
      <c r="AV104" s="101"/>
      <c r="AW104" s="101"/>
      <c r="AX104" s="101"/>
      <c r="AY104" s="101"/>
      <c r="AZ104" s="101"/>
      <c r="BA104" s="101"/>
      <c r="BB104" s="101"/>
      <c r="BC104" s="101"/>
      <c r="BD104" s="101"/>
      <c r="BE104" s="101"/>
      <c r="BF104" s="101"/>
      <c r="BG104" s="101"/>
      <c r="BH104" s="101"/>
      <c r="BI104" s="101"/>
      <c r="BJ104" s="101"/>
      <c r="BK104" s="101"/>
      <c r="BL104" s="101"/>
      <c r="BM104" s="101"/>
      <c r="BN104" s="101"/>
      <c r="BO104" s="101"/>
      <c r="BP104" s="101"/>
      <c r="BQ104" s="101"/>
      <c r="BR104" s="101"/>
      <c r="BS104" s="101"/>
      <c r="BT104" s="101"/>
      <c r="BU104" s="101"/>
      <c r="BV104" s="101"/>
      <c r="BW104" s="101"/>
      <c r="BX104" s="101"/>
      <c r="BY104" s="101"/>
      <c r="BZ104" s="101"/>
      <c r="CA104" s="101"/>
      <c r="CB104" s="101"/>
      <c r="CC104" s="101"/>
      <c r="CD104" s="101"/>
      <c r="CE104" s="101"/>
      <c r="CF104" s="101"/>
      <c r="CG104" s="101"/>
      <c r="CH104" s="101"/>
      <c r="CI104" s="101"/>
      <c r="CJ104" s="101"/>
      <c r="CK104" s="101"/>
      <c r="CL104" s="101"/>
      <c r="CM104" s="101"/>
      <c r="CN104" s="101"/>
      <c r="CO104" s="101"/>
      <c r="CP104" s="101"/>
      <c r="CQ104" s="101"/>
      <c r="CR104" s="101"/>
      <c r="CS104" s="101"/>
      <c r="CT104" s="101"/>
      <c r="CU104" s="101"/>
      <c r="CV104" s="101"/>
      <c r="CW104" s="101"/>
      <c r="CX104" s="101"/>
      <c r="CY104" s="101"/>
      <c r="CZ104" s="101"/>
      <c r="DA104" s="101"/>
      <c r="DB104" s="101"/>
      <c r="DC104" s="101"/>
      <c r="DD104" s="101"/>
      <c r="DE104" s="101"/>
      <c r="DF104" s="101"/>
      <c r="DG104" s="101"/>
      <c r="DH104" s="101"/>
      <c r="DI104" s="101"/>
      <c r="DJ104" s="101"/>
      <c r="DK104" s="101"/>
      <c r="DL104" s="101"/>
      <c r="DM104" s="101"/>
      <c r="DN104" s="101"/>
      <c r="DO104" s="101"/>
      <c r="DP104" s="101"/>
      <c r="DQ104" s="101"/>
      <c r="DR104" s="101"/>
      <c r="DS104" s="101"/>
      <c r="DT104" s="101"/>
      <c r="DU104" s="101"/>
      <c r="DV104" s="101"/>
      <c r="DW104" s="101"/>
      <c r="DX104" s="101"/>
      <c r="DY104" s="101"/>
      <c r="DZ104" s="101"/>
      <c r="EA104" s="101"/>
      <c r="EB104" s="101"/>
      <c r="EC104" s="101"/>
      <c r="ED104" s="101"/>
      <c r="EE104" s="101"/>
      <c r="EF104" s="101"/>
      <c r="EG104" s="101"/>
      <c r="EH104" s="101"/>
      <c r="EI104" s="101"/>
      <c r="EJ104" s="101"/>
      <c r="EK104" s="101"/>
      <c r="EL104" s="101"/>
      <c r="EM104" s="101"/>
      <c r="EN104" s="101"/>
      <c r="EO104" s="101"/>
      <c r="EP104" s="101"/>
      <c r="EQ104" s="101"/>
      <c r="ER104" s="101"/>
      <c r="ES104" s="101"/>
      <c r="ET104" s="101"/>
      <c r="EU104" s="101"/>
      <c r="EV104" s="101"/>
      <c r="EW104" s="101"/>
      <c r="EX104" s="101"/>
      <c r="EY104" s="101"/>
      <c r="EZ104" s="101"/>
      <c r="FA104" s="101"/>
      <c r="FB104" s="101"/>
      <c r="FC104" s="101"/>
      <c r="FD104" s="101"/>
      <c r="FE104" s="101"/>
      <c r="FF104" s="101"/>
      <c r="FG104" s="101"/>
      <c r="FH104" s="101"/>
      <c r="FI104" s="101"/>
      <c r="FJ104" s="101"/>
      <c r="FK104" s="101"/>
      <c r="FL104" s="101"/>
      <c r="FM104" s="101"/>
      <c r="FN104" s="101"/>
      <c r="FO104" s="101"/>
      <c r="FP104" s="101"/>
      <c r="FQ104" s="101"/>
      <c r="FR104" s="101"/>
      <c r="FS104" s="101"/>
      <c r="FT104" s="101"/>
      <c r="FU104" s="101"/>
      <c r="FV104" s="101"/>
      <c r="FW104" s="101"/>
      <c r="FX104" s="101"/>
      <c r="FY104" s="101"/>
      <c r="FZ104" s="101"/>
      <c r="GA104" s="101"/>
      <c r="GB104" s="101"/>
      <c r="GC104" s="101"/>
      <c r="GD104" s="101"/>
      <c r="GE104" s="101"/>
      <c r="GF104" s="101"/>
      <c r="GG104" s="101"/>
      <c r="GH104" s="101"/>
      <c r="GI104" s="101"/>
      <c r="GJ104" s="101"/>
      <c r="GK104" s="101"/>
      <c r="GL104" s="101"/>
      <c r="GM104" s="101"/>
      <c r="GN104" s="101"/>
      <c r="GO104" s="101"/>
      <c r="GP104" s="101"/>
      <c r="GQ104" s="101"/>
      <c r="GR104" s="101"/>
      <c r="GS104" s="101"/>
      <c r="GT104" s="101"/>
      <c r="GU104" s="101"/>
      <c r="GV104" s="101"/>
      <c r="GW104" s="101"/>
      <c r="GX104" s="101"/>
      <c r="GY104" s="101"/>
      <c r="GZ104" s="101"/>
      <c r="HA104" s="101"/>
      <c r="HB104" s="101"/>
      <c r="HC104" s="101"/>
      <c r="HD104" s="101"/>
      <c r="HE104" s="101"/>
      <c r="HF104" s="101"/>
      <c r="HG104" s="101"/>
      <c r="HH104" s="101"/>
      <c r="HI104" s="101"/>
      <c r="HJ104" s="101"/>
      <c r="HK104" s="101"/>
      <c r="HL104" s="101"/>
      <c r="HM104" s="101"/>
      <c r="HN104" s="101"/>
      <c r="HO104" s="101"/>
      <c r="HP104" s="101"/>
      <c r="HQ104" s="101"/>
      <c r="HR104" s="101"/>
      <c r="HS104" s="101"/>
      <c r="HT104" s="101"/>
      <c r="HU104" s="101"/>
      <c r="HV104" s="101"/>
      <c r="HW104" s="101"/>
      <c r="HX104" s="101"/>
      <c r="HY104" s="101"/>
      <c r="HZ104" s="101"/>
      <c r="IA104" s="101"/>
      <c r="IB104" s="101"/>
      <c r="IC104" s="101"/>
      <c r="ID104" s="101"/>
      <c r="IE104" s="101"/>
      <c r="IF104" s="101"/>
      <c r="IG104" s="101"/>
      <c r="IH104" s="101"/>
      <c r="II104" s="101"/>
      <c r="IJ104" s="101"/>
      <c r="IK104" s="101"/>
      <c r="IL104" s="101"/>
      <c r="IM104" s="101"/>
      <c r="IN104" s="101"/>
      <c r="IO104" s="101"/>
      <c r="IP104" s="101"/>
      <c r="IQ104" s="101"/>
      <c r="IR104" s="101"/>
      <c r="IS104" s="101"/>
      <c r="IT104" s="101"/>
      <c r="IU104" s="101"/>
      <c r="IV104" s="101"/>
      <c r="IW104" s="101"/>
      <c r="IX104" s="101"/>
    </row>
    <row r="105" spans="1:258" s="49" customFormat="1" ht="15" customHeight="1">
      <c r="A105" s="61">
        <v>97</v>
      </c>
      <c r="B105" s="82"/>
      <c r="C105" s="156" t="s">
        <v>265</v>
      </c>
      <c r="D105" s="156" t="s">
        <v>266</v>
      </c>
      <c r="E105" s="85"/>
      <c r="F105" s="87" t="e">
        <f>VLOOKUP(D105,#REF!,3,0)</f>
        <v>#REF!</v>
      </c>
      <c r="G105" s="149">
        <v>2.0730452000000001</v>
      </c>
      <c r="H105" s="88"/>
      <c r="I105" s="101"/>
      <c r="J105" s="151" t="e">
        <f t="shared" si="3"/>
        <v>#REF!</v>
      </c>
      <c r="K105" s="101"/>
      <c r="L105" s="101"/>
      <c r="M105" s="87"/>
      <c r="N105" s="87"/>
      <c r="O105" s="101"/>
      <c r="P105" s="101"/>
      <c r="Q105" s="101"/>
      <c r="R105" s="101"/>
      <c r="S105" s="101"/>
      <c r="T105" s="101"/>
      <c r="U105" s="101"/>
      <c r="V105" s="101"/>
      <c r="W105" s="101"/>
      <c r="X105" s="101"/>
      <c r="Y105" s="101"/>
      <c r="Z105" s="101"/>
      <c r="AA105" s="101"/>
      <c r="AB105" s="101"/>
      <c r="AC105" s="101"/>
      <c r="AD105" s="101"/>
      <c r="AE105" s="101"/>
      <c r="AF105" s="101"/>
      <c r="AG105" s="101"/>
      <c r="AH105" s="101"/>
      <c r="AI105" s="101"/>
      <c r="AJ105" s="101"/>
      <c r="AK105" s="101"/>
      <c r="AL105" s="101"/>
      <c r="AM105" s="101"/>
      <c r="AN105" s="101"/>
      <c r="AO105" s="101"/>
      <c r="AP105" s="101"/>
      <c r="AQ105" s="101"/>
      <c r="AR105" s="101"/>
      <c r="AS105" s="101"/>
      <c r="AT105" s="101"/>
      <c r="AU105" s="101"/>
      <c r="AV105" s="101"/>
      <c r="AW105" s="101"/>
      <c r="AX105" s="101"/>
      <c r="AY105" s="101"/>
      <c r="AZ105" s="101"/>
      <c r="BA105" s="101"/>
      <c r="BB105" s="101"/>
      <c r="BC105" s="101"/>
      <c r="BD105" s="101"/>
      <c r="BE105" s="101"/>
      <c r="BF105" s="101"/>
      <c r="BG105" s="101"/>
      <c r="BH105" s="101"/>
      <c r="BI105" s="101"/>
      <c r="BJ105" s="101"/>
      <c r="BK105" s="101"/>
      <c r="BL105" s="101"/>
      <c r="BM105" s="101"/>
      <c r="BN105" s="101"/>
      <c r="BO105" s="101"/>
      <c r="BP105" s="101"/>
      <c r="BQ105" s="101"/>
      <c r="BR105" s="101"/>
      <c r="BS105" s="101"/>
      <c r="BT105" s="101"/>
      <c r="BU105" s="101"/>
      <c r="BV105" s="101"/>
      <c r="BW105" s="101"/>
      <c r="BX105" s="101"/>
      <c r="BY105" s="101"/>
      <c r="BZ105" s="101"/>
      <c r="CA105" s="101"/>
      <c r="CB105" s="101"/>
      <c r="CC105" s="101"/>
      <c r="CD105" s="101"/>
      <c r="CE105" s="101"/>
      <c r="CF105" s="101"/>
      <c r="CG105" s="101"/>
      <c r="CH105" s="101"/>
      <c r="CI105" s="101"/>
      <c r="CJ105" s="101"/>
      <c r="CK105" s="101"/>
      <c r="CL105" s="101"/>
      <c r="CM105" s="101"/>
      <c r="CN105" s="101"/>
      <c r="CO105" s="101"/>
      <c r="CP105" s="101"/>
      <c r="CQ105" s="101"/>
      <c r="CR105" s="101"/>
      <c r="CS105" s="101"/>
      <c r="CT105" s="101"/>
      <c r="CU105" s="101"/>
      <c r="CV105" s="101"/>
      <c r="CW105" s="101"/>
      <c r="CX105" s="101"/>
      <c r="CY105" s="101"/>
      <c r="CZ105" s="101"/>
      <c r="DA105" s="101"/>
      <c r="DB105" s="101"/>
      <c r="DC105" s="101"/>
      <c r="DD105" s="101"/>
      <c r="DE105" s="101"/>
      <c r="DF105" s="101"/>
      <c r="DG105" s="101"/>
      <c r="DH105" s="101"/>
      <c r="DI105" s="101"/>
      <c r="DJ105" s="101"/>
      <c r="DK105" s="101"/>
      <c r="DL105" s="101"/>
      <c r="DM105" s="101"/>
      <c r="DN105" s="101"/>
      <c r="DO105" s="101"/>
      <c r="DP105" s="101"/>
      <c r="DQ105" s="101"/>
      <c r="DR105" s="101"/>
      <c r="DS105" s="101"/>
      <c r="DT105" s="101"/>
      <c r="DU105" s="101"/>
      <c r="DV105" s="101"/>
      <c r="DW105" s="101"/>
      <c r="DX105" s="101"/>
      <c r="DY105" s="101"/>
      <c r="DZ105" s="101"/>
      <c r="EA105" s="101"/>
      <c r="EB105" s="101"/>
      <c r="EC105" s="101"/>
      <c r="ED105" s="101"/>
      <c r="EE105" s="101"/>
      <c r="EF105" s="101"/>
      <c r="EG105" s="101"/>
      <c r="EH105" s="101"/>
      <c r="EI105" s="101"/>
      <c r="EJ105" s="101"/>
      <c r="EK105" s="101"/>
      <c r="EL105" s="101"/>
      <c r="EM105" s="101"/>
      <c r="EN105" s="101"/>
      <c r="EO105" s="101"/>
      <c r="EP105" s="101"/>
      <c r="EQ105" s="101"/>
      <c r="ER105" s="101"/>
      <c r="ES105" s="101"/>
      <c r="ET105" s="101"/>
      <c r="EU105" s="101"/>
      <c r="EV105" s="101"/>
      <c r="EW105" s="101"/>
      <c r="EX105" s="101"/>
      <c r="EY105" s="101"/>
      <c r="EZ105" s="101"/>
      <c r="FA105" s="101"/>
      <c r="FB105" s="101"/>
      <c r="FC105" s="101"/>
      <c r="FD105" s="101"/>
      <c r="FE105" s="101"/>
      <c r="FF105" s="101"/>
      <c r="FG105" s="101"/>
      <c r="FH105" s="101"/>
      <c r="FI105" s="101"/>
      <c r="FJ105" s="101"/>
      <c r="FK105" s="101"/>
      <c r="FL105" s="101"/>
      <c r="FM105" s="101"/>
      <c r="FN105" s="101"/>
      <c r="FO105" s="101"/>
      <c r="FP105" s="101"/>
      <c r="FQ105" s="101"/>
      <c r="FR105" s="101"/>
      <c r="FS105" s="101"/>
      <c r="FT105" s="101"/>
      <c r="FU105" s="101"/>
      <c r="FV105" s="101"/>
      <c r="FW105" s="101"/>
      <c r="FX105" s="101"/>
      <c r="FY105" s="101"/>
      <c r="FZ105" s="101"/>
      <c r="GA105" s="101"/>
      <c r="GB105" s="101"/>
      <c r="GC105" s="101"/>
      <c r="GD105" s="101"/>
      <c r="GE105" s="101"/>
      <c r="GF105" s="101"/>
      <c r="GG105" s="101"/>
      <c r="GH105" s="101"/>
      <c r="GI105" s="101"/>
      <c r="GJ105" s="101"/>
      <c r="GK105" s="101"/>
      <c r="GL105" s="101"/>
      <c r="GM105" s="101"/>
      <c r="GN105" s="101"/>
      <c r="GO105" s="101"/>
      <c r="GP105" s="101"/>
      <c r="GQ105" s="101"/>
      <c r="GR105" s="101"/>
      <c r="GS105" s="101"/>
      <c r="GT105" s="101"/>
      <c r="GU105" s="101"/>
      <c r="GV105" s="101"/>
      <c r="GW105" s="101"/>
      <c r="GX105" s="101"/>
      <c r="GY105" s="101"/>
      <c r="GZ105" s="101"/>
      <c r="HA105" s="101"/>
      <c r="HB105" s="101"/>
      <c r="HC105" s="101"/>
      <c r="HD105" s="101"/>
      <c r="HE105" s="101"/>
      <c r="HF105" s="101"/>
      <c r="HG105" s="101"/>
      <c r="HH105" s="101"/>
      <c r="HI105" s="101"/>
      <c r="HJ105" s="101"/>
      <c r="HK105" s="101"/>
      <c r="HL105" s="101"/>
      <c r="HM105" s="101"/>
      <c r="HN105" s="101"/>
      <c r="HO105" s="101"/>
      <c r="HP105" s="101"/>
      <c r="HQ105" s="101"/>
      <c r="HR105" s="101"/>
      <c r="HS105" s="101"/>
      <c r="HT105" s="101"/>
      <c r="HU105" s="101"/>
      <c r="HV105" s="101"/>
      <c r="HW105" s="101"/>
      <c r="HX105" s="101"/>
      <c r="HY105" s="101"/>
      <c r="HZ105" s="101"/>
      <c r="IA105" s="101"/>
      <c r="IB105" s="101"/>
      <c r="IC105" s="101"/>
      <c r="ID105" s="101"/>
      <c r="IE105" s="101"/>
      <c r="IF105" s="101"/>
      <c r="IG105" s="101"/>
      <c r="IH105" s="101"/>
      <c r="II105" s="101"/>
      <c r="IJ105" s="101"/>
      <c r="IK105" s="101"/>
      <c r="IL105" s="101"/>
      <c r="IM105" s="101"/>
      <c r="IN105" s="101"/>
      <c r="IO105" s="101"/>
      <c r="IP105" s="101"/>
      <c r="IQ105" s="101"/>
      <c r="IR105" s="101"/>
      <c r="IS105" s="101"/>
      <c r="IT105" s="101"/>
      <c r="IU105" s="101"/>
      <c r="IV105" s="101"/>
      <c r="IW105" s="101"/>
      <c r="IX105" s="101"/>
    </row>
    <row r="106" spans="1:258" s="49" customFormat="1" ht="15" customHeight="1">
      <c r="A106" s="61">
        <v>98</v>
      </c>
      <c r="B106" s="82"/>
      <c r="C106" s="156" t="s">
        <v>267</v>
      </c>
      <c r="D106" s="156" t="s">
        <v>268</v>
      </c>
      <c r="E106" s="85"/>
      <c r="F106" s="87" t="e">
        <f>VLOOKUP(D106,#REF!,3,0)</f>
        <v>#REF!</v>
      </c>
      <c r="G106" s="149">
        <v>2.0730452000000001</v>
      </c>
      <c r="H106" s="88"/>
      <c r="I106" s="101"/>
      <c r="J106" s="151" t="e">
        <f t="shared" si="3"/>
        <v>#REF!</v>
      </c>
      <c r="K106" s="101"/>
      <c r="L106" s="101"/>
      <c r="M106" s="87"/>
      <c r="N106" s="87"/>
      <c r="O106" s="101"/>
      <c r="P106" s="101"/>
      <c r="Q106" s="101"/>
      <c r="R106" s="101"/>
      <c r="S106" s="101"/>
      <c r="T106" s="101"/>
      <c r="U106" s="101"/>
      <c r="V106" s="101"/>
      <c r="W106" s="101"/>
      <c r="X106" s="101"/>
      <c r="Y106" s="101"/>
      <c r="Z106" s="101"/>
      <c r="AA106" s="101"/>
      <c r="AB106" s="101"/>
      <c r="AC106" s="101"/>
      <c r="AD106" s="101"/>
      <c r="AE106" s="101"/>
      <c r="AF106" s="101"/>
      <c r="AG106" s="101"/>
      <c r="AH106" s="101"/>
      <c r="AI106" s="101"/>
      <c r="AJ106" s="101"/>
      <c r="AK106" s="101"/>
      <c r="AL106" s="101"/>
      <c r="AM106" s="101"/>
      <c r="AN106" s="101"/>
      <c r="AO106" s="101"/>
      <c r="AP106" s="101"/>
      <c r="AQ106" s="101"/>
      <c r="AR106" s="101"/>
      <c r="AS106" s="101"/>
      <c r="AT106" s="101"/>
      <c r="AU106" s="101"/>
      <c r="AV106" s="101"/>
      <c r="AW106" s="101"/>
      <c r="AX106" s="101"/>
      <c r="AY106" s="101"/>
      <c r="AZ106" s="101"/>
      <c r="BA106" s="101"/>
      <c r="BB106" s="101"/>
      <c r="BC106" s="101"/>
      <c r="BD106" s="101"/>
      <c r="BE106" s="101"/>
      <c r="BF106" s="101"/>
      <c r="BG106" s="101"/>
      <c r="BH106" s="101"/>
      <c r="BI106" s="101"/>
      <c r="BJ106" s="101"/>
      <c r="BK106" s="101"/>
      <c r="BL106" s="101"/>
      <c r="BM106" s="101"/>
      <c r="BN106" s="101"/>
      <c r="BO106" s="101"/>
      <c r="BP106" s="101"/>
      <c r="BQ106" s="101"/>
      <c r="BR106" s="101"/>
      <c r="BS106" s="101"/>
      <c r="BT106" s="101"/>
      <c r="BU106" s="101"/>
      <c r="BV106" s="101"/>
      <c r="BW106" s="101"/>
      <c r="BX106" s="101"/>
      <c r="BY106" s="101"/>
      <c r="BZ106" s="101"/>
      <c r="CA106" s="101"/>
      <c r="CB106" s="101"/>
      <c r="CC106" s="101"/>
      <c r="CD106" s="101"/>
      <c r="CE106" s="101"/>
      <c r="CF106" s="101"/>
      <c r="CG106" s="101"/>
      <c r="CH106" s="101"/>
      <c r="CI106" s="101"/>
      <c r="CJ106" s="101"/>
      <c r="CK106" s="101"/>
      <c r="CL106" s="101"/>
      <c r="CM106" s="101"/>
      <c r="CN106" s="101"/>
      <c r="CO106" s="101"/>
      <c r="CP106" s="101"/>
      <c r="CQ106" s="101"/>
      <c r="CR106" s="101"/>
      <c r="CS106" s="101"/>
      <c r="CT106" s="101"/>
      <c r="CU106" s="101"/>
      <c r="CV106" s="101"/>
      <c r="CW106" s="101"/>
      <c r="CX106" s="101"/>
      <c r="CY106" s="101"/>
      <c r="CZ106" s="101"/>
      <c r="DA106" s="101"/>
      <c r="DB106" s="101"/>
      <c r="DC106" s="101"/>
      <c r="DD106" s="101"/>
      <c r="DE106" s="101"/>
      <c r="DF106" s="101"/>
      <c r="DG106" s="101"/>
      <c r="DH106" s="101"/>
      <c r="DI106" s="101"/>
      <c r="DJ106" s="101"/>
      <c r="DK106" s="101"/>
      <c r="DL106" s="101"/>
      <c r="DM106" s="101"/>
      <c r="DN106" s="101"/>
      <c r="DO106" s="101"/>
      <c r="DP106" s="101"/>
      <c r="DQ106" s="101"/>
      <c r="DR106" s="101"/>
      <c r="DS106" s="101"/>
      <c r="DT106" s="101"/>
      <c r="DU106" s="101"/>
      <c r="DV106" s="101"/>
      <c r="DW106" s="101"/>
      <c r="DX106" s="101"/>
      <c r="DY106" s="101"/>
      <c r="DZ106" s="101"/>
      <c r="EA106" s="101"/>
      <c r="EB106" s="101"/>
      <c r="EC106" s="101"/>
      <c r="ED106" s="101"/>
      <c r="EE106" s="101"/>
      <c r="EF106" s="101"/>
      <c r="EG106" s="101"/>
      <c r="EH106" s="101"/>
      <c r="EI106" s="101"/>
      <c r="EJ106" s="101"/>
      <c r="EK106" s="101"/>
      <c r="EL106" s="101"/>
      <c r="EM106" s="101"/>
      <c r="EN106" s="101"/>
      <c r="EO106" s="101"/>
      <c r="EP106" s="101"/>
      <c r="EQ106" s="101"/>
      <c r="ER106" s="101"/>
      <c r="ES106" s="101"/>
      <c r="ET106" s="101"/>
      <c r="EU106" s="101"/>
      <c r="EV106" s="101"/>
      <c r="EW106" s="101"/>
      <c r="EX106" s="101"/>
      <c r="EY106" s="101"/>
      <c r="EZ106" s="101"/>
      <c r="FA106" s="101"/>
      <c r="FB106" s="101"/>
      <c r="FC106" s="101"/>
      <c r="FD106" s="101"/>
      <c r="FE106" s="101"/>
      <c r="FF106" s="101"/>
      <c r="FG106" s="101"/>
      <c r="FH106" s="101"/>
      <c r="FI106" s="101"/>
      <c r="FJ106" s="101"/>
      <c r="FK106" s="101"/>
      <c r="FL106" s="101"/>
      <c r="FM106" s="101"/>
      <c r="FN106" s="101"/>
      <c r="FO106" s="101"/>
      <c r="FP106" s="101"/>
      <c r="FQ106" s="101"/>
      <c r="FR106" s="101"/>
      <c r="FS106" s="101"/>
      <c r="FT106" s="101"/>
      <c r="FU106" s="101"/>
      <c r="FV106" s="101"/>
      <c r="FW106" s="101"/>
      <c r="FX106" s="101"/>
      <c r="FY106" s="101"/>
      <c r="FZ106" s="101"/>
      <c r="GA106" s="101"/>
      <c r="GB106" s="101"/>
      <c r="GC106" s="101"/>
      <c r="GD106" s="101"/>
      <c r="GE106" s="101"/>
      <c r="GF106" s="101"/>
      <c r="GG106" s="101"/>
      <c r="GH106" s="101"/>
      <c r="GI106" s="101"/>
      <c r="GJ106" s="101"/>
      <c r="GK106" s="101"/>
      <c r="GL106" s="101"/>
      <c r="GM106" s="101"/>
      <c r="GN106" s="101"/>
      <c r="GO106" s="101"/>
      <c r="GP106" s="101"/>
      <c r="GQ106" s="101"/>
      <c r="GR106" s="101"/>
      <c r="GS106" s="101"/>
      <c r="GT106" s="101"/>
      <c r="GU106" s="101"/>
      <c r="GV106" s="101"/>
      <c r="GW106" s="101"/>
      <c r="GX106" s="101"/>
      <c r="GY106" s="101"/>
      <c r="GZ106" s="101"/>
      <c r="HA106" s="101"/>
      <c r="HB106" s="101"/>
      <c r="HC106" s="101"/>
      <c r="HD106" s="101"/>
      <c r="HE106" s="101"/>
      <c r="HF106" s="101"/>
      <c r="HG106" s="101"/>
      <c r="HH106" s="101"/>
      <c r="HI106" s="101"/>
      <c r="HJ106" s="101"/>
      <c r="HK106" s="101"/>
      <c r="HL106" s="101"/>
      <c r="HM106" s="101"/>
      <c r="HN106" s="101"/>
      <c r="HO106" s="101"/>
      <c r="HP106" s="101"/>
      <c r="HQ106" s="101"/>
      <c r="HR106" s="101"/>
      <c r="HS106" s="101"/>
      <c r="HT106" s="101"/>
      <c r="HU106" s="101"/>
      <c r="HV106" s="101"/>
      <c r="HW106" s="101"/>
      <c r="HX106" s="101"/>
      <c r="HY106" s="101"/>
      <c r="HZ106" s="101"/>
      <c r="IA106" s="101"/>
      <c r="IB106" s="101"/>
      <c r="IC106" s="101"/>
      <c r="ID106" s="101"/>
      <c r="IE106" s="101"/>
      <c r="IF106" s="101"/>
      <c r="IG106" s="101"/>
      <c r="IH106" s="101"/>
      <c r="II106" s="101"/>
      <c r="IJ106" s="101"/>
      <c r="IK106" s="101"/>
      <c r="IL106" s="101"/>
      <c r="IM106" s="101"/>
      <c r="IN106" s="101"/>
      <c r="IO106" s="101"/>
      <c r="IP106" s="101"/>
      <c r="IQ106" s="101"/>
      <c r="IR106" s="101"/>
      <c r="IS106" s="101"/>
      <c r="IT106" s="101"/>
      <c r="IU106" s="101"/>
      <c r="IV106" s="101"/>
      <c r="IW106" s="101"/>
      <c r="IX106" s="101"/>
    </row>
    <row r="107" spans="1:258" s="49" customFormat="1" ht="15" customHeight="1">
      <c r="A107" s="61">
        <v>99</v>
      </c>
      <c r="B107" s="82"/>
      <c r="C107" s="157" t="s">
        <v>269</v>
      </c>
      <c r="D107" s="158" t="s">
        <v>270</v>
      </c>
      <c r="E107" s="85"/>
      <c r="F107" s="87" t="e">
        <f>VLOOKUP(D107,#REF!,3,0)</f>
        <v>#REF!</v>
      </c>
      <c r="G107" s="149">
        <v>3.4254774000000001</v>
      </c>
      <c r="H107" s="88"/>
      <c r="I107" s="101"/>
      <c r="J107" s="151" t="e">
        <f t="shared" si="3"/>
        <v>#REF!</v>
      </c>
      <c r="K107" s="101"/>
      <c r="L107" s="101"/>
      <c r="M107" s="87"/>
      <c r="N107" s="87"/>
      <c r="O107" s="101"/>
      <c r="P107" s="101"/>
      <c r="Q107" s="101"/>
      <c r="R107" s="101"/>
      <c r="S107" s="101"/>
      <c r="T107" s="101"/>
      <c r="U107" s="101"/>
      <c r="V107" s="101"/>
      <c r="W107" s="101"/>
      <c r="X107" s="101"/>
      <c r="Y107" s="101"/>
      <c r="Z107" s="101"/>
      <c r="AA107" s="101"/>
      <c r="AB107" s="101"/>
      <c r="AC107" s="101"/>
      <c r="AD107" s="101"/>
      <c r="AE107" s="101"/>
      <c r="AF107" s="101"/>
      <c r="AG107" s="101"/>
      <c r="AH107" s="101"/>
      <c r="AI107" s="101"/>
      <c r="AJ107" s="101"/>
      <c r="AK107" s="101"/>
      <c r="AL107" s="101"/>
      <c r="AM107" s="101"/>
      <c r="AN107" s="101"/>
      <c r="AO107" s="101"/>
      <c r="AP107" s="101"/>
      <c r="AQ107" s="101"/>
      <c r="AR107" s="101"/>
      <c r="AS107" s="101"/>
      <c r="AT107" s="101"/>
      <c r="AU107" s="101"/>
      <c r="AV107" s="101"/>
      <c r="AW107" s="101"/>
      <c r="AX107" s="101"/>
      <c r="AY107" s="101"/>
      <c r="AZ107" s="101"/>
      <c r="BA107" s="101"/>
      <c r="BB107" s="101"/>
      <c r="BC107" s="101"/>
      <c r="BD107" s="101"/>
      <c r="BE107" s="101"/>
      <c r="BF107" s="101"/>
      <c r="BG107" s="101"/>
      <c r="BH107" s="101"/>
      <c r="BI107" s="101"/>
      <c r="BJ107" s="101"/>
      <c r="BK107" s="101"/>
      <c r="BL107" s="101"/>
      <c r="BM107" s="101"/>
      <c r="BN107" s="101"/>
      <c r="BO107" s="101"/>
      <c r="BP107" s="101"/>
      <c r="BQ107" s="101"/>
      <c r="BR107" s="101"/>
      <c r="BS107" s="101"/>
      <c r="BT107" s="101"/>
      <c r="BU107" s="101"/>
      <c r="BV107" s="101"/>
      <c r="BW107" s="101"/>
      <c r="BX107" s="101"/>
      <c r="BY107" s="101"/>
      <c r="BZ107" s="101"/>
      <c r="CA107" s="101"/>
      <c r="CB107" s="101"/>
      <c r="CC107" s="101"/>
      <c r="CD107" s="101"/>
      <c r="CE107" s="101"/>
      <c r="CF107" s="101"/>
      <c r="CG107" s="101"/>
      <c r="CH107" s="101"/>
      <c r="CI107" s="101"/>
      <c r="CJ107" s="101"/>
      <c r="CK107" s="101"/>
      <c r="CL107" s="101"/>
      <c r="CM107" s="101"/>
      <c r="CN107" s="101"/>
      <c r="CO107" s="101"/>
      <c r="CP107" s="101"/>
      <c r="CQ107" s="101"/>
      <c r="CR107" s="101"/>
      <c r="CS107" s="101"/>
      <c r="CT107" s="101"/>
      <c r="CU107" s="101"/>
      <c r="CV107" s="101"/>
      <c r="CW107" s="101"/>
      <c r="CX107" s="101"/>
      <c r="CY107" s="101"/>
      <c r="CZ107" s="101"/>
      <c r="DA107" s="101"/>
      <c r="DB107" s="101"/>
      <c r="DC107" s="101"/>
      <c r="DD107" s="101"/>
      <c r="DE107" s="101"/>
      <c r="DF107" s="101"/>
      <c r="DG107" s="101"/>
      <c r="DH107" s="101"/>
      <c r="DI107" s="101"/>
      <c r="DJ107" s="101"/>
      <c r="DK107" s="101"/>
      <c r="DL107" s="101"/>
      <c r="DM107" s="101"/>
      <c r="DN107" s="101"/>
      <c r="DO107" s="101"/>
      <c r="DP107" s="101"/>
      <c r="DQ107" s="101"/>
      <c r="DR107" s="101"/>
      <c r="DS107" s="101"/>
      <c r="DT107" s="101"/>
      <c r="DU107" s="101"/>
      <c r="DV107" s="101"/>
      <c r="DW107" s="101"/>
      <c r="DX107" s="101"/>
      <c r="DY107" s="101"/>
      <c r="DZ107" s="101"/>
      <c r="EA107" s="101"/>
      <c r="EB107" s="101"/>
      <c r="EC107" s="101"/>
      <c r="ED107" s="101"/>
      <c r="EE107" s="101"/>
      <c r="EF107" s="101"/>
      <c r="EG107" s="101"/>
      <c r="EH107" s="101"/>
      <c r="EI107" s="101"/>
      <c r="EJ107" s="101"/>
      <c r="EK107" s="101"/>
      <c r="EL107" s="101"/>
      <c r="EM107" s="101"/>
      <c r="EN107" s="101"/>
      <c r="EO107" s="101"/>
      <c r="EP107" s="101"/>
      <c r="EQ107" s="101"/>
      <c r="ER107" s="101"/>
      <c r="ES107" s="101"/>
      <c r="ET107" s="101"/>
      <c r="EU107" s="101"/>
      <c r="EV107" s="101"/>
      <c r="EW107" s="101"/>
      <c r="EX107" s="101"/>
      <c r="EY107" s="101"/>
      <c r="EZ107" s="101"/>
      <c r="FA107" s="101"/>
      <c r="FB107" s="101"/>
      <c r="FC107" s="101"/>
      <c r="FD107" s="101"/>
      <c r="FE107" s="101"/>
      <c r="FF107" s="101"/>
      <c r="FG107" s="101"/>
      <c r="FH107" s="101"/>
      <c r="FI107" s="101"/>
      <c r="FJ107" s="101"/>
      <c r="FK107" s="101"/>
      <c r="FL107" s="101"/>
      <c r="FM107" s="101"/>
      <c r="FN107" s="101"/>
      <c r="FO107" s="101"/>
      <c r="FP107" s="101"/>
      <c r="FQ107" s="101"/>
      <c r="FR107" s="101"/>
      <c r="FS107" s="101"/>
      <c r="FT107" s="101"/>
      <c r="FU107" s="101"/>
      <c r="FV107" s="101"/>
      <c r="FW107" s="101"/>
      <c r="FX107" s="101"/>
      <c r="FY107" s="101"/>
      <c r="FZ107" s="101"/>
      <c r="GA107" s="101"/>
      <c r="GB107" s="101"/>
      <c r="GC107" s="101"/>
      <c r="GD107" s="101"/>
      <c r="GE107" s="101"/>
      <c r="GF107" s="101"/>
      <c r="GG107" s="101"/>
      <c r="GH107" s="101"/>
      <c r="GI107" s="101"/>
      <c r="GJ107" s="101"/>
      <c r="GK107" s="101"/>
      <c r="GL107" s="101"/>
      <c r="GM107" s="101"/>
      <c r="GN107" s="101"/>
      <c r="GO107" s="101"/>
      <c r="GP107" s="101"/>
      <c r="GQ107" s="101"/>
      <c r="GR107" s="101"/>
      <c r="GS107" s="101"/>
      <c r="GT107" s="101"/>
      <c r="GU107" s="101"/>
      <c r="GV107" s="101"/>
      <c r="GW107" s="101"/>
      <c r="GX107" s="101"/>
      <c r="GY107" s="101"/>
      <c r="GZ107" s="101"/>
      <c r="HA107" s="101"/>
      <c r="HB107" s="101"/>
      <c r="HC107" s="101"/>
      <c r="HD107" s="101"/>
      <c r="HE107" s="101"/>
      <c r="HF107" s="101"/>
      <c r="HG107" s="101"/>
      <c r="HH107" s="101"/>
      <c r="HI107" s="101"/>
      <c r="HJ107" s="101"/>
      <c r="HK107" s="101"/>
      <c r="HL107" s="101"/>
      <c r="HM107" s="101"/>
      <c r="HN107" s="101"/>
      <c r="HO107" s="101"/>
      <c r="HP107" s="101"/>
      <c r="HQ107" s="101"/>
      <c r="HR107" s="101"/>
      <c r="HS107" s="101"/>
      <c r="HT107" s="101"/>
      <c r="HU107" s="101"/>
      <c r="HV107" s="101"/>
      <c r="HW107" s="101"/>
      <c r="HX107" s="101"/>
      <c r="HY107" s="101"/>
      <c r="HZ107" s="101"/>
      <c r="IA107" s="101"/>
      <c r="IB107" s="101"/>
      <c r="IC107" s="101"/>
      <c r="ID107" s="101"/>
      <c r="IE107" s="101"/>
      <c r="IF107" s="101"/>
      <c r="IG107" s="101"/>
      <c r="IH107" s="101"/>
      <c r="II107" s="101"/>
      <c r="IJ107" s="101"/>
      <c r="IK107" s="101"/>
      <c r="IL107" s="101"/>
      <c r="IM107" s="101"/>
      <c r="IN107" s="101"/>
      <c r="IO107" s="101"/>
      <c r="IP107" s="101"/>
      <c r="IQ107" s="101"/>
      <c r="IR107" s="101"/>
      <c r="IS107" s="101"/>
      <c r="IT107" s="101"/>
      <c r="IU107" s="101"/>
      <c r="IV107" s="101"/>
      <c r="IW107" s="101"/>
      <c r="IX107" s="101"/>
    </row>
    <row r="108" spans="1:258" s="49" customFormat="1" ht="15" customHeight="1">
      <c r="A108" s="61">
        <v>100</v>
      </c>
      <c r="B108" s="82"/>
      <c r="C108" s="157" t="s">
        <v>271</v>
      </c>
      <c r="D108" s="158" t="s">
        <v>272</v>
      </c>
      <c r="E108" s="85"/>
      <c r="F108" s="87" t="e">
        <f>VLOOKUP(D108,#REF!,3,0)</f>
        <v>#REF!</v>
      </c>
      <c r="G108" s="149">
        <v>2.8628192000000001</v>
      </c>
      <c r="H108" s="88"/>
      <c r="I108" s="101"/>
      <c r="J108" s="151" t="e">
        <f t="shared" si="3"/>
        <v>#REF!</v>
      </c>
      <c r="K108" s="101"/>
      <c r="L108" s="101"/>
      <c r="M108" s="87"/>
      <c r="N108" s="87"/>
      <c r="O108" s="101"/>
      <c r="P108" s="101"/>
      <c r="Q108" s="101"/>
      <c r="R108" s="101"/>
      <c r="S108" s="101"/>
      <c r="T108" s="101"/>
      <c r="U108" s="101"/>
      <c r="V108" s="101"/>
      <c r="W108" s="101"/>
      <c r="X108" s="101"/>
      <c r="Y108" s="101"/>
      <c r="Z108" s="101"/>
      <c r="AA108" s="101"/>
      <c r="AB108" s="101"/>
      <c r="AC108" s="101"/>
      <c r="AD108" s="101"/>
      <c r="AE108" s="101"/>
      <c r="AF108" s="101"/>
      <c r="AG108" s="101"/>
      <c r="AH108" s="101"/>
      <c r="AI108" s="101"/>
      <c r="AJ108" s="101"/>
      <c r="AK108" s="101"/>
      <c r="AL108" s="101"/>
      <c r="AM108" s="101"/>
      <c r="AN108" s="101"/>
      <c r="AO108" s="101"/>
      <c r="AP108" s="101"/>
      <c r="AQ108" s="101"/>
      <c r="AR108" s="101"/>
      <c r="AS108" s="101"/>
      <c r="AT108" s="101"/>
      <c r="AU108" s="101"/>
      <c r="AV108" s="101"/>
      <c r="AW108" s="101"/>
      <c r="AX108" s="101"/>
      <c r="AY108" s="101"/>
      <c r="AZ108" s="101"/>
      <c r="BA108" s="101"/>
      <c r="BB108" s="101"/>
      <c r="BC108" s="101"/>
      <c r="BD108" s="101"/>
      <c r="BE108" s="101"/>
      <c r="BF108" s="101"/>
      <c r="BG108" s="101"/>
      <c r="BH108" s="101"/>
      <c r="BI108" s="101"/>
      <c r="BJ108" s="101"/>
      <c r="BK108" s="101"/>
      <c r="BL108" s="101"/>
      <c r="BM108" s="101"/>
      <c r="BN108" s="101"/>
      <c r="BO108" s="101"/>
      <c r="BP108" s="101"/>
      <c r="BQ108" s="101"/>
      <c r="BR108" s="101"/>
      <c r="BS108" s="101"/>
      <c r="BT108" s="101"/>
      <c r="BU108" s="101"/>
      <c r="BV108" s="101"/>
      <c r="BW108" s="101"/>
      <c r="BX108" s="101"/>
      <c r="BY108" s="101"/>
      <c r="BZ108" s="101"/>
      <c r="CA108" s="101"/>
      <c r="CB108" s="101"/>
      <c r="CC108" s="101"/>
      <c r="CD108" s="101"/>
      <c r="CE108" s="101"/>
      <c r="CF108" s="101"/>
      <c r="CG108" s="101"/>
      <c r="CH108" s="101"/>
      <c r="CI108" s="101"/>
      <c r="CJ108" s="101"/>
      <c r="CK108" s="101"/>
      <c r="CL108" s="101"/>
      <c r="CM108" s="101"/>
      <c r="CN108" s="101"/>
      <c r="CO108" s="101"/>
      <c r="CP108" s="101"/>
      <c r="CQ108" s="101"/>
      <c r="CR108" s="101"/>
      <c r="CS108" s="101"/>
      <c r="CT108" s="101"/>
      <c r="CU108" s="101"/>
      <c r="CV108" s="101"/>
      <c r="CW108" s="101"/>
      <c r="CX108" s="101"/>
      <c r="CY108" s="101"/>
      <c r="CZ108" s="101"/>
      <c r="DA108" s="101"/>
      <c r="DB108" s="101"/>
      <c r="DC108" s="101"/>
      <c r="DD108" s="101"/>
      <c r="DE108" s="101"/>
      <c r="DF108" s="101"/>
      <c r="DG108" s="101"/>
      <c r="DH108" s="101"/>
      <c r="DI108" s="101"/>
      <c r="DJ108" s="101"/>
      <c r="DK108" s="101"/>
      <c r="DL108" s="101"/>
      <c r="DM108" s="101"/>
      <c r="DN108" s="101"/>
      <c r="DO108" s="101"/>
      <c r="DP108" s="101"/>
      <c r="DQ108" s="101"/>
      <c r="DR108" s="101"/>
      <c r="DS108" s="101"/>
      <c r="DT108" s="101"/>
      <c r="DU108" s="101"/>
      <c r="DV108" s="101"/>
      <c r="DW108" s="101"/>
      <c r="DX108" s="101"/>
      <c r="DY108" s="101"/>
      <c r="DZ108" s="101"/>
      <c r="EA108" s="101"/>
      <c r="EB108" s="101"/>
      <c r="EC108" s="101"/>
      <c r="ED108" s="101"/>
      <c r="EE108" s="101"/>
      <c r="EF108" s="101"/>
      <c r="EG108" s="101"/>
      <c r="EH108" s="101"/>
      <c r="EI108" s="101"/>
      <c r="EJ108" s="101"/>
      <c r="EK108" s="101"/>
      <c r="EL108" s="101"/>
      <c r="EM108" s="101"/>
      <c r="EN108" s="101"/>
      <c r="EO108" s="101"/>
      <c r="EP108" s="101"/>
      <c r="EQ108" s="101"/>
      <c r="ER108" s="101"/>
      <c r="ES108" s="101"/>
      <c r="ET108" s="101"/>
      <c r="EU108" s="101"/>
      <c r="EV108" s="101"/>
      <c r="EW108" s="101"/>
      <c r="EX108" s="101"/>
      <c r="EY108" s="101"/>
      <c r="EZ108" s="101"/>
      <c r="FA108" s="101"/>
      <c r="FB108" s="101"/>
      <c r="FC108" s="101"/>
      <c r="FD108" s="101"/>
      <c r="FE108" s="101"/>
      <c r="FF108" s="101"/>
      <c r="FG108" s="101"/>
      <c r="FH108" s="101"/>
      <c r="FI108" s="101"/>
      <c r="FJ108" s="101"/>
      <c r="FK108" s="101"/>
      <c r="FL108" s="101"/>
      <c r="FM108" s="101"/>
      <c r="FN108" s="101"/>
      <c r="FO108" s="101"/>
      <c r="FP108" s="101"/>
      <c r="FQ108" s="101"/>
      <c r="FR108" s="101"/>
      <c r="FS108" s="101"/>
      <c r="FT108" s="101"/>
      <c r="FU108" s="101"/>
      <c r="FV108" s="101"/>
      <c r="FW108" s="101"/>
      <c r="FX108" s="101"/>
      <c r="FY108" s="101"/>
      <c r="FZ108" s="101"/>
      <c r="GA108" s="101"/>
      <c r="GB108" s="101"/>
      <c r="GC108" s="101"/>
      <c r="GD108" s="101"/>
      <c r="GE108" s="101"/>
      <c r="GF108" s="101"/>
      <c r="GG108" s="101"/>
      <c r="GH108" s="101"/>
      <c r="GI108" s="101"/>
      <c r="GJ108" s="101"/>
      <c r="GK108" s="101"/>
      <c r="GL108" s="101"/>
      <c r="GM108" s="101"/>
      <c r="GN108" s="101"/>
      <c r="GO108" s="101"/>
      <c r="GP108" s="101"/>
      <c r="GQ108" s="101"/>
      <c r="GR108" s="101"/>
      <c r="GS108" s="101"/>
      <c r="GT108" s="101"/>
      <c r="GU108" s="101"/>
      <c r="GV108" s="101"/>
      <c r="GW108" s="101"/>
      <c r="GX108" s="101"/>
      <c r="GY108" s="101"/>
      <c r="GZ108" s="101"/>
      <c r="HA108" s="101"/>
      <c r="HB108" s="101"/>
      <c r="HC108" s="101"/>
      <c r="HD108" s="101"/>
      <c r="HE108" s="101"/>
      <c r="HF108" s="101"/>
      <c r="HG108" s="101"/>
      <c r="HH108" s="101"/>
      <c r="HI108" s="101"/>
      <c r="HJ108" s="101"/>
      <c r="HK108" s="101"/>
      <c r="HL108" s="101"/>
      <c r="HM108" s="101"/>
      <c r="HN108" s="101"/>
      <c r="HO108" s="101"/>
      <c r="HP108" s="101"/>
      <c r="HQ108" s="101"/>
      <c r="HR108" s="101"/>
      <c r="HS108" s="101"/>
      <c r="HT108" s="101"/>
      <c r="HU108" s="101"/>
      <c r="HV108" s="101"/>
      <c r="HW108" s="101"/>
      <c r="HX108" s="101"/>
      <c r="HY108" s="101"/>
      <c r="HZ108" s="101"/>
      <c r="IA108" s="101"/>
      <c r="IB108" s="101"/>
      <c r="IC108" s="101"/>
      <c r="ID108" s="101"/>
      <c r="IE108" s="101"/>
      <c r="IF108" s="101"/>
      <c r="IG108" s="101"/>
      <c r="IH108" s="101"/>
      <c r="II108" s="101"/>
      <c r="IJ108" s="101"/>
      <c r="IK108" s="101"/>
      <c r="IL108" s="101"/>
      <c r="IM108" s="101"/>
      <c r="IN108" s="101"/>
      <c r="IO108" s="101"/>
      <c r="IP108" s="101"/>
      <c r="IQ108" s="101"/>
      <c r="IR108" s="101"/>
      <c r="IS108" s="101"/>
      <c r="IT108" s="101"/>
      <c r="IU108" s="101"/>
      <c r="IV108" s="101"/>
      <c r="IW108" s="101"/>
      <c r="IX108" s="101"/>
    </row>
    <row r="109" spans="1:258" s="49" customFormat="1" ht="15" customHeight="1">
      <c r="A109" s="61">
        <v>101</v>
      </c>
      <c r="B109" s="82"/>
      <c r="C109" s="157" t="s">
        <v>273</v>
      </c>
      <c r="D109" s="158" t="s">
        <v>274</v>
      </c>
      <c r="E109" s="85"/>
      <c r="F109" s="87" t="e">
        <f>VLOOKUP(D109,#REF!,3,0)</f>
        <v>#REF!</v>
      </c>
      <c r="G109" s="149">
        <v>2.9220522500000001</v>
      </c>
      <c r="H109" s="88"/>
      <c r="I109" s="101"/>
      <c r="J109" s="151" t="e">
        <f t="shared" si="3"/>
        <v>#REF!</v>
      </c>
      <c r="K109" s="101"/>
      <c r="L109" s="101"/>
      <c r="M109" s="87"/>
      <c r="N109" s="87"/>
      <c r="O109" s="101"/>
      <c r="P109" s="101"/>
      <c r="Q109" s="101"/>
      <c r="R109" s="101"/>
      <c r="S109" s="101"/>
      <c r="T109" s="101"/>
      <c r="U109" s="101"/>
      <c r="V109" s="101"/>
      <c r="W109" s="101"/>
      <c r="X109" s="101"/>
      <c r="Y109" s="101"/>
      <c r="Z109" s="101"/>
      <c r="AA109" s="101"/>
      <c r="AB109" s="101"/>
      <c r="AC109" s="101"/>
      <c r="AD109" s="101"/>
      <c r="AE109" s="101"/>
      <c r="AF109" s="101"/>
      <c r="AG109" s="101"/>
      <c r="AH109" s="101"/>
      <c r="AI109" s="101"/>
      <c r="AJ109" s="101"/>
      <c r="AK109" s="101"/>
      <c r="AL109" s="101"/>
      <c r="AM109" s="101"/>
      <c r="AN109" s="101"/>
      <c r="AO109" s="101"/>
      <c r="AP109" s="101"/>
      <c r="AQ109" s="101"/>
      <c r="AR109" s="101"/>
      <c r="AS109" s="101"/>
      <c r="AT109" s="101"/>
      <c r="AU109" s="101"/>
      <c r="AV109" s="101"/>
      <c r="AW109" s="101"/>
      <c r="AX109" s="101"/>
      <c r="AY109" s="101"/>
      <c r="AZ109" s="101"/>
      <c r="BA109" s="101"/>
      <c r="BB109" s="101"/>
      <c r="BC109" s="101"/>
      <c r="BD109" s="101"/>
      <c r="BE109" s="101"/>
      <c r="BF109" s="101"/>
      <c r="BG109" s="101"/>
      <c r="BH109" s="101"/>
      <c r="BI109" s="101"/>
      <c r="BJ109" s="101"/>
      <c r="BK109" s="101"/>
      <c r="BL109" s="101"/>
      <c r="BM109" s="101"/>
      <c r="BN109" s="101"/>
      <c r="BO109" s="101"/>
      <c r="BP109" s="101"/>
      <c r="BQ109" s="101"/>
      <c r="BR109" s="101"/>
      <c r="BS109" s="101"/>
      <c r="BT109" s="101"/>
      <c r="BU109" s="101"/>
      <c r="BV109" s="101"/>
      <c r="BW109" s="101"/>
      <c r="BX109" s="101"/>
      <c r="BY109" s="101"/>
      <c r="BZ109" s="101"/>
      <c r="CA109" s="101"/>
      <c r="CB109" s="101"/>
      <c r="CC109" s="101"/>
      <c r="CD109" s="101"/>
      <c r="CE109" s="101"/>
      <c r="CF109" s="101"/>
      <c r="CG109" s="101"/>
      <c r="CH109" s="101"/>
      <c r="CI109" s="101"/>
      <c r="CJ109" s="101"/>
      <c r="CK109" s="101"/>
      <c r="CL109" s="101"/>
      <c r="CM109" s="101"/>
      <c r="CN109" s="101"/>
      <c r="CO109" s="101"/>
      <c r="CP109" s="101"/>
      <c r="CQ109" s="101"/>
      <c r="CR109" s="101"/>
      <c r="CS109" s="101"/>
      <c r="CT109" s="101"/>
      <c r="CU109" s="101"/>
      <c r="CV109" s="101"/>
      <c r="CW109" s="101"/>
      <c r="CX109" s="101"/>
      <c r="CY109" s="101"/>
      <c r="CZ109" s="101"/>
      <c r="DA109" s="101"/>
      <c r="DB109" s="101"/>
      <c r="DC109" s="101"/>
      <c r="DD109" s="101"/>
      <c r="DE109" s="101"/>
      <c r="DF109" s="101"/>
      <c r="DG109" s="101"/>
      <c r="DH109" s="101"/>
      <c r="DI109" s="101"/>
      <c r="DJ109" s="101"/>
      <c r="DK109" s="101"/>
      <c r="DL109" s="101"/>
      <c r="DM109" s="101"/>
      <c r="DN109" s="101"/>
      <c r="DO109" s="101"/>
      <c r="DP109" s="101"/>
      <c r="DQ109" s="101"/>
      <c r="DR109" s="101"/>
      <c r="DS109" s="101"/>
      <c r="DT109" s="101"/>
      <c r="DU109" s="101"/>
      <c r="DV109" s="101"/>
      <c r="DW109" s="101"/>
      <c r="DX109" s="101"/>
      <c r="DY109" s="101"/>
      <c r="DZ109" s="101"/>
      <c r="EA109" s="101"/>
      <c r="EB109" s="101"/>
      <c r="EC109" s="101"/>
      <c r="ED109" s="101"/>
      <c r="EE109" s="101"/>
      <c r="EF109" s="101"/>
      <c r="EG109" s="101"/>
      <c r="EH109" s="101"/>
      <c r="EI109" s="101"/>
      <c r="EJ109" s="101"/>
      <c r="EK109" s="101"/>
      <c r="EL109" s="101"/>
      <c r="EM109" s="101"/>
      <c r="EN109" s="101"/>
      <c r="EO109" s="101"/>
      <c r="EP109" s="101"/>
      <c r="EQ109" s="101"/>
      <c r="ER109" s="101"/>
      <c r="ES109" s="101"/>
      <c r="ET109" s="101"/>
      <c r="EU109" s="101"/>
      <c r="EV109" s="101"/>
      <c r="EW109" s="101"/>
      <c r="EX109" s="101"/>
      <c r="EY109" s="101"/>
      <c r="EZ109" s="101"/>
      <c r="FA109" s="101"/>
      <c r="FB109" s="101"/>
      <c r="FC109" s="101"/>
      <c r="FD109" s="101"/>
      <c r="FE109" s="101"/>
      <c r="FF109" s="101"/>
      <c r="FG109" s="101"/>
      <c r="FH109" s="101"/>
      <c r="FI109" s="101"/>
      <c r="FJ109" s="101"/>
      <c r="FK109" s="101"/>
      <c r="FL109" s="101"/>
      <c r="FM109" s="101"/>
      <c r="FN109" s="101"/>
      <c r="FO109" s="101"/>
      <c r="FP109" s="101"/>
      <c r="FQ109" s="101"/>
      <c r="FR109" s="101"/>
      <c r="FS109" s="101"/>
      <c r="FT109" s="101"/>
      <c r="FU109" s="101"/>
      <c r="FV109" s="101"/>
      <c r="FW109" s="101"/>
      <c r="FX109" s="101"/>
      <c r="FY109" s="101"/>
      <c r="FZ109" s="101"/>
      <c r="GA109" s="101"/>
      <c r="GB109" s="101"/>
      <c r="GC109" s="101"/>
      <c r="GD109" s="101"/>
      <c r="GE109" s="101"/>
      <c r="GF109" s="101"/>
      <c r="GG109" s="101"/>
      <c r="GH109" s="101"/>
      <c r="GI109" s="101"/>
      <c r="GJ109" s="101"/>
      <c r="GK109" s="101"/>
      <c r="GL109" s="101"/>
      <c r="GM109" s="101"/>
      <c r="GN109" s="101"/>
      <c r="GO109" s="101"/>
      <c r="GP109" s="101"/>
      <c r="GQ109" s="101"/>
      <c r="GR109" s="101"/>
      <c r="GS109" s="101"/>
      <c r="GT109" s="101"/>
      <c r="GU109" s="101"/>
      <c r="GV109" s="101"/>
      <c r="GW109" s="101"/>
      <c r="GX109" s="101"/>
      <c r="GY109" s="101"/>
      <c r="GZ109" s="101"/>
      <c r="HA109" s="101"/>
      <c r="HB109" s="101"/>
      <c r="HC109" s="101"/>
      <c r="HD109" s="101"/>
      <c r="HE109" s="101"/>
      <c r="HF109" s="101"/>
      <c r="HG109" s="101"/>
      <c r="HH109" s="101"/>
      <c r="HI109" s="101"/>
      <c r="HJ109" s="101"/>
      <c r="HK109" s="101"/>
      <c r="HL109" s="101"/>
      <c r="HM109" s="101"/>
      <c r="HN109" s="101"/>
      <c r="HO109" s="101"/>
      <c r="HP109" s="101"/>
      <c r="HQ109" s="101"/>
      <c r="HR109" s="101"/>
      <c r="HS109" s="101"/>
      <c r="HT109" s="101"/>
      <c r="HU109" s="101"/>
      <c r="HV109" s="101"/>
      <c r="HW109" s="101"/>
      <c r="HX109" s="101"/>
      <c r="HY109" s="101"/>
      <c r="HZ109" s="101"/>
      <c r="IA109" s="101"/>
      <c r="IB109" s="101"/>
      <c r="IC109" s="101"/>
      <c r="ID109" s="101"/>
      <c r="IE109" s="101"/>
      <c r="IF109" s="101"/>
      <c r="IG109" s="101"/>
      <c r="IH109" s="101"/>
      <c r="II109" s="101"/>
      <c r="IJ109" s="101"/>
      <c r="IK109" s="101"/>
      <c r="IL109" s="101"/>
      <c r="IM109" s="101"/>
      <c r="IN109" s="101"/>
      <c r="IO109" s="101"/>
      <c r="IP109" s="101"/>
      <c r="IQ109" s="101"/>
      <c r="IR109" s="101"/>
      <c r="IS109" s="101"/>
      <c r="IT109" s="101"/>
      <c r="IU109" s="101"/>
      <c r="IV109" s="101"/>
      <c r="IW109" s="101"/>
      <c r="IX109" s="101"/>
    </row>
    <row r="110" spans="1:258" s="49" customFormat="1" ht="15" customHeight="1">
      <c r="A110" s="61">
        <v>102</v>
      </c>
      <c r="B110" s="82"/>
      <c r="C110" s="157" t="s">
        <v>275</v>
      </c>
      <c r="D110" s="158" t="s">
        <v>276</v>
      </c>
      <c r="E110" s="85"/>
      <c r="F110" s="87" t="e">
        <f>VLOOKUP(D110,#REF!,3,0)</f>
        <v>#REF!</v>
      </c>
      <c r="G110" s="149">
        <v>0.26649295000000001</v>
      </c>
      <c r="H110" s="88"/>
      <c r="I110" s="101"/>
      <c r="J110" s="151" t="e">
        <f t="shared" si="3"/>
        <v>#REF!</v>
      </c>
      <c r="K110" s="101"/>
      <c r="L110" s="101"/>
      <c r="M110" s="86"/>
      <c r="N110" s="87"/>
      <c r="O110" s="101"/>
      <c r="P110" s="101"/>
      <c r="Q110" s="101"/>
      <c r="R110" s="101"/>
      <c r="S110" s="101"/>
      <c r="T110" s="101"/>
      <c r="U110" s="101"/>
      <c r="V110" s="101"/>
      <c r="W110" s="101"/>
      <c r="X110" s="101"/>
      <c r="Y110" s="101"/>
      <c r="Z110" s="101"/>
      <c r="AA110" s="101"/>
      <c r="AB110" s="101"/>
      <c r="AC110" s="101"/>
      <c r="AD110" s="101"/>
      <c r="AE110" s="101"/>
      <c r="AF110" s="101"/>
      <c r="AG110" s="101"/>
      <c r="AH110" s="101"/>
      <c r="AI110" s="101"/>
      <c r="AJ110" s="101"/>
      <c r="AK110" s="101"/>
      <c r="AL110" s="101"/>
      <c r="AM110" s="101"/>
      <c r="AN110" s="101"/>
      <c r="AO110" s="101"/>
      <c r="AP110" s="101"/>
      <c r="AQ110" s="101"/>
      <c r="AR110" s="101"/>
      <c r="AS110" s="101"/>
      <c r="AT110" s="101"/>
      <c r="AU110" s="101"/>
      <c r="AV110" s="101"/>
      <c r="AW110" s="101"/>
      <c r="AX110" s="101"/>
      <c r="AY110" s="101"/>
      <c r="AZ110" s="101"/>
      <c r="BA110" s="101"/>
      <c r="BB110" s="101"/>
      <c r="BC110" s="101"/>
      <c r="BD110" s="101"/>
      <c r="BE110" s="101"/>
      <c r="BF110" s="101"/>
      <c r="BG110" s="101"/>
      <c r="BH110" s="101"/>
      <c r="BI110" s="101"/>
      <c r="BJ110" s="101"/>
      <c r="BK110" s="101"/>
      <c r="BL110" s="101"/>
      <c r="BM110" s="101"/>
      <c r="BN110" s="101"/>
      <c r="BO110" s="101"/>
      <c r="BP110" s="101"/>
      <c r="BQ110" s="101"/>
      <c r="BR110" s="101"/>
      <c r="BS110" s="101"/>
      <c r="BT110" s="101"/>
      <c r="BU110" s="101"/>
      <c r="BV110" s="101"/>
      <c r="BW110" s="101"/>
      <c r="BX110" s="101"/>
      <c r="BY110" s="101"/>
      <c r="BZ110" s="101"/>
      <c r="CA110" s="101"/>
      <c r="CB110" s="101"/>
      <c r="CC110" s="101"/>
      <c r="CD110" s="101"/>
      <c r="CE110" s="101"/>
      <c r="CF110" s="101"/>
      <c r="CG110" s="101"/>
      <c r="CH110" s="101"/>
      <c r="CI110" s="101"/>
      <c r="CJ110" s="101"/>
      <c r="CK110" s="101"/>
      <c r="CL110" s="101"/>
      <c r="CM110" s="101"/>
      <c r="CN110" s="101"/>
      <c r="CO110" s="101"/>
      <c r="CP110" s="101"/>
      <c r="CQ110" s="101"/>
      <c r="CR110" s="101"/>
      <c r="CS110" s="101"/>
      <c r="CT110" s="101"/>
      <c r="CU110" s="101"/>
      <c r="CV110" s="101"/>
      <c r="CW110" s="101"/>
      <c r="CX110" s="101"/>
      <c r="CY110" s="101"/>
      <c r="CZ110" s="101"/>
      <c r="DA110" s="101"/>
      <c r="DB110" s="101"/>
      <c r="DC110" s="101"/>
      <c r="DD110" s="101"/>
      <c r="DE110" s="101"/>
      <c r="DF110" s="101"/>
      <c r="DG110" s="101"/>
      <c r="DH110" s="101"/>
      <c r="DI110" s="101"/>
      <c r="DJ110" s="101"/>
      <c r="DK110" s="101"/>
      <c r="DL110" s="101"/>
      <c r="DM110" s="101"/>
      <c r="DN110" s="101"/>
      <c r="DO110" s="101"/>
      <c r="DP110" s="101"/>
      <c r="DQ110" s="101"/>
      <c r="DR110" s="101"/>
      <c r="DS110" s="101"/>
      <c r="DT110" s="101"/>
      <c r="DU110" s="101"/>
      <c r="DV110" s="101"/>
      <c r="DW110" s="101"/>
      <c r="DX110" s="101"/>
      <c r="DY110" s="101"/>
      <c r="DZ110" s="101"/>
      <c r="EA110" s="101"/>
      <c r="EB110" s="101"/>
      <c r="EC110" s="101"/>
      <c r="ED110" s="101"/>
      <c r="EE110" s="101"/>
      <c r="EF110" s="101"/>
      <c r="EG110" s="101"/>
      <c r="EH110" s="101"/>
      <c r="EI110" s="101"/>
      <c r="EJ110" s="101"/>
      <c r="EK110" s="101"/>
      <c r="EL110" s="101"/>
      <c r="EM110" s="101"/>
      <c r="EN110" s="101"/>
      <c r="EO110" s="101"/>
      <c r="EP110" s="101"/>
      <c r="EQ110" s="101"/>
      <c r="ER110" s="101"/>
      <c r="ES110" s="101"/>
      <c r="ET110" s="101"/>
      <c r="EU110" s="101"/>
      <c r="EV110" s="101"/>
      <c r="EW110" s="101"/>
      <c r="EX110" s="101"/>
      <c r="EY110" s="101"/>
      <c r="EZ110" s="101"/>
      <c r="FA110" s="101"/>
      <c r="FB110" s="101"/>
      <c r="FC110" s="101"/>
      <c r="FD110" s="101"/>
      <c r="FE110" s="101"/>
      <c r="FF110" s="101"/>
      <c r="FG110" s="101"/>
      <c r="FH110" s="101"/>
      <c r="FI110" s="101"/>
      <c r="FJ110" s="101"/>
      <c r="FK110" s="101"/>
      <c r="FL110" s="101"/>
      <c r="FM110" s="101"/>
      <c r="FN110" s="101"/>
      <c r="FO110" s="101"/>
      <c r="FP110" s="101"/>
      <c r="FQ110" s="101"/>
      <c r="FR110" s="101"/>
      <c r="FS110" s="101"/>
      <c r="FT110" s="101"/>
      <c r="FU110" s="101"/>
      <c r="FV110" s="101"/>
      <c r="FW110" s="101"/>
      <c r="FX110" s="101"/>
      <c r="FY110" s="101"/>
      <c r="FZ110" s="101"/>
      <c r="GA110" s="101"/>
      <c r="GB110" s="101"/>
      <c r="GC110" s="101"/>
      <c r="GD110" s="101"/>
      <c r="GE110" s="101"/>
      <c r="GF110" s="101"/>
      <c r="GG110" s="101"/>
      <c r="GH110" s="101"/>
      <c r="GI110" s="101"/>
      <c r="GJ110" s="101"/>
      <c r="GK110" s="101"/>
      <c r="GL110" s="101"/>
      <c r="GM110" s="101"/>
      <c r="GN110" s="101"/>
      <c r="GO110" s="101"/>
      <c r="GP110" s="101"/>
      <c r="GQ110" s="101"/>
      <c r="GR110" s="101"/>
      <c r="GS110" s="101"/>
      <c r="GT110" s="101"/>
      <c r="GU110" s="101"/>
      <c r="GV110" s="101"/>
      <c r="GW110" s="101"/>
      <c r="GX110" s="101"/>
      <c r="GY110" s="101"/>
      <c r="GZ110" s="101"/>
      <c r="HA110" s="101"/>
      <c r="HB110" s="101"/>
      <c r="HC110" s="101"/>
      <c r="HD110" s="101"/>
      <c r="HE110" s="101"/>
      <c r="HF110" s="101"/>
      <c r="HG110" s="101"/>
      <c r="HH110" s="101"/>
      <c r="HI110" s="101"/>
      <c r="HJ110" s="101"/>
      <c r="HK110" s="101"/>
      <c r="HL110" s="101"/>
      <c r="HM110" s="101"/>
      <c r="HN110" s="101"/>
      <c r="HO110" s="101"/>
      <c r="HP110" s="101"/>
      <c r="HQ110" s="101"/>
      <c r="HR110" s="101"/>
      <c r="HS110" s="101"/>
      <c r="HT110" s="101"/>
      <c r="HU110" s="101"/>
      <c r="HV110" s="101"/>
      <c r="HW110" s="101"/>
      <c r="HX110" s="101"/>
      <c r="HY110" s="101"/>
      <c r="HZ110" s="101"/>
      <c r="IA110" s="101"/>
      <c r="IB110" s="101"/>
      <c r="IC110" s="101"/>
      <c r="ID110" s="101"/>
      <c r="IE110" s="101"/>
      <c r="IF110" s="101"/>
      <c r="IG110" s="101"/>
      <c r="IH110" s="101"/>
      <c r="II110" s="101"/>
      <c r="IJ110" s="101"/>
      <c r="IK110" s="101"/>
      <c r="IL110" s="101"/>
      <c r="IM110" s="101"/>
      <c r="IN110" s="101"/>
      <c r="IO110" s="101"/>
      <c r="IP110" s="101"/>
      <c r="IQ110" s="101"/>
      <c r="IR110" s="101"/>
      <c r="IS110" s="101"/>
      <c r="IT110" s="101"/>
      <c r="IU110" s="101"/>
      <c r="IV110" s="101"/>
      <c r="IW110" s="101"/>
      <c r="IX110" s="101"/>
    </row>
    <row r="111" spans="1:258" s="49" customFormat="1" ht="15" customHeight="1">
      <c r="A111" s="61">
        <v>103</v>
      </c>
      <c r="B111" s="82"/>
      <c r="C111" s="157" t="s">
        <v>277</v>
      </c>
      <c r="D111" s="158" t="s">
        <v>278</v>
      </c>
      <c r="E111" s="85"/>
      <c r="F111" s="87" t="e">
        <f>VLOOKUP(D111,#REF!,3,0)</f>
        <v>#REF!</v>
      </c>
      <c r="G111" s="149">
        <v>2.53698165</v>
      </c>
      <c r="H111" s="88"/>
      <c r="I111" s="101"/>
      <c r="J111" s="151" t="e">
        <f t="shared" si="3"/>
        <v>#REF!</v>
      </c>
      <c r="K111" s="101"/>
      <c r="L111" s="101"/>
      <c r="M111" s="86"/>
      <c r="N111" s="87"/>
      <c r="O111" s="101"/>
      <c r="P111" s="101"/>
      <c r="Q111" s="101"/>
      <c r="R111" s="101"/>
      <c r="S111" s="101"/>
      <c r="T111" s="101"/>
      <c r="U111" s="101"/>
      <c r="V111" s="101"/>
      <c r="W111" s="101"/>
      <c r="X111" s="101"/>
      <c r="Y111" s="101"/>
      <c r="Z111" s="101"/>
      <c r="AA111" s="101"/>
      <c r="AB111" s="101"/>
      <c r="AC111" s="101"/>
      <c r="AD111" s="101"/>
      <c r="AE111" s="101"/>
      <c r="AF111" s="101"/>
      <c r="AG111" s="101"/>
      <c r="AH111" s="101"/>
      <c r="AI111" s="101"/>
      <c r="AJ111" s="101"/>
      <c r="AK111" s="101"/>
      <c r="AL111" s="101"/>
      <c r="AM111" s="101"/>
      <c r="AN111" s="101"/>
      <c r="AO111" s="101"/>
      <c r="AP111" s="101"/>
      <c r="AQ111" s="101"/>
      <c r="AR111" s="101"/>
      <c r="AS111" s="101"/>
      <c r="AT111" s="101"/>
      <c r="AU111" s="101"/>
      <c r="AV111" s="101"/>
      <c r="AW111" s="101"/>
      <c r="AX111" s="101"/>
      <c r="AY111" s="101"/>
      <c r="AZ111" s="101"/>
      <c r="BA111" s="101"/>
      <c r="BB111" s="101"/>
      <c r="BC111" s="101"/>
      <c r="BD111" s="101"/>
      <c r="BE111" s="101"/>
      <c r="BF111" s="101"/>
      <c r="BG111" s="101"/>
      <c r="BH111" s="101"/>
      <c r="BI111" s="101"/>
      <c r="BJ111" s="101"/>
      <c r="BK111" s="101"/>
      <c r="BL111" s="101"/>
      <c r="BM111" s="101"/>
      <c r="BN111" s="101"/>
      <c r="BO111" s="101"/>
      <c r="BP111" s="101"/>
      <c r="BQ111" s="101"/>
      <c r="BR111" s="101"/>
      <c r="BS111" s="101"/>
      <c r="BT111" s="101"/>
      <c r="BU111" s="101"/>
      <c r="BV111" s="101"/>
      <c r="BW111" s="101"/>
      <c r="BX111" s="101"/>
      <c r="BY111" s="101"/>
      <c r="BZ111" s="101"/>
      <c r="CA111" s="101"/>
      <c r="CB111" s="101"/>
      <c r="CC111" s="101"/>
      <c r="CD111" s="101"/>
      <c r="CE111" s="101"/>
      <c r="CF111" s="101"/>
      <c r="CG111" s="101"/>
      <c r="CH111" s="101"/>
      <c r="CI111" s="101"/>
      <c r="CJ111" s="101"/>
      <c r="CK111" s="101"/>
      <c r="CL111" s="101"/>
      <c r="CM111" s="101"/>
      <c r="CN111" s="101"/>
      <c r="CO111" s="101"/>
      <c r="CP111" s="101"/>
      <c r="CQ111" s="101"/>
      <c r="CR111" s="101"/>
      <c r="CS111" s="101"/>
      <c r="CT111" s="101"/>
      <c r="CU111" s="101"/>
      <c r="CV111" s="101"/>
      <c r="CW111" s="101"/>
      <c r="CX111" s="101"/>
      <c r="CY111" s="101"/>
      <c r="CZ111" s="101"/>
      <c r="DA111" s="101"/>
      <c r="DB111" s="101"/>
      <c r="DC111" s="101"/>
      <c r="DD111" s="101"/>
      <c r="DE111" s="101"/>
      <c r="DF111" s="101"/>
      <c r="DG111" s="101"/>
      <c r="DH111" s="101"/>
      <c r="DI111" s="101"/>
      <c r="DJ111" s="101"/>
      <c r="DK111" s="101"/>
      <c r="DL111" s="101"/>
      <c r="DM111" s="101"/>
      <c r="DN111" s="101"/>
      <c r="DO111" s="101"/>
      <c r="DP111" s="101"/>
      <c r="DQ111" s="101"/>
      <c r="DR111" s="101"/>
      <c r="DS111" s="101"/>
      <c r="DT111" s="101"/>
      <c r="DU111" s="101"/>
      <c r="DV111" s="101"/>
      <c r="DW111" s="101"/>
      <c r="DX111" s="101"/>
      <c r="DY111" s="101"/>
      <c r="DZ111" s="101"/>
      <c r="EA111" s="101"/>
      <c r="EB111" s="101"/>
      <c r="EC111" s="101"/>
      <c r="ED111" s="101"/>
      <c r="EE111" s="101"/>
      <c r="EF111" s="101"/>
      <c r="EG111" s="101"/>
      <c r="EH111" s="101"/>
      <c r="EI111" s="101"/>
      <c r="EJ111" s="101"/>
      <c r="EK111" s="101"/>
      <c r="EL111" s="101"/>
      <c r="EM111" s="101"/>
      <c r="EN111" s="101"/>
      <c r="EO111" s="101"/>
      <c r="EP111" s="101"/>
      <c r="EQ111" s="101"/>
      <c r="ER111" s="101"/>
      <c r="ES111" s="101"/>
      <c r="ET111" s="101"/>
      <c r="EU111" s="101"/>
      <c r="EV111" s="101"/>
      <c r="EW111" s="101"/>
      <c r="EX111" s="101"/>
      <c r="EY111" s="101"/>
      <c r="EZ111" s="101"/>
      <c r="FA111" s="101"/>
      <c r="FB111" s="101"/>
      <c r="FC111" s="101"/>
      <c r="FD111" s="101"/>
      <c r="FE111" s="101"/>
      <c r="FF111" s="101"/>
      <c r="FG111" s="101"/>
      <c r="FH111" s="101"/>
      <c r="FI111" s="101"/>
      <c r="FJ111" s="101"/>
      <c r="FK111" s="101"/>
      <c r="FL111" s="101"/>
      <c r="FM111" s="101"/>
      <c r="FN111" s="101"/>
      <c r="FO111" s="101"/>
      <c r="FP111" s="101"/>
      <c r="FQ111" s="101"/>
      <c r="FR111" s="101"/>
      <c r="FS111" s="101"/>
      <c r="FT111" s="101"/>
      <c r="FU111" s="101"/>
      <c r="FV111" s="101"/>
      <c r="FW111" s="101"/>
      <c r="FX111" s="101"/>
      <c r="FY111" s="101"/>
      <c r="FZ111" s="101"/>
      <c r="GA111" s="101"/>
      <c r="GB111" s="101"/>
      <c r="GC111" s="101"/>
      <c r="GD111" s="101"/>
      <c r="GE111" s="101"/>
      <c r="GF111" s="101"/>
      <c r="GG111" s="101"/>
      <c r="GH111" s="101"/>
      <c r="GI111" s="101"/>
      <c r="GJ111" s="101"/>
      <c r="GK111" s="101"/>
      <c r="GL111" s="101"/>
      <c r="GM111" s="101"/>
      <c r="GN111" s="101"/>
      <c r="GO111" s="101"/>
      <c r="GP111" s="101"/>
      <c r="GQ111" s="101"/>
      <c r="GR111" s="101"/>
      <c r="GS111" s="101"/>
      <c r="GT111" s="101"/>
      <c r="GU111" s="101"/>
      <c r="GV111" s="101"/>
      <c r="GW111" s="101"/>
      <c r="GX111" s="101"/>
      <c r="GY111" s="101"/>
      <c r="GZ111" s="101"/>
      <c r="HA111" s="101"/>
      <c r="HB111" s="101"/>
      <c r="HC111" s="101"/>
      <c r="HD111" s="101"/>
      <c r="HE111" s="101"/>
      <c r="HF111" s="101"/>
      <c r="HG111" s="101"/>
      <c r="HH111" s="101"/>
      <c r="HI111" s="101"/>
      <c r="HJ111" s="101"/>
      <c r="HK111" s="101"/>
      <c r="HL111" s="101"/>
      <c r="HM111" s="101"/>
      <c r="HN111" s="101"/>
      <c r="HO111" s="101"/>
      <c r="HP111" s="101"/>
      <c r="HQ111" s="101"/>
      <c r="HR111" s="101"/>
      <c r="HS111" s="101"/>
      <c r="HT111" s="101"/>
      <c r="HU111" s="101"/>
      <c r="HV111" s="101"/>
      <c r="HW111" s="101"/>
      <c r="HX111" s="101"/>
      <c r="HY111" s="101"/>
      <c r="HZ111" s="101"/>
      <c r="IA111" s="101"/>
      <c r="IB111" s="101"/>
      <c r="IC111" s="101"/>
      <c r="ID111" s="101"/>
      <c r="IE111" s="101"/>
      <c r="IF111" s="101"/>
      <c r="IG111" s="101"/>
      <c r="IH111" s="101"/>
      <c r="II111" s="101"/>
      <c r="IJ111" s="101"/>
      <c r="IK111" s="101"/>
      <c r="IL111" s="101"/>
      <c r="IM111" s="101"/>
      <c r="IN111" s="101"/>
      <c r="IO111" s="101"/>
      <c r="IP111" s="101"/>
      <c r="IQ111" s="101"/>
      <c r="IR111" s="101"/>
      <c r="IS111" s="101"/>
      <c r="IT111" s="101"/>
      <c r="IU111" s="101"/>
      <c r="IV111" s="101"/>
      <c r="IW111" s="101"/>
      <c r="IX111" s="101"/>
    </row>
    <row r="112" spans="1:258" s="49" customFormat="1" ht="15" customHeight="1">
      <c r="A112" s="61">
        <v>104</v>
      </c>
      <c r="B112" s="82"/>
      <c r="C112" s="157" t="s">
        <v>279</v>
      </c>
      <c r="D112" s="158" t="s">
        <v>280</v>
      </c>
      <c r="E112" s="85"/>
      <c r="F112" s="87" t="e">
        <f>VLOOKUP(D112,#REF!,3,0)</f>
        <v>#REF!</v>
      </c>
      <c r="G112" s="149">
        <v>2.53698165</v>
      </c>
      <c r="H112" s="88"/>
      <c r="I112" s="101"/>
      <c r="J112" s="151" t="e">
        <f t="shared" si="3"/>
        <v>#REF!</v>
      </c>
      <c r="K112" s="101"/>
      <c r="L112" s="101"/>
      <c r="M112" s="86"/>
      <c r="N112" s="87"/>
      <c r="O112" s="101"/>
      <c r="P112" s="101"/>
      <c r="Q112" s="101"/>
      <c r="R112" s="101"/>
      <c r="S112" s="101"/>
      <c r="T112" s="101"/>
      <c r="U112" s="101"/>
      <c r="V112" s="101"/>
      <c r="W112" s="101"/>
      <c r="X112" s="101"/>
      <c r="Y112" s="101"/>
      <c r="Z112" s="101"/>
      <c r="AA112" s="101"/>
      <c r="AB112" s="101"/>
      <c r="AC112" s="101"/>
      <c r="AD112" s="101"/>
      <c r="AE112" s="101"/>
      <c r="AF112" s="101"/>
      <c r="AG112" s="101"/>
      <c r="AH112" s="101"/>
      <c r="AI112" s="101"/>
      <c r="AJ112" s="101"/>
      <c r="AK112" s="101"/>
      <c r="AL112" s="101"/>
      <c r="AM112" s="101"/>
      <c r="AN112" s="101"/>
      <c r="AO112" s="101"/>
      <c r="AP112" s="101"/>
      <c r="AQ112" s="101"/>
      <c r="AR112" s="101"/>
      <c r="AS112" s="101"/>
      <c r="AT112" s="101"/>
      <c r="AU112" s="101"/>
      <c r="AV112" s="101"/>
      <c r="AW112" s="101"/>
      <c r="AX112" s="101"/>
      <c r="AY112" s="101"/>
      <c r="AZ112" s="101"/>
      <c r="BA112" s="101"/>
      <c r="BB112" s="101"/>
      <c r="BC112" s="101"/>
      <c r="BD112" s="101"/>
      <c r="BE112" s="101"/>
      <c r="BF112" s="101"/>
      <c r="BG112" s="101"/>
      <c r="BH112" s="101"/>
      <c r="BI112" s="101"/>
      <c r="BJ112" s="101"/>
      <c r="BK112" s="101"/>
      <c r="BL112" s="101"/>
      <c r="BM112" s="101"/>
      <c r="BN112" s="101"/>
      <c r="BO112" s="101"/>
      <c r="BP112" s="101"/>
      <c r="BQ112" s="101"/>
      <c r="BR112" s="101"/>
      <c r="BS112" s="101"/>
      <c r="BT112" s="101"/>
      <c r="BU112" s="101"/>
      <c r="BV112" s="101"/>
      <c r="BW112" s="101"/>
      <c r="BX112" s="101"/>
      <c r="BY112" s="101"/>
      <c r="BZ112" s="101"/>
      <c r="CA112" s="101"/>
      <c r="CB112" s="101"/>
      <c r="CC112" s="101"/>
      <c r="CD112" s="101"/>
      <c r="CE112" s="101"/>
      <c r="CF112" s="101"/>
      <c r="CG112" s="101"/>
      <c r="CH112" s="101"/>
      <c r="CI112" s="101"/>
      <c r="CJ112" s="101"/>
      <c r="CK112" s="101"/>
      <c r="CL112" s="101"/>
      <c r="CM112" s="101"/>
      <c r="CN112" s="101"/>
      <c r="CO112" s="101"/>
      <c r="CP112" s="101"/>
      <c r="CQ112" s="101"/>
      <c r="CR112" s="101"/>
      <c r="CS112" s="101"/>
      <c r="CT112" s="101"/>
      <c r="CU112" s="101"/>
      <c r="CV112" s="101"/>
      <c r="CW112" s="101"/>
      <c r="CX112" s="101"/>
      <c r="CY112" s="101"/>
      <c r="CZ112" s="101"/>
      <c r="DA112" s="101"/>
      <c r="DB112" s="101"/>
      <c r="DC112" s="101"/>
      <c r="DD112" s="101"/>
      <c r="DE112" s="101"/>
      <c r="DF112" s="101"/>
      <c r="DG112" s="101"/>
      <c r="DH112" s="101"/>
      <c r="DI112" s="101"/>
      <c r="DJ112" s="101"/>
      <c r="DK112" s="101"/>
      <c r="DL112" s="101"/>
      <c r="DM112" s="101"/>
      <c r="DN112" s="101"/>
      <c r="DO112" s="101"/>
      <c r="DP112" s="101"/>
      <c r="DQ112" s="101"/>
      <c r="DR112" s="101"/>
      <c r="DS112" s="101"/>
      <c r="DT112" s="101"/>
      <c r="DU112" s="101"/>
      <c r="DV112" s="101"/>
      <c r="DW112" s="101"/>
      <c r="DX112" s="101"/>
      <c r="DY112" s="101"/>
      <c r="DZ112" s="101"/>
      <c r="EA112" s="101"/>
      <c r="EB112" s="101"/>
      <c r="EC112" s="101"/>
      <c r="ED112" s="101"/>
      <c r="EE112" s="101"/>
      <c r="EF112" s="101"/>
      <c r="EG112" s="101"/>
      <c r="EH112" s="101"/>
      <c r="EI112" s="101"/>
      <c r="EJ112" s="101"/>
      <c r="EK112" s="101"/>
      <c r="EL112" s="101"/>
      <c r="EM112" s="101"/>
      <c r="EN112" s="101"/>
      <c r="EO112" s="101"/>
      <c r="EP112" s="101"/>
      <c r="EQ112" s="101"/>
      <c r="ER112" s="101"/>
      <c r="ES112" s="101"/>
      <c r="ET112" s="101"/>
      <c r="EU112" s="101"/>
      <c r="EV112" s="101"/>
      <c r="EW112" s="101"/>
      <c r="EX112" s="101"/>
      <c r="EY112" s="101"/>
      <c r="EZ112" s="101"/>
      <c r="FA112" s="101"/>
      <c r="FB112" s="101"/>
      <c r="FC112" s="101"/>
      <c r="FD112" s="101"/>
      <c r="FE112" s="101"/>
      <c r="FF112" s="101"/>
      <c r="FG112" s="101"/>
      <c r="FH112" s="101"/>
      <c r="FI112" s="101"/>
      <c r="FJ112" s="101"/>
      <c r="FK112" s="101"/>
      <c r="FL112" s="101"/>
      <c r="FM112" s="101"/>
      <c r="FN112" s="101"/>
      <c r="FO112" s="101"/>
      <c r="FP112" s="101"/>
      <c r="FQ112" s="101"/>
      <c r="FR112" s="101"/>
      <c r="FS112" s="101"/>
      <c r="FT112" s="101"/>
      <c r="FU112" s="101"/>
      <c r="FV112" s="101"/>
      <c r="FW112" s="101"/>
      <c r="FX112" s="101"/>
      <c r="FY112" s="101"/>
      <c r="FZ112" s="101"/>
      <c r="GA112" s="101"/>
      <c r="GB112" s="101"/>
      <c r="GC112" s="101"/>
      <c r="GD112" s="101"/>
      <c r="GE112" s="101"/>
      <c r="GF112" s="101"/>
      <c r="GG112" s="101"/>
      <c r="GH112" s="101"/>
      <c r="GI112" s="101"/>
      <c r="GJ112" s="101"/>
      <c r="GK112" s="101"/>
      <c r="GL112" s="101"/>
      <c r="GM112" s="101"/>
      <c r="GN112" s="101"/>
      <c r="GO112" s="101"/>
      <c r="GP112" s="101"/>
      <c r="GQ112" s="101"/>
      <c r="GR112" s="101"/>
      <c r="GS112" s="101"/>
      <c r="GT112" s="101"/>
      <c r="GU112" s="101"/>
      <c r="GV112" s="101"/>
      <c r="GW112" s="101"/>
      <c r="GX112" s="101"/>
      <c r="GY112" s="101"/>
      <c r="GZ112" s="101"/>
      <c r="HA112" s="101"/>
      <c r="HB112" s="101"/>
      <c r="HC112" s="101"/>
      <c r="HD112" s="101"/>
      <c r="HE112" s="101"/>
      <c r="HF112" s="101"/>
      <c r="HG112" s="101"/>
      <c r="HH112" s="101"/>
      <c r="HI112" s="101"/>
      <c r="HJ112" s="101"/>
      <c r="HK112" s="101"/>
      <c r="HL112" s="101"/>
      <c r="HM112" s="101"/>
      <c r="HN112" s="101"/>
      <c r="HO112" s="101"/>
      <c r="HP112" s="101"/>
      <c r="HQ112" s="101"/>
      <c r="HR112" s="101"/>
      <c r="HS112" s="101"/>
      <c r="HT112" s="101"/>
      <c r="HU112" s="101"/>
      <c r="HV112" s="101"/>
      <c r="HW112" s="101"/>
      <c r="HX112" s="101"/>
      <c r="HY112" s="101"/>
      <c r="HZ112" s="101"/>
      <c r="IA112" s="101"/>
      <c r="IB112" s="101"/>
      <c r="IC112" s="101"/>
      <c r="ID112" s="101"/>
      <c r="IE112" s="101"/>
      <c r="IF112" s="101"/>
      <c r="IG112" s="101"/>
      <c r="IH112" s="101"/>
      <c r="II112" s="101"/>
      <c r="IJ112" s="101"/>
      <c r="IK112" s="101"/>
      <c r="IL112" s="101"/>
      <c r="IM112" s="101"/>
      <c r="IN112" s="101"/>
      <c r="IO112" s="101"/>
      <c r="IP112" s="101"/>
      <c r="IQ112" s="101"/>
      <c r="IR112" s="101"/>
      <c r="IS112" s="101"/>
      <c r="IT112" s="101"/>
      <c r="IU112" s="101"/>
      <c r="IV112" s="101"/>
      <c r="IW112" s="101"/>
      <c r="IX112" s="101"/>
    </row>
    <row r="113" spans="1:258" s="49" customFormat="1" ht="15" customHeight="1">
      <c r="A113" s="61">
        <v>105</v>
      </c>
      <c r="B113" s="82"/>
      <c r="C113" s="157" t="s">
        <v>281</v>
      </c>
      <c r="D113" s="158" t="s">
        <v>282</v>
      </c>
      <c r="E113" s="85"/>
      <c r="F113" s="87" t="e">
        <f>VLOOKUP(D113,#REF!,3,0)</f>
        <v>#REF!</v>
      </c>
      <c r="G113" s="149">
        <v>2.53698165</v>
      </c>
      <c r="H113" s="88"/>
      <c r="I113" s="101"/>
      <c r="J113" s="151" t="e">
        <f t="shared" si="3"/>
        <v>#REF!</v>
      </c>
      <c r="K113" s="101"/>
      <c r="L113" s="101"/>
      <c r="M113" s="86"/>
      <c r="N113" s="87"/>
      <c r="O113" s="101"/>
      <c r="P113" s="101"/>
      <c r="Q113" s="101"/>
      <c r="R113" s="101"/>
      <c r="S113" s="101"/>
      <c r="T113" s="101"/>
      <c r="U113" s="101"/>
      <c r="V113" s="101"/>
      <c r="W113" s="101"/>
      <c r="X113" s="101"/>
      <c r="Y113" s="101"/>
      <c r="Z113" s="101"/>
      <c r="AA113" s="101"/>
      <c r="AB113" s="101"/>
      <c r="AC113" s="101"/>
      <c r="AD113" s="101"/>
      <c r="AE113" s="101"/>
      <c r="AF113" s="101"/>
      <c r="AG113" s="101"/>
      <c r="AH113" s="101"/>
      <c r="AI113" s="101"/>
      <c r="AJ113" s="101"/>
      <c r="AK113" s="101"/>
      <c r="AL113" s="101"/>
      <c r="AM113" s="101"/>
      <c r="AN113" s="101"/>
      <c r="AO113" s="101"/>
      <c r="AP113" s="101"/>
      <c r="AQ113" s="101"/>
      <c r="AR113" s="101"/>
      <c r="AS113" s="101"/>
      <c r="AT113" s="101"/>
      <c r="AU113" s="101"/>
      <c r="AV113" s="101"/>
      <c r="AW113" s="101"/>
      <c r="AX113" s="101"/>
      <c r="AY113" s="101"/>
      <c r="AZ113" s="101"/>
      <c r="BA113" s="101"/>
      <c r="BB113" s="101"/>
      <c r="BC113" s="101"/>
      <c r="BD113" s="101"/>
      <c r="BE113" s="101"/>
      <c r="BF113" s="101"/>
      <c r="BG113" s="101"/>
      <c r="BH113" s="101"/>
      <c r="BI113" s="101"/>
      <c r="BJ113" s="101"/>
      <c r="BK113" s="101"/>
      <c r="BL113" s="101"/>
      <c r="BM113" s="101"/>
      <c r="BN113" s="101"/>
      <c r="BO113" s="101"/>
      <c r="BP113" s="101"/>
      <c r="BQ113" s="101"/>
      <c r="BR113" s="101"/>
      <c r="BS113" s="101"/>
      <c r="BT113" s="101"/>
      <c r="BU113" s="101"/>
      <c r="BV113" s="101"/>
      <c r="BW113" s="101"/>
      <c r="BX113" s="101"/>
      <c r="BY113" s="101"/>
      <c r="BZ113" s="101"/>
      <c r="CA113" s="101"/>
      <c r="CB113" s="101"/>
      <c r="CC113" s="101"/>
      <c r="CD113" s="101"/>
      <c r="CE113" s="101"/>
      <c r="CF113" s="101"/>
      <c r="CG113" s="101"/>
      <c r="CH113" s="101"/>
      <c r="CI113" s="101"/>
      <c r="CJ113" s="101"/>
      <c r="CK113" s="101"/>
      <c r="CL113" s="101"/>
      <c r="CM113" s="101"/>
      <c r="CN113" s="101"/>
      <c r="CO113" s="101"/>
      <c r="CP113" s="101"/>
      <c r="CQ113" s="101"/>
      <c r="CR113" s="101"/>
      <c r="CS113" s="101"/>
      <c r="CT113" s="101"/>
      <c r="CU113" s="101"/>
      <c r="CV113" s="101"/>
      <c r="CW113" s="101"/>
      <c r="CX113" s="101"/>
      <c r="CY113" s="101"/>
      <c r="CZ113" s="101"/>
      <c r="DA113" s="101"/>
      <c r="DB113" s="101"/>
      <c r="DC113" s="101"/>
      <c r="DD113" s="101"/>
      <c r="DE113" s="101"/>
      <c r="DF113" s="101"/>
      <c r="DG113" s="101"/>
      <c r="DH113" s="101"/>
      <c r="DI113" s="101"/>
      <c r="DJ113" s="101"/>
      <c r="DK113" s="101"/>
      <c r="DL113" s="101"/>
      <c r="DM113" s="101"/>
      <c r="DN113" s="101"/>
      <c r="DO113" s="101"/>
      <c r="DP113" s="101"/>
      <c r="DQ113" s="101"/>
      <c r="DR113" s="101"/>
      <c r="DS113" s="101"/>
      <c r="DT113" s="101"/>
      <c r="DU113" s="101"/>
      <c r="DV113" s="101"/>
      <c r="DW113" s="101"/>
      <c r="DX113" s="101"/>
      <c r="DY113" s="101"/>
      <c r="DZ113" s="101"/>
      <c r="EA113" s="101"/>
      <c r="EB113" s="101"/>
      <c r="EC113" s="101"/>
      <c r="ED113" s="101"/>
      <c r="EE113" s="101"/>
      <c r="EF113" s="101"/>
      <c r="EG113" s="101"/>
      <c r="EH113" s="101"/>
      <c r="EI113" s="101"/>
      <c r="EJ113" s="101"/>
      <c r="EK113" s="101"/>
      <c r="EL113" s="101"/>
      <c r="EM113" s="101"/>
      <c r="EN113" s="101"/>
      <c r="EO113" s="101"/>
      <c r="EP113" s="101"/>
      <c r="EQ113" s="101"/>
      <c r="ER113" s="101"/>
      <c r="ES113" s="101"/>
      <c r="ET113" s="101"/>
      <c r="EU113" s="101"/>
      <c r="EV113" s="101"/>
      <c r="EW113" s="101"/>
      <c r="EX113" s="101"/>
      <c r="EY113" s="101"/>
      <c r="EZ113" s="101"/>
      <c r="FA113" s="101"/>
      <c r="FB113" s="101"/>
      <c r="FC113" s="101"/>
      <c r="FD113" s="101"/>
      <c r="FE113" s="101"/>
      <c r="FF113" s="101"/>
      <c r="FG113" s="101"/>
      <c r="FH113" s="101"/>
      <c r="FI113" s="101"/>
      <c r="FJ113" s="101"/>
      <c r="FK113" s="101"/>
      <c r="FL113" s="101"/>
      <c r="FM113" s="101"/>
      <c r="FN113" s="101"/>
      <c r="FO113" s="101"/>
      <c r="FP113" s="101"/>
      <c r="FQ113" s="101"/>
      <c r="FR113" s="101"/>
      <c r="FS113" s="101"/>
      <c r="FT113" s="101"/>
      <c r="FU113" s="101"/>
      <c r="FV113" s="101"/>
      <c r="FW113" s="101"/>
      <c r="FX113" s="101"/>
      <c r="FY113" s="101"/>
      <c r="FZ113" s="101"/>
      <c r="GA113" s="101"/>
      <c r="GB113" s="101"/>
      <c r="GC113" s="101"/>
      <c r="GD113" s="101"/>
      <c r="GE113" s="101"/>
      <c r="GF113" s="101"/>
      <c r="GG113" s="101"/>
      <c r="GH113" s="101"/>
      <c r="GI113" s="101"/>
      <c r="GJ113" s="101"/>
      <c r="GK113" s="101"/>
      <c r="GL113" s="101"/>
      <c r="GM113" s="101"/>
      <c r="GN113" s="101"/>
      <c r="GO113" s="101"/>
      <c r="GP113" s="101"/>
      <c r="GQ113" s="101"/>
      <c r="GR113" s="101"/>
      <c r="GS113" s="101"/>
      <c r="GT113" s="101"/>
      <c r="GU113" s="101"/>
      <c r="GV113" s="101"/>
      <c r="GW113" s="101"/>
      <c r="GX113" s="101"/>
      <c r="GY113" s="101"/>
      <c r="GZ113" s="101"/>
      <c r="HA113" s="101"/>
      <c r="HB113" s="101"/>
      <c r="HC113" s="101"/>
      <c r="HD113" s="101"/>
      <c r="HE113" s="101"/>
      <c r="HF113" s="101"/>
      <c r="HG113" s="101"/>
      <c r="HH113" s="101"/>
      <c r="HI113" s="101"/>
      <c r="HJ113" s="101"/>
      <c r="HK113" s="101"/>
      <c r="HL113" s="101"/>
      <c r="HM113" s="101"/>
      <c r="HN113" s="101"/>
      <c r="HO113" s="101"/>
      <c r="HP113" s="101"/>
      <c r="HQ113" s="101"/>
      <c r="HR113" s="101"/>
      <c r="HS113" s="101"/>
      <c r="HT113" s="101"/>
      <c r="HU113" s="101"/>
      <c r="HV113" s="101"/>
      <c r="HW113" s="101"/>
      <c r="HX113" s="101"/>
      <c r="HY113" s="101"/>
      <c r="HZ113" s="101"/>
      <c r="IA113" s="101"/>
      <c r="IB113" s="101"/>
      <c r="IC113" s="101"/>
      <c r="ID113" s="101"/>
      <c r="IE113" s="101"/>
      <c r="IF113" s="101"/>
      <c r="IG113" s="101"/>
      <c r="IH113" s="101"/>
      <c r="II113" s="101"/>
      <c r="IJ113" s="101"/>
      <c r="IK113" s="101"/>
      <c r="IL113" s="101"/>
      <c r="IM113" s="101"/>
      <c r="IN113" s="101"/>
      <c r="IO113" s="101"/>
      <c r="IP113" s="101"/>
      <c r="IQ113" s="101"/>
      <c r="IR113" s="101"/>
      <c r="IS113" s="101"/>
      <c r="IT113" s="101"/>
      <c r="IU113" s="101"/>
      <c r="IV113" s="101"/>
      <c r="IW113" s="101"/>
      <c r="IX113" s="101"/>
    </row>
    <row r="114" spans="1:258" s="49" customFormat="1" ht="15" customHeight="1">
      <c r="A114" s="61">
        <v>106</v>
      </c>
      <c r="B114" s="82"/>
      <c r="C114" s="157" t="s">
        <v>283</v>
      </c>
      <c r="D114" s="158" t="s">
        <v>284</v>
      </c>
      <c r="E114" s="85"/>
      <c r="F114" s="87" t="e">
        <f>VLOOKUP(D114,#REF!,3,0)</f>
        <v>#REF!</v>
      </c>
      <c r="G114" s="149">
        <v>2.53698165</v>
      </c>
      <c r="H114" s="88"/>
      <c r="I114" s="101"/>
      <c r="J114" s="151" t="e">
        <f t="shared" si="3"/>
        <v>#REF!</v>
      </c>
      <c r="K114" s="101"/>
      <c r="L114" s="101"/>
      <c r="M114" s="86"/>
      <c r="N114" s="87"/>
      <c r="O114" s="101"/>
      <c r="P114" s="101"/>
      <c r="Q114" s="101"/>
      <c r="R114" s="101"/>
      <c r="S114" s="101"/>
      <c r="T114" s="101"/>
      <c r="U114" s="101"/>
      <c r="V114" s="101"/>
      <c r="W114" s="101"/>
      <c r="X114" s="101"/>
      <c r="Y114" s="101"/>
      <c r="Z114" s="101"/>
      <c r="AA114" s="101"/>
      <c r="AB114" s="101"/>
      <c r="AC114" s="101"/>
      <c r="AD114" s="101"/>
      <c r="AE114" s="101"/>
      <c r="AF114" s="101"/>
      <c r="AG114" s="101"/>
      <c r="AH114" s="101"/>
      <c r="AI114" s="101"/>
      <c r="AJ114" s="101"/>
      <c r="AK114" s="101"/>
      <c r="AL114" s="101"/>
      <c r="AM114" s="101"/>
      <c r="AN114" s="101"/>
      <c r="AO114" s="101"/>
      <c r="AP114" s="101"/>
      <c r="AQ114" s="101"/>
      <c r="AR114" s="101"/>
      <c r="AS114" s="101"/>
      <c r="AT114" s="101"/>
      <c r="AU114" s="101"/>
      <c r="AV114" s="101"/>
      <c r="AW114" s="101"/>
      <c r="AX114" s="101"/>
      <c r="AY114" s="101"/>
      <c r="AZ114" s="101"/>
      <c r="BA114" s="101"/>
      <c r="BB114" s="101"/>
      <c r="BC114" s="101"/>
      <c r="BD114" s="101"/>
      <c r="BE114" s="101"/>
      <c r="BF114" s="101"/>
      <c r="BG114" s="101"/>
      <c r="BH114" s="101"/>
      <c r="BI114" s="101"/>
      <c r="BJ114" s="101"/>
      <c r="BK114" s="101"/>
      <c r="BL114" s="101"/>
      <c r="BM114" s="101"/>
      <c r="BN114" s="101"/>
      <c r="BO114" s="101"/>
      <c r="BP114" s="101"/>
      <c r="BQ114" s="101"/>
      <c r="BR114" s="101"/>
      <c r="BS114" s="101"/>
      <c r="BT114" s="101"/>
      <c r="BU114" s="101"/>
      <c r="BV114" s="101"/>
      <c r="BW114" s="101"/>
      <c r="BX114" s="101"/>
      <c r="BY114" s="101"/>
      <c r="BZ114" s="101"/>
      <c r="CA114" s="101"/>
      <c r="CB114" s="101"/>
      <c r="CC114" s="101"/>
      <c r="CD114" s="101"/>
      <c r="CE114" s="101"/>
      <c r="CF114" s="101"/>
      <c r="CG114" s="101"/>
      <c r="CH114" s="101"/>
      <c r="CI114" s="101"/>
      <c r="CJ114" s="101"/>
      <c r="CK114" s="101"/>
      <c r="CL114" s="101"/>
      <c r="CM114" s="101"/>
      <c r="CN114" s="101"/>
      <c r="CO114" s="101"/>
      <c r="CP114" s="101"/>
      <c r="CQ114" s="101"/>
      <c r="CR114" s="101"/>
      <c r="CS114" s="101"/>
      <c r="CT114" s="101"/>
      <c r="CU114" s="101"/>
      <c r="CV114" s="101"/>
      <c r="CW114" s="101"/>
      <c r="CX114" s="101"/>
      <c r="CY114" s="101"/>
      <c r="CZ114" s="101"/>
      <c r="DA114" s="101"/>
      <c r="DB114" s="101"/>
      <c r="DC114" s="101"/>
      <c r="DD114" s="101"/>
      <c r="DE114" s="101"/>
      <c r="DF114" s="101"/>
      <c r="DG114" s="101"/>
      <c r="DH114" s="101"/>
      <c r="DI114" s="101"/>
      <c r="DJ114" s="101"/>
      <c r="DK114" s="101"/>
      <c r="DL114" s="101"/>
      <c r="DM114" s="101"/>
      <c r="DN114" s="101"/>
      <c r="DO114" s="101"/>
      <c r="DP114" s="101"/>
      <c r="DQ114" s="101"/>
      <c r="DR114" s="101"/>
      <c r="DS114" s="101"/>
      <c r="DT114" s="101"/>
      <c r="DU114" s="101"/>
      <c r="DV114" s="101"/>
      <c r="DW114" s="101"/>
      <c r="DX114" s="101"/>
      <c r="DY114" s="101"/>
      <c r="DZ114" s="101"/>
      <c r="EA114" s="101"/>
      <c r="EB114" s="101"/>
      <c r="EC114" s="101"/>
      <c r="ED114" s="101"/>
      <c r="EE114" s="101"/>
      <c r="EF114" s="101"/>
      <c r="EG114" s="101"/>
      <c r="EH114" s="101"/>
      <c r="EI114" s="101"/>
      <c r="EJ114" s="101"/>
      <c r="EK114" s="101"/>
      <c r="EL114" s="101"/>
      <c r="EM114" s="101"/>
      <c r="EN114" s="101"/>
      <c r="EO114" s="101"/>
      <c r="EP114" s="101"/>
      <c r="EQ114" s="101"/>
      <c r="ER114" s="101"/>
      <c r="ES114" s="101"/>
      <c r="ET114" s="101"/>
      <c r="EU114" s="101"/>
      <c r="EV114" s="101"/>
      <c r="EW114" s="101"/>
      <c r="EX114" s="101"/>
      <c r="EY114" s="101"/>
      <c r="EZ114" s="101"/>
      <c r="FA114" s="101"/>
      <c r="FB114" s="101"/>
      <c r="FC114" s="101"/>
      <c r="FD114" s="101"/>
      <c r="FE114" s="101"/>
      <c r="FF114" s="101"/>
      <c r="FG114" s="101"/>
      <c r="FH114" s="101"/>
      <c r="FI114" s="101"/>
      <c r="FJ114" s="101"/>
      <c r="FK114" s="101"/>
      <c r="FL114" s="101"/>
      <c r="FM114" s="101"/>
      <c r="FN114" s="101"/>
      <c r="FO114" s="101"/>
      <c r="FP114" s="101"/>
      <c r="FQ114" s="101"/>
      <c r="FR114" s="101"/>
      <c r="FS114" s="101"/>
      <c r="FT114" s="101"/>
      <c r="FU114" s="101"/>
      <c r="FV114" s="101"/>
      <c r="FW114" s="101"/>
      <c r="FX114" s="101"/>
      <c r="FY114" s="101"/>
      <c r="FZ114" s="101"/>
      <c r="GA114" s="101"/>
      <c r="GB114" s="101"/>
      <c r="GC114" s="101"/>
      <c r="GD114" s="101"/>
      <c r="GE114" s="101"/>
      <c r="GF114" s="101"/>
      <c r="GG114" s="101"/>
      <c r="GH114" s="101"/>
      <c r="GI114" s="101"/>
      <c r="GJ114" s="101"/>
      <c r="GK114" s="101"/>
      <c r="GL114" s="101"/>
      <c r="GM114" s="101"/>
      <c r="GN114" s="101"/>
      <c r="GO114" s="101"/>
      <c r="GP114" s="101"/>
      <c r="GQ114" s="101"/>
      <c r="GR114" s="101"/>
      <c r="GS114" s="101"/>
      <c r="GT114" s="101"/>
      <c r="GU114" s="101"/>
      <c r="GV114" s="101"/>
      <c r="GW114" s="101"/>
      <c r="GX114" s="101"/>
      <c r="GY114" s="101"/>
      <c r="GZ114" s="101"/>
      <c r="HA114" s="101"/>
      <c r="HB114" s="101"/>
      <c r="HC114" s="101"/>
      <c r="HD114" s="101"/>
      <c r="HE114" s="101"/>
      <c r="HF114" s="101"/>
      <c r="HG114" s="101"/>
      <c r="HH114" s="101"/>
      <c r="HI114" s="101"/>
      <c r="HJ114" s="101"/>
      <c r="HK114" s="101"/>
      <c r="HL114" s="101"/>
      <c r="HM114" s="101"/>
      <c r="HN114" s="101"/>
      <c r="HO114" s="101"/>
      <c r="HP114" s="101"/>
      <c r="HQ114" s="101"/>
      <c r="HR114" s="101"/>
      <c r="HS114" s="101"/>
      <c r="HT114" s="101"/>
      <c r="HU114" s="101"/>
      <c r="HV114" s="101"/>
      <c r="HW114" s="101"/>
      <c r="HX114" s="101"/>
      <c r="HY114" s="101"/>
      <c r="HZ114" s="101"/>
      <c r="IA114" s="101"/>
      <c r="IB114" s="101"/>
      <c r="IC114" s="101"/>
      <c r="ID114" s="101"/>
      <c r="IE114" s="101"/>
      <c r="IF114" s="101"/>
      <c r="IG114" s="101"/>
      <c r="IH114" s="101"/>
      <c r="II114" s="101"/>
      <c r="IJ114" s="101"/>
      <c r="IK114" s="101"/>
      <c r="IL114" s="101"/>
      <c r="IM114" s="101"/>
      <c r="IN114" s="101"/>
      <c r="IO114" s="101"/>
      <c r="IP114" s="101"/>
      <c r="IQ114" s="101"/>
      <c r="IR114" s="101"/>
      <c r="IS114" s="101"/>
      <c r="IT114" s="101"/>
      <c r="IU114" s="101"/>
      <c r="IV114" s="101"/>
      <c r="IW114" s="101"/>
      <c r="IX114" s="101"/>
    </row>
    <row r="115" spans="1:258" s="49" customFormat="1" ht="15" customHeight="1">
      <c r="A115" s="61">
        <v>107</v>
      </c>
      <c r="B115" s="82"/>
      <c r="C115" s="157" t="s">
        <v>285</v>
      </c>
      <c r="D115" s="158" t="s">
        <v>286</v>
      </c>
      <c r="E115" s="85"/>
      <c r="F115" s="87" t="e">
        <f>VLOOKUP(D115,#REF!,3,0)</f>
        <v>#REF!</v>
      </c>
      <c r="G115" s="149">
        <v>4.0572965999999999</v>
      </c>
      <c r="H115" s="88"/>
      <c r="I115" s="101"/>
      <c r="J115" s="151" t="e">
        <f t="shared" si="3"/>
        <v>#REF!</v>
      </c>
      <c r="K115" s="101"/>
      <c r="L115" s="101"/>
      <c r="M115" s="86"/>
      <c r="N115" s="87"/>
      <c r="O115" s="101"/>
      <c r="P115" s="101"/>
      <c r="Q115" s="101"/>
      <c r="R115" s="101"/>
      <c r="S115" s="101"/>
      <c r="T115" s="101"/>
      <c r="U115" s="101"/>
      <c r="V115" s="101"/>
      <c r="W115" s="101"/>
      <c r="X115" s="101"/>
      <c r="Y115" s="101"/>
      <c r="Z115" s="101"/>
      <c r="AA115" s="101"/>
      <c r="AB115" s="101"/>
      <c r="AC115" s="101"/>
      <c r="AD115" s="101"/>
      <c r="AE115" s="101"/>
      <c r="AF115" s="101"/>
      <c r="AG115" s="101"/>
      <c r="AH115" s="101"/>
      <c r="AI115" s="101"/>
      <c r="AJ115" s="101"/>
      <c r="AK115" s="101"/>
      <c r="AL115" s="101"/>
      <c r="AM115" s="101"/>
      <c r="AN115" s="101"/>
      <c r="AO115" s="101"/>
      <c r="AP115" s="101"/>
      <c r="AQ115" s="101"/>
      <c r="AR115" s="101"/>
      <c r="AS115" s="101"/>
      <c r="AT115" s="101"/>
      <c r="AU115" s="101"/>
      <c r="AV115" s="101"/>
      <c r="AW115" s="101"/>
      <c r="AX115" s="101"/>
      <c r="AY115" s="101"/>
      <c r="AZ115" s="101"/>
      <c r="BA115" s="101"/>
      <c r="BB115" s="101"/>
      <c r="BC115" s="101"/>
      <c r="BD115" s="101"/>
      <c r="BE115" s="101"/>
      <c r="BF115" s="101"/>
      <c r="BG115" s="101"/>
      <c r="BH115" s="101"/>
      <c r="BI115" s="101"/>
      <c r="BJ115" s="101"/>
      <c r="BK115" s="101"/>
      <c r="BL115" s="101"/>
      <c r="BM115" s="101"/>
      <c r="BN115" s="101"/>
      <c r="BO115" s="101"/>
      <c r="BP115" s="101"/>
      <c r="BQ115" s="101"/>
      <c r="BR115" s="101"/>
      <c r="BS115" s="101"/>
      <c r="BT115" s="101"/>
      <c r="BU115" s="101"/>
      <c r="BV115" s="101"/>
      <c r="BW115" s="101"/>
      <c r="BX115" s="101"/>
      <c r="BY115" s="101"/>
      <c r="BZ115" s="101"/>
      <c r="CA115" s="101"/>
      <c r="CB115" s="101"/>
      <c r="CC115" s="101"/>
      <c r="CD115" s="101"/>
      <c r="CE115" s="101"/>
      <c r="CF115" s="101"/>
      <c r="CG115" s="101"/>
      <c r="CH115" s="101"/>
      <c r="CI115" s="101"/>
      <c r="CJ115" s="101"/>
      <c r="CK115" s="101"/>
      <c r="CL115" s="101"/>
      <c r="CM115" s="101"/>
      <c r="CN115" s="101"/>
      <c r="CO115" s="101"/>
      <c r="CP115" s="101"/>
      <c r="CQ115" s="101"/>
      <c r="CR115" s="101"/>
      <c r="CS115" s="101"/>
      <c r="CT115" s="101"/>
      <c r="CU115" s="101"/>
      <c r="CV115" s="101"/>
      <c r="CW115" s="101"/>
      <c r="CX115" s="101"/>
      <c r="CY115" s="101"/>
      <c r="CZ115" s="101"/>
      <c r="DA115" s="101"/>
      <c r="DB115" s="101"/>
      <c r="DC115" s="101"/>
      <c r="DD115" s="101"/>
      <c r="DE115" s="101"/>
      <c r="DF115" s="101"/>
      <c r="DG115" s="101"/>
      <c r="DH115" s="101"/>
      <c r="DI115" s="101"/>
      <c r="DJ115" s="101"/>
      <c r="DK115" s="101"/>
      <c r="DL115" s="101"/>
      <c r="DM115" s="101"/>
      <c r="DN115" s="101"/>
      <c r="DO115" s="101"/>
      <c r="DP115" s="101"/>
      <c r="DQ115" s="101"/>
      <c r="DR115" s="101"/>
      <c r="DS115" s="101"/>
      <c r="DT115" s="101"/>
      <c r="DU115" s="101"/>
      <c r="DV115" s="101"/>
      <c r="DW115" s="101"/>
      <c r="DX115" s="101"/>
      <c r="DY115" s="101"/>
      <c r="DZ115" s="101"/>
      <c r="EA115" s="101"/>
      <c r="EB115" s="101"/>
      <c r="EC115" s="101"/>
      <c r="ED115" s="101"/>
      <c r="EE115" s="101"/>
      <c r="EF115" s="101"/>
      <c r="EG115" s="101"/>
      <c r="EH115" s="101"/>
      <c r="EI115" s="101"/>
      <c r="EJ115" s="101"/>
      <c r="EK115" s="101"/>
      <c r="EL115" s="101"/>
      <c r="EM115" s="101"/>
      <c r="EN115" s="101"/>
      <c r="EO115" s="101"/>
      <c r="EP115" s="101"/>
      <c r="EQ115" s="101"/>
      <c r="ER115" s="101"/>
      <c r="ES115" s="101"/>
      <c r="ET115" s="101"/>
      <c r="EU115" s="101"/>
      <c r="EV115" s="101"/>
      <c r="EW115" s="101"/>
      <c r="EX115" s="101"/>
      <c r="EY115" s="101"/>
      <c r="EZ115" s="101"/>
      <c r="FA115" s="101"/>
      <c r="FB115" s="101"/>
      <c r="FC115" s="101"/>
      <c r="FD115" s="101"/>
      <c r="FE115" s="101"/>
      <c r="FF115" s="101"/>
      <c r="FG115" s="101"/>
      <c r="FH115" s="101"/>
      <c r="FI115" s="101"/>
      <c r="FJ115" s="101"/>
      <c r="FK115" s="101"/>
      <c r="FL115" s="101"/>
      <c r="FM115" s="101"/>
      <c r="FN115" s="101"/>
      <c r="FO115" s="101"/>
      <c r="FP115" s="101"/>
      <c r="FQ115" s="101"/>
      <c r="FR115" s="101"/>
      <c r="FS115" s="101"/>
      <c r="FT115" s="101"/>
      <c r="FU115" s="101"/>
      <c r="FV115" s="101"/>
      <c r="FW115" s="101"/>
      <c r="FX115" s="101"/>
      <c r="FY115" s="101"/>
      <c r="FZ115" s="101"/>
      <c r="GA115" s="101"/>
      <c r="GB115" s="101"/>
      <c r="GC115" s="101"/>
      <c r="GD115" s="101"/>
      <c r="GE115" s="101"/>
      <c r="GF115" s="101"/>
      <c r="GG115" s="101"/>
      <c r="GH115" s="101"/>
      <c r="GI115" s="101"/>
      <c r="GJ115" s="101"/>
      <c r="GK115" s="101"/>
      <c r="GL115" s="101"/>
      <c r="GM115" s="101"/>
      <c r="GN115" s="101"/>
      <c r="GO115" s="101"/>
      <c r="GP115" s="101"/>
      <c r="GQ115" s="101"/>
      <c r="GR115" s="101"/>
      <c r="GS115" s="101"/>
      <c r="GT115" s="101"/>
      <c r="GU115" s="101"/>
      <c r="GV115" s="101"/>
      <c r="GW115" s="101"/>
      <c r="GX115" s="101"/>
      <c r="GY115" s="101"/>
      <c r="GZ115" s="101"/>
      <c r="HA115" s="101"/>
      <c r="HB115" s="101"/>
      <c r="HC115" s="101"/>
      <c r="HD115" s="101"/>
      <c r="HE115" s="101"/>
      <c r="HF115" s="101"/>
      <c r="HG115" s="101"/>
      <c r="HH115" s="101"/>
      <c r="HI115" s="101"/>
      <c r="HJ115" s="101"/>
      <c r="HK115" s="101"/>
      <c r="HL115" s="101"/>
      <c r="HM115" s="101"/>
      <c r="HN115" s="101"/>
      <c r="HO115" s="101"/>
      <c r="HP115" s="101"/>
      <c r="HQ115" s="101"/>
      <c r="HR115" s="101"/>
      <c r="HS115" s="101"/>
      <c r="HT115" s="101"/>
      <c r="HU115" s="101"/>
      <c r="HV115" s="101"/>
      <c r="HW115" s="101"/>
      <c r="HX115" s="101"/>
      <c r="HY115" s="101"/>
      <c r="HZ115" s="101"/>
      <c r="IA115" s="101"/>
      <c r="IB115" s="101"/>
      <c r="IC115" s="101"/>
      <c r="ID115" s="101"/>
      <c r="IE115" s="101"/>
      <c r="IF115" s="101"/>
      <c r="IG115" s="101"/>
      <c r="IH115" s="101"/>
      <c r="II115" s="101"/>
      <c r="IJ115" s="101"/>
      <c r="IK115" s="101"/>
      <c r="IL115" s="101"/>
      <c r="IM115" s="101"/>
      <c r="IN115" s="101"/>
      <c r="IO115" s="101"/>
      <c r="IP115" s="101"/>
      <c r="IQ115" s="101"/>
      <c r="IR115" s="101"/>
      <c r="IS115" s="101"/>
      <c r="IT115" s="101"/>
      <c r="IU115" s="101"/>
      <c r="IV115" s="101"/>
      <c r="IW115" s="101"/>
      <c r="IX115" s="101"/>
    </row>
    <row r="116" spans="1:258" s="49" customFormat="1" ht="15" customHeight="1">
      <c r="A116" s="61">
        <v>108</v>
      </c>
      <c r="B116" s="82"/>
      <c r="C116" s="156" t="s">
        <v>287</v>
      </c>
      <c r="D116" s="156" t="s">
        <v>288</v>
      </c>
      <c r="E116" s="85"/>
      <c r="F116" s="87" t="e">
        <f>VLOOKUP(D116,#REF!,3,0)</f>
        <v>#REF!</v>
      </c>
      <c r="G116" s="149">
        <v>4.057315</v>
      </c>
      <c r="H116" s="88"/>
      <c r="I116" s="101"/>
      <c r="J116" s="151" t="e">
        <f t="shared" si="3"/>
        <v>#REF!</v>
      </c>
      <c r="K116" s="101"/>
      <c r="L116" s="101"/>
      <c r="M116" s="86"/>
      <c r="N116" s="87"/>
      <c r="O116" s="101"/>
      <c r="P116" s="101"/>
      <c r="Q116" s="101"/>
      <c r="R116" s="101"/>
      <c r="S116" s="101"/>
      <c r="T116" s="101"/>
      <c r="U116" s="101"/>
      <c r="V116" s="101"/>
      <c r="W116" s="101"/>
      <c r="X116" s="101"/>
      <c r="Y116" s="101"/>
      <c r="Z116" s="101"/>
      <c r="AA116" s="101"/>
      <c r="AB116" s="101"/>
      <c r="AC116" s="101"/>
      <c r="AD116" s="101"/>
      <c r="AE116" s="101"/>
      <c r="AF116" s="101"/>
      <c r="AG116" s="101"/>
      <c r="AH116" s="101"/>
      <c r="AI116" s="101"/>
      <c r="AJ116" s="101"/>
      <c r="AK116" s="101"/>
      <c r="AL116" s="101"/>
      <c r="AM116" s="101"/>
      <c r="AN116" s="101"/>
      <c r="AO116" s="101"/>
      <c r="AP116" s="101"/>
      <c r="AQ116" s="101"/>
      <c r="AR116" s="101"/>
      <c r="AS116" s="101"/>
      <c r="AT116" s="101"/>
      <c r="AU116" s="101"/>
      <c r="AV116" s="101"/>
      <c r="AW116" s="101"/>
      <c r="AX116" s="101"/>
      <c r="AY116" s="101"/>
      <c r="AZ116" s="101"/>
      <c r="BA116" s="101"/>
      <c r="BB116" s="101"/>
      <c r="BC116" s="101"/>
      <c r="BD116" s="101"/>
      <c r="BE116" s="101"/>
      <c r="BF116" s="101"/>
      <c r="BG116" s="101"/>
      <c r="BH116" s="101"/>
      <c r="BI116" s="101"/>
      <c r="BJ116" s="101"/>
      <c r="BK116" s="101"/>
      <c r="BL116" s="101"/>
      <c r="BM116" s="101"/>
      <c r="BN116" s="101"/>
      <c r="BO116" s="101"/>
      <c r="BP116" s="101"/>
      <c r="BQ116" s="101"/>
      <c r="BR116" s="101"/>
      <c r="BS116" s="101"/>
      <c r="BT116" s="101"/>
      <c r="BU116" s="101"/>
      <c r="BV116" s="101"/>
      <c r="BW116" s="101"/>
      <c r="BX116" s="101"/>
      <c r="BY116" s="101"/>
      <c r="BZ116" s="101"/>
      <c r="CA116" s="101"/>
      <c r="CB116" s="101"/>
      <c r="CC116" s="101"/>
      <c r="CD116" s="101"/>
      <c r="CE116" s="101"/>
      <c r="CF116" s="101"/>
      <c r="CG116" s="101"/>
      <c r="CH116" s="101"/>
      <c r="CI116" s="101"/>
      <c r="CJ116" s="101"/>
      <c r="CK116" s="101"/>
      <c r="CL116" s="101"/>
      <c r="CM116" s="101"/>
      <c r="CN116" s="101"/>
      <c r="CO116" s="101"/>
      <c r="CP116" s="101"/>
      <c r="CQ116" s="101"/>
      <c r="CR116" s="101"/>
      <c r="CS116" s="101"/>
      <c r="CT116" s="101"/>
      <c r="CU116" s="101"/>
      <c r="CV116" s="101"/>
      <c r="CW116" s="101"/>
      <c r="CX116" s="101"/>
      <c r="CY116" s="101"/>
      <c r="CZ116" s="101"/>
      <c r="DA116" s="101"/>
      <c r="DB116" s="101"/>
      <c r="DC116" s="101"/>
      <c r="DD116" s="101"/>
      <c r="DE116" s="101"/>
      <c r="DF116" s="101"/>
      <c r="DG116" s="101"/>
      <c r="DH116" s="101"/>
      <c r="DI116" s="101"/>
      <c r="DJ116" s="101"/>
      <c r="DK116" s="101"/>
      <c r="DL116" s="101"/>
      <c r="DM116" s="101"/>
      <c r="DN116" s="101"/>
      <c r="DO116" s="101"/>
      <c r="DP116" s="101"/>
      <c r="DQ116" s="101"/>
      <c r="DR116" s="101"/>
      <c r="DS116" s="101"/>
      <c r="DT116" s="101"/>
      <c r="DU116" s="101"/>
      <c r="DV116" s="101"/>
      <c r="DW116" s="101"/>
      <c r="DX116" s="101"/>
      <c r="DY116" s="101"/>
      <c r="DZ116" s="101"/>
      <c r="EA116" s="101"/>
      <c r="EB116" s="101"/>
      <c r="EC116" s="101"/>
      <c r="ED116" s="101"/>
      <c r="EE116" s="101"/>
      <c r="EF116" s="101"/>
      <c r="EG116" s="101"/>
      <c r="EH116" s="101"/>
      <c r="EI116" s="101"/>
      <c r="EJ116" s="101"/>
      <c r="EK116" s="101"/>
      <c r="EL116" s="101"/>
      <c r="EM116" s="101"/>
      <c r="EN116" s="101"/>
      <c r="EO116" s="101"/>
      <c r="EP116" s="101"/>
      <c r="EQ116" s="101"/>
      <c r="ER116" s="101"/>
      <c r="ES116" s="101"/>
      <c r="ET116" s="101"/>
      <c r="EU116" s="101"/>
      <c r="EV116" s="101"/>
      <c r="EW116" s="101"/>
      <c r="EX116" s="101"/>
      <c r="EY116" s="101"/>
      <c r="EZ116" s="101"/>
      <c r="FA116" s="101"/>
      <c r="FB116" s="101"/>
      <c r="FC116" s="101"/>
      <c r="FD116" s="101"/>
      <c r="FE116" s="101"/>
      <c r="FF116" s="101"/>
      <c r="FG116" s="101"/>
      <c r="FH116" s="101"/>
      <c r="FI116" s="101"/>
      <c r="FJ116" s="101"/>
      <c r="FK116" s="101"/>
      <c r="FL116" s="101"/>
      <c r="FM116" s="101"/>
      <c r="FN116" s="101"/>
      <c r="FO116" s="101"/>
      <c r="FP116" s="101"/>
      <c r="FQ116" s="101"/>
      <c r="FR116" s="101"/>
      <c r="FS116" s="101"/>
      <c r="FT116" s="101"/>
      <c r="FU116" s="101"/>
      <c r="FV116" s="101"/>
      <c r="FW116" s="101"/>
      <c r="FX116" s="101"/>
      <c r="FY116" s="101"/>
      <c r="FZ116" s="101"/>
      <c r="GA116" s="101"/>
      <c r="GB116" s="101"/>
      <c r="GC116" s="101"/>
      <c r="GD116" s="101"/>
      <c r="GE116" s="101"/>
      <c r="GF116" s="101"/>
      <c r="GG116" s="101"/>
      <c r="GH116" s="101"/>
      <c r="GI116" s="101"/>
      <c r="GJ116" s="101"/>
      <c r="GK116" s="101"/>
      <c r="GL116" s="101"/>
      <c r="GM116" s="101"/>
      <c r="GN116" s="101"/>
      <c r="GO116" s="101"/>
      <c r="GP116" s="101"/>
      <c r="GQ116" s="101"/>
      <c r="GR116" s="101"/>
      <c r="GS116" s="101"/>
      <c r="GT116" s="101"/>
      <c r="GU116" s="101"/>
      <c r="GV116" s="101"/>
      <c r="GW116" s="101"/>
      <c r="GX116" s="101"/>
      <c r="GY116" s="101"/>
      <c r="GZ116" s="101"/>
      <c r="HA116" s="101"/>
      <c r="HB116" s="101"/>
      <c r="HC116" s="101"/>
      <c r="HD116" s="101"/>
      <c r="HE116" s="101"/>
      <c r="HF116" s="101"/>
      <c r="HG116" s="101"/>
      <c r="HH116" s="101"/>
      <c r="HI116" s="101"/>
      <c r="HJ116" s="101"/>
      <c r="HK116" s="101"/>
      <c r="HL116" s="101"/>
      <c r="HM116" s="101"/>
      <c r="HN116" s="101"/>
      <c r="HO116" s="101"/>
      <c r="HP116" s="101"/>
      <c r="HQ116" s="101"/>
      <c r="HR116" s="101"/>
      <c r="HS116" s="101"/>
      <c r="HT116" s="101"/>
      <c r="HU116" s="101"/>
      <c r="HV116" s="101"/>
      <c r="HW116" s="101"/>
      <c r="HX116" s="101"/>
      <c r="HY116" s="101"/>
      <c r="HZ116" s="101"/>
      <c r="IA116" s="101"/>
      <c r="IB116" s="101"/>
      <c r="IC116" s="101"/>
      <c r="ID116" s="101"/>
      <c r="IE116" s="101"/>
      <c r="IF116" s="101"/>
      <c r="IG116" s="101"/>
      <c r="IH116" s="101"/>
      <c r="II116" s="101"/>
      <c r="IJ116" s="101"/>
      <c r="IK116" s="101"/>
      <c r="IL116" s="101"/>
      <c r="IM116" s="101"/>
      <c r="IN116" s="101"/>
      <c r="IO116" s="101"/>
      <c r="IP116" s="101"/>
      <c r="IQ116" s="101"/>
      <c r="IR116" s="101"/>
      <c r="IS116" s="101"/>
      <c r="IT116" s="101"/>
      <c r="IU116" s="101"/>
      <c r="IV116" s="101"/>
      <c r="IW116" s="101"/>
      <c r="IX116" s="101"/>
    </row>
    <row r="117" spans="1:258" s="14" customFormat="1" ht="15" customHeight="1">
      <c r="A117" s="61">
        <v>109</v>
      </c>
      <c r="B117" s="62"/>
      <c r="C117" s="79" t="s">
        <v>289</v>
      </c>
      <c r="D117" s="80" t="s">
        <v>290</v>
      </c>
      <c r="E117" s="63"/>
      <c r="F117" s="58" t="e">
        <f>VLOOKUP(D117,#REF!,3,0)</f>
        <v>#REF!</v>
      </c>
      <c r="G117" s="59">
        <v>0.35684500000000002</v>
      </c>
      <c r="H117" s="65"/>
      <c r="I117" s="92"/>
      <c r="J117" s="151" t="e">
        <f t="shared" si="3"/>
        <v>#REF!</v>
      </c>
      <c r="K117" s="92"/>
      <c r="L117" s="92"/>
      <c r="M117" s="100"/>
      <c r="N117" s="58"/>
      <c r="O117" s="92"/>
      <c r="P117" s="92"/>
      <c r="Q117" s="92"/>
      <c r="R117" s="92"/>
      <c r="S117" s="92"/>
      <c r="T117" s="92"/>
      <c r="U117" s="92"/>
      <c r="V117" s="92"/>
      <c r="W117" s="92"/>
      <c r="X117" s="92"/>
      <c r="Y117" s="92"/>
      <c r="Z117" s="92"/>
      <c r="AA117" s="92"/>
      <c r="AB117" s="92"/>
      <c r="AC117" s="92"/>
      <c r="AD117" s="92"/>
      <c r="AE117" s="92"/>
      <c r="AF117" s="92"/>
      <c r="AG117" s="92"/>
      <c r="AH117" s="92"/>
      <c r="AI117" s="92"/>
      <c r="AJ117" s="92"/>
      <c r="AK117" s="92"/>
      <c r="AL117" s="92"/>
      <c r="AM117" s="92"/>
      <c r="AN117" s="92"/>
      <c r="AO117" s="92"/>
      <c r="AP117" s="92"/>
      <c r="AQ117" s="92"/>
      <c r="AR117" s="92"/>
      <c r="AS117" s="92"/>
      <c r="AT117" s="92"/>
      <c r="AU117" s="92"/>
      <c r="AV117" s="92"/>
      <c r="AW117" s="92"/>
      <c r="AX117" s="92"/>
      <c r="AY117" s="92"/>
      <c r="AZ117" s="92"/>
      <c r="BA117" s="92"/>
      <c r="BB117" s="92"/>
      <c r="BC117" s="92"/>
      <c r="BD117" s="92"/>
      <c r="BE117" s="92"/>
      <c r="BF117" s="92"/>
      <c r="BG117" s="92"/>
      <c r="BH117" s="92"/>
      <c r="BI117" s="92"/>
      <c r="BJ117" s="92"/>
      <c r="BK117" s="92"/>
      <c r="BL117" s="92"/>
      <c r="BM117" s="92"/>
      <c r="BN117" s="92"/>
      <c r="BO117" s="92"/>
      <c r="BP117" s="92"/>
      <c r="BQ117" s="92"/>
      <c r="BR117" s="92"/>
      <c r="BS117" s="92"/>
      <c r="BT117" s="92"/>
      <c r="BU117" s="92"/>
      <c r="BV117" s="92"/>
      <c r="BW117" s="92"/>
      <c r="BX117" s="92"/>
      <c r="BY117" s="92"/>
      <c r="BZ117" s="92"/>
      <c r="CA117" s="92"/>
      <c r="CB117" s="92"/>
      <c r="CC117" s="92"/>
      <c r="CD117" s="92"/>
      <c r="CE117" s="92"/>
      <c r="CF117" s="92"/>
      <c r="CG117" s="92"/>
      <c r="CH117" s="92"/>
      <c r="CI117" s="92"/>
      <c r="CJ117" s="92"/>
      <c r="CK117" s="92"/>
      <c r="CL117" s="92"/>
      <c r="CM117" s="92"/>
      <c r="CN117" s="92"/>
      <c r="CO117" s="92"/>
      <c r="CP117" s="92"/>
      <c r="CQ117" s="92"/>
      <c r="CR117" s="92"/>
      <c r="CS117" s="92"/>
      <c r="CT117" s="92"/>
      <c r="CU117" s="92"/>
      <c r="CV117" s="92"/>
      <c r="CW117" s="92"/>
      <c r="CX117" s="92"/>
      <c r="CY117" s="92"/>
      <c r="CZ117" s="92"/>
      <c r="DA117" s="92"/>
      <c r="DB117" s="92"/>
      <c r="DC117" s="92"/>
      <c r="DD117" s="92"/>
      <c r="DE117" s="92"/>
      <c r="DF117" s="92"/>
      <c r="DG117" s="92"/>
      <c r="DH117" s="92"/>
      <c r="DI117" s="92"/>
      <c r="DJ117" s="92"/>
      <c r="DK117" s="92"/>
      <c r="DL117" s="92"/>
      <c r="DM117" s="92"/>
      <c r="DN117" s="92"/>
      <c r="DO117" s="92"/>
      <c r="DP117" s="92"/>
      <c r="DQ117" s="92"/>
      <c r="DR117" s="92"/>
      <c r="DS117" s="92"/>
      <c r="DT117" s="92"/>
      <c r="DU117" s="92"/>
      <c r="DV117" s="92"/>
      <c r="DW117" s="92"/>
      <c r="DX117" s="92"/>
      <c r="DY117" s="92"/>
      <c r="DZ117" s="92"/>
      <c r="EA117" s="92"/>
      <c r="EB117" s="92"/>
      <c r="EC117" s="92"/>
      <c r="ED117" s="92"/>
      <c r="EE117" s="92"/>
      <c r="EF117" s="92"/>
      <c r="EG117" s="92"/>
      <c r="EH117" s="92"/>
      <c r="EI117" s="92"/>
      <c r="EJ117" s="92"/>
      <c r="EK117" s="92"/>
      <c r="EL117" s="92"/>
      <c r="EM117" s="92"/>
      <c r="EN117" s="92"/>
      <c r="EO117" s="92"/>
      <c r="EP117" s="92"/>
      <c r="EQ117" s="92"/>
      <c r="ER117" s="92"/>
      <c r="ES117" s="92"/>
      <c r="ET117" s="92"/>
      <c r="EU117" s="92"/>
      <c r="EV117" s="92"/>
      <c r="EW117" s="92"/>
      <c r="EX117" s="92"/>
      <c r="EY117" s="92"/>
      <c r="EZ117" s="92"/>
      <c r="FA117" s="92"/>
      <c r="FB117" s="92"/>
      <c r="FC117" s="92"/>
      <c r="FD117" s="92"/>
      <c r="FE117" s="92"/>
      <c r="FF117" s="92"/>
      <c r="FG117" s="92"/>
      <c r="FH117" s="92"/>
      <c r="FI117" s="92"/>
      <c r="FJ117" s="92"/>
      <c r="FK117" s="92"/>
      <c r="FL117" s="92"/>
      <c r="FM117" s="92"/>
      <c r="FN117" s="92"/>
      <c r="FO117" s="92"/>
      <c r="FP117" s="92"/>
      <c r="FQ117" s="92"/>
      <c r="FR117" s="92"/>
      <c r="FS117" s="92"/>
      <c r="FT117" s="92"/>
      <c r="FU117" s="92"/>
      <c r="FV117" s="92"/>
      <c r="FW117" s="92"/>
      <c r="FX117" s="92"/>
      <c r="FY117" s="92"/>
      <c r="FZ117" s="92"/>
      <c r="GA117" s="92"/>
      <c r="GB117" s="92"/>
      <c r="GC117" s="92"/>
      <c r="GD117" s="92"/>
      <c r="GE117" s="92"/>
      <c r="GF117" s="92"/>
      <c r="GG117" s="92"/>
      <c r="GH117" s="92"/>
      <c r="GI117" s="92"/>
      <c r="GJ117" s="92"/>
      <c r="GK117" s="92"/>
      <c r="GL117" s="92"/>
      <c r="GM117" s="92"/>
      <c r="GN117" s="92"/>
      <c r="GO117" s="92"/>
      <c r="GP117" s="92"/>
      <c r="GQ117" s="92"/>
      <c r="GR117" s="92"/>
      <c r="GS117" s="92"/>
      <c r="GT117" s="92"/>
      <c r="GU117" s="92"/>
      <c r="GV117" s="92"/>
      <c r="GW117" s="92"/>
      <c r="GX117" s="92"/>
      <c r="GY117" s="92"/>
      <c r="GZ117" s="92"/>
      <c r="HA117" s="92"/>
      <c r="HB117" s="92"/>
      <c r="HC117" s="92"/>
      <c r="HD117" s="92"/>
      <c r="HE117" s="92"/>
      <c r="HF117" s="92"/>
      <c r="HG117" s="92"/>
      <c r="HH117" s="92"/>
      <c r="HI117" s="92"/>
      <c r="HJ117" s="92"/>
      <c r="HK117" s="92"/>
      <c r="HL117" s="92"/>
      <c r="HM117" s="92"/>
      <c r="HN117" s="92"/>
      <c r="HO117" s="92"/>
      <c r="HP117" s="92"/>
      <c r="HQ117" s="92"/>
      <c r="HR117" s="92"/>
      <c r="HS117" s="92"/>
      <c r="HT117" s="92"/>
      <c r="HU117" s="92"/>
      <c r="HV117" s="92"/>
      <c r="HW117" s="92"/>
      <c r="HX117" s="92"/>
      <c r="HY117" s="92"/>
      <c r="HZ117" s="92"/>
      <c r="IA117" s="92"/>
      <c r="IB117" s="92"/>
      <c r="IC117" s="92"/>
      <c r="ID117" s="92"/>
      <c r="IE117" s="92"/>
      <c r="IF117" s="92"/>
      <c r="IG117" s="92"/>
      <c r="IH117" s="92"/>
      <c r="II117" s="92"/>
      <c r="IJ117" s="92"/>
      <c r="IK117" s="92"/>
      <c r="IL117" s="92"/>
      <c r="IM117" s="92"/>
      <c r="IN117" s="92"/>
      <c r="IO117" s="92"/>
      <c r="IP117" s="92"/>
      <c r="IQ117" s="92"/>
      <c r="IR117" s="92"/>
      <c r="IS117" s="92"/>
      <c r="IT117" s="92"/>
      <c r="IU117" s="92"/>
      <c r="IV117" s="92"/>
      <c r="IW117" s="92"/>
      <c r="IX117" s="92"/>
    </row>
    <row r="118" spans="1:258" s="14" customFormat="1" ht="15" customHeight="1">
      <c r="A118" s="61">
        <v>110</v>
      </c>
      <c r="B118" s="62"/>
      <c r="C118" s="79" t="s">
        <v>291</v>
      </c>
      <c r="D118" s="80" t="s">
        <v>292</v>
      </c>
      <c r="E118" s="63"/>
      <c r="F118" s="58" t="e">
        <f>VLOOKUP(D118,#REF!,3,0)</f>
        <v>#REF!</v>
      </c>
      <c r="G118" s="59">
        <v>0.71242499999999997</v>
      </c>
      <c r="H118" s="65"/>
      <c r="I118" s="92"/>
      <c r="J118" s="151" t="e">
        <f t="shared" si="3"/>
        <v>#REF!</v>
      </c>
      <c r="K118" s="92"/>
      <c r="L118" s="92"/>
      <c r="M118" s="100"/>
      <c r="N118" s="58"/>
      <c r="O118" s="92"/>
      <c r="P118" s="92"/>
      <c r="Q118" s="92"/>
      <c r="R118" s="92"/>
      <c r="S118" s="92"/>
      <c r="T118" s="92"/>
      <c r="U118" s="92"/>
      <c r="V118" s="92"/>
      <c r="W118" s="92"/>
      <c r="X118" s="92"/>
      <c r="Y118" s="92"/>
      <c r="Z118" s="92"/>
      <c r="AA118" s="92"/>
      <c r="AB118" s="92"/>
      <c r="AC118" s="92"/>
      <c r="AD118" s="92"/>
      <c r="AE118" s="92"/>
      <c r="AF118" s="92"/>
      <c r="AG118" s="92"/>
      <c r="AH118" s="92"/>
      <c r="AI118" s="92"/>
      <c r="AJ118" s="92"/>
      <c r="AK118" s="92"/>
      <c r="AL118" s="92"/>
      <c r="AM118" s="92"/>
      <c r="AN118" s="92"/>
      <c r="AO118" s="92"/>
      <c r="AP118" s="92"/>
      <c r="AQ118" s="92"/>
      <c r="AR118" s="92"/>
      <c r="AS118" s="92"/>
      <c r="AT118" s="92"/>
      <c r="AU118" s="92"/>
      <c r="AV118" s="92"/>
      <c r="AW118" s="92"/>
      <c r="AX118" s="92"/>
      <c r="AY118" s="92"/>
      <c r="AZ118" s="92"/>
      <c r="BA118" s="92"/>
      <c r="BB118" s="92"/>
      <c r="BC118" s="92"/>
      <c r="BD118" s="92"/>
      <c r="BE118" s="92"/>
      <c r="BF118" s="92"/>
      <c r="BG118" s="92"/>
      <c r="BH118" s="92"/>
      <c r="BI118" s="92"/>
      <c r="BJ118" s="92"/>
      <c r="BK118" s="92"/>
      <c r="BL118" s="92"/>
      <c r="BM118" s="92"/>
      <c r="BN118" s="92"/>
      <c r="BO118" s="92"/>
      <c r="BP118" s="92"/>
      <c r="BQ118" s="92"/>
      <c r="BR118" s="92"/>
      <c r="BS118" s="92"/>
      <c r="BT118" s="92"/>
      <c r="BU118" s="92"/>
      <c r="BV118" s="92"/>
      <c r="BW118" s="92"/>
      <c r="BX118" s="92"/>
      <c r="BY118" s="92"/>
      <c r="BZ118" s="92"/>
      <c r="CA118" s="92"/>
      <c r="CB118" s="92"/>
      <c r="CC118" s="92"/>
      <c r="CD118" s="92"/>
      <c r="CE118" s="92"/>
      <c r="CF118" s="92"/>
      <c r="CG118" s="92"/>
      <c r="CH118" s="92"/>
      <c r="CI118" s="92"/>
      <c r="CJ118" s="92"/>
      <c r="CK118" s="92"/>
      <c r="CL118" s="92"/>
      <c r="CM118" s="92"/>
      <c r="CN118" s="92"/>
      <c r="CO118" s="92"/>
      <c r="CP118" s="92"/>
      <c r="CQ118" s="92"/>
      <c r="CR118" s="92"/>
      <c r="CS118" s="92"/>
      <c r="CT118" s="92"/>
      <c r="CU118" s="92"/>
      <c r="CV118" s="92"/>
      <c r="CW118" s="92"/>
      <c r="CX118" s="92"/>
      <c r="CY118" s="92"/>
      <c r="CZ118" s="92"/>
      <c r="DA118" s="92"/>
      <c r="DB118" s="92"/>
      <c r="DC118" s="92"/>
      <c r="DD118" s="92"/>
      <c r="DE118" s="92"/>
      <c r="DF118" s="92"/>
      <c r="DG118" s="92"/>
      <c r="DH118" s="92"/>
      <c r="DI118" s="92"/>
      <c r="DJ118" s="92"/>
      <c r="DK118" s="92"/>
      <c r="DL118" s="92"/>
      <c r="DM118" s="92"/>
      <c r="DN118" s="92"/>
      <c r="DO118" s="92"/>
      <c r="DP118" s="92"/>
      <c r="DQ118" s="92"/>
      <c r="DR118" s="92"/>
      <c r="DS118" s="92"/>
      <c r="DT118" s="92"/>
      <c r="DU118" s="92"/>
      <c r="DV118" s="92"/>
      <c r="DW118" s="92"/>
      <c r="DX118" s="92"/>
      <c r="DY118" s="92"/>
      <c r="DZ118" s="92"/>
      <c r="EA118" s="92"/>
      <c r="EB118" s="92"/>
      <c r="EC118" s="92"/>
      <c r="ED118" s="92"/>
      <c r="EE118" s="92"/>
      <c r="EF118" s="92"/>
      <c r="EG118" s="92"/>
      <c r="EH118" s="92"/>
      <c r="EI118" s="92"/>
      <c r="EJ118" s="92"/>
      <c r="EK118" s="92"/>
      <c r="EL118" s="92"/>
      <c r="EM118" s="92"/>
      <c r="EN118" s="92"/>
      <c r="EO118" s="92"/>
      <c r="EP118" s="92"/>
      <c r="EQ118" s="92"/>
      <c r="ER118" s="92"/>
      <c r="ES118" s="92"/>
      <c r="ET118" s="92"/>
      <c r="EU118" s="92"/>
      <c r="EV118" s="92"/>
      <c r="EW118" s="92"/>
      <c r="EX118" s="92"/>
      <c r="EY118" s="92"/>
      <c r="EZ118" s="92"/>
      <c r="FA118" s="92"/>
      <c r="FB118" s="92"/>
      <c r="FC118" s="92"/>
      <c r="FD118" s="92"/>
      <c r="FE118" s="92"/>
      <c r="FF118" s="92"/>
      <c r="FG118" s="92"/>
      <c r="FH118" s="92"/>
      <c r="FI118" s="92"/>
      <c r="FJ118" s="92"/>
      <c r="FK118" s="92"/>
      <c r="FL118" s="92"/>
      <c r="FM118" s="92"/>
      <c r="FN118" s="92"/>
      <c r="FO118" s="92"/>
      <c r="FP118" s="92"/>
      <c r="FQ118" s="92"/>
      <c r="FR118" s="92"/>
      <c r="FS118" s="92"/>
      <c r="FT118" s="92"/>
      <c r="FU118" s="92"/>
      <c r="FV118" s="92"/>
      <c r="FW118" s="92"/>
      <c r="FX118" s="92"/>
      <c r="FY118" s="92"/>
      <c r="FZ118" s="92"/>
      <c r="GA118" s="92"/>
      <c r="GB118" s="92"/>
      <c r="GC118" s="92"/>
      <c r="GD118" s="92"/>
      <c r="GE118" s="92"/>
      <c r="GF118" s="92"/>
      <c r="GG118" s="92"/>
      <c r="GH118" s="92"/>
      <c r="GI118" s="92"/>
      <c r="GJ118" s="92"/>
      <c r="GK118" s="92"/>
      <c r="GL118" s="92"/>
      <c r="GM118" s="92"/>
      <c r="GN118" s="92"/>
      <c r="GO118" s="92"/>
      <c r="GP118" s="92"/>
      <c r="GQ118" s="92"/>
      <c r="GR118" s="92"/>
      <c r="GS118" s="92"/>
      <c r="GT118" s="92"/>
      <c r="GU118" s="92"/>
      <c r="GV118" s="92"/>
      <c r="GW118" s="92"/>
      <c r="GX118" s="92"/>
      <c r="GY118" s="92"/>
      <c r="GZ118" s="92"/>
      <c r="HA118" s="92"/>
      <c r="HB118" s="92"/>
      <c r="HC118" s="92"/>
      <c r="HD118" s="92"/>
      <c r="HE118" s="92"/>
      <c r="HF118" s="92"/>
      <c r="HG118" s="92"/>
      <c r="HH118" s="92"/>
      <c r="HI118" s="92"/>
      <c r="HJ118" s="92"/>
      <c r="HK118" s="92"/>
      <c r="HL118" s="92"/>
      <c r="HM118" s="92"/>
      <c r="HN118" s="92"/>
      <c r="HO118" s="92"/>
      <c r="HP118" s="92"/>
      <c r="HQ118" s="92"/>
      <c r="HR118" s="92"/>
      <c r="HS118" s="92"/>
      <c r="HT118" s="92"/>
      <c r="HU118" s="92"/>
      <c r="HV118" s="92"/>
      <c r="HW118" s="92"/>
      <c r="HX118" s="92"/>
      <c r="HY118" s="92"/>
      <c r="HZ118" s="92"/>
      <c r="IA118" s="92"/>
      <c r="IB118" s="92"/>
      <c r="IC118" s="92"/>
      <c r="ID118" s="92"/>
      <c r="IE118" s="92"/>
      <c r="IF118" s="92"/>
      <c r="IG118" s="92"/>
      <c r="IH118" s="92"/>
      <c r="II118" s="92"/>
      <c r="IJ118" s="92"/>
      <c r="IK118" s="92"/>
      <c r="IL118" s="92"/>
      <c r="IM118" s="92"/>
      <c r="IN118" s="92"/>
      <c r="IO118" s="92"/>
      <c r="IP118" s="92"/>
      <c r="IQ118" s="92"/>
      <c r="IR118" s="92"/>
      <c r="IS118" s="92"/>
      <c r="IT118" s="92"/>
      <c r="IU118" s="92"/>
      <c r="IV118" s="92"/>
      <c r="IW118" s="92"/>
      <c r="IX118" s="92"/>
    </row>
    <row r="119" spans="1:258" s="14" customFormat="1" ht="15" customHeight="1">
      <c r="A119" s="61">
        <v>111</v>
      </c>
      <c r="B119" s="62"/>
      <c r="C119" s="79" t="s">
        <v>293</v>
      </c>
      <c r="D119" s="80" t="s">
        <v>294</v>
      </c>
      <c r="E119" s="63"/>
      <c r="F119" s="58" t="e">
        <f>VLOOKUP(D119,#REF!,3,0)</f>
        <v>#REF!</v>
      </c>
      <c r="G119" s="59">
        <v>1.227395</v>
      </c>
      <c r="H119" s="65"/>
      <c r="I119" s="92"/>
      <c r="J119" s="151" t="e">
        <f t="shared" si="3"/>
        <v>#REF!</v>
      </c>
      <c r="K119" s="92"/>
      <c r="L119" s="92"/>
      <c r="M119" s="100"/>
      <c r="N119" s="58"/>
      <c r="O119" s="92"/>
      <c r="P119" s="92"/>
      <c r="Q119" s="92"/>
      <c r="R119" s="92"/>
      <c r="S119" s="92"/>
      <c r="T119" s="92"/>
      <c r="U119" s="92"/>
      <c r="V119" s="92"/>
      <c r="W119" s="92"/>
      <c r="X119" s="92"/>
      <c r="Y119" s="92"/>
      <c r="Z119" s="92"/>
      <c r="AA119" s="92"/>
      <c r="AB119" s="92"/>
      <c r="AC119" s="92"/>
      <c r="AD119" s="92"/>
      <c r="AE119" s="92"/>
      <c r="AF119" s="92"/>
      <c r="AG119" s="92"/>
      <c r="AH119" s="92"/>
      <c r="AI119" s="92"/>
      <c r="AJ119" s="92"/>
      <c r="AK119" s="92"/>
      <c r="AL119" s="92"/>
      <c r="AM119" s="92"/>
      <c r="AN119" s="92"/>
      <c r="AO119" s="92"/>
      <c r="AP119" s="92"/>
      <c r="AQ119" s="92"/>
      <c r="AR119" s="92"/>
      <c r="AS119" s="92"/>
      <c r="AT119" s="92"/>
      <c r="AU119" s="92"/>
      <c r="AV119" s="92"/>
      <c r="AW119" s="92"/>
      <c r="AX119" s="92"/>
      <c r="AY119" s="92"/>
      <c r="AZ119" s="92"/>
      <c r="BA119" s="92"/>
      <c r="BB119" s="92"/>
      <c r="BC119" s="92"/>
      <c r="BD119" s="92"/>
      <c r="BE119" s="92"/>
      <c r="BF119" s="92"/>
      <c r="BG119" s="92"/>
      <c r="BH119" s="92"/>
      <c r="BI119" s="92"/>
      <c r="BJ119" s="92"/>
      <c r="BK119" s="92"/>
      <c r="BL119" s="92"/>
      <c r="BM119" s="92"/>
      <c r="BN119" s="92"/>
      <c r="BO119" s="92"/>
      <c r="BP119" s="92"/>
      <c r="BQ119" s="92"/>
      <c r="BR119" s="92"/>
      <c r="BS119" s="92"/>
      <c r="BT119" s="92"/>
      <c r="BU119" s="92"/>
      <c r="BV119" s="92"/>
      <c r="BW119" s="92"/>
      <c r="BX119" s="92"/>
      <c r="BY119" s="92"/>
      <c r="BZ119" s="92"/>
      <c r="CA119" s="92"/>
      <c r="CB119" s="92"/>
      <c r="CC119" s="92"/>
      <c r="CD119" s="92"/>
      <c r="CE119" s="92"/>
      <c r="CF119" s="92"/>
      <c r="CG119" s="92"/>
      <c r="CH119" s="92"/>
      <c r="CI119" s="92"/>
      <c r="CJ119" s="92"/>
      <c r="CK119" s="92"/>
      <c r="CL119" s="92"/>
      <c r="CM119" s="92"/>
      <c r="CN119" s="92"/>
      <c r="CO119" s="92"/>
      <c r="CP119" s="92"/>
      <c r="CQ119" s="92"/>
      <c r="CR119" s="92"/>
      <c r="CS119" s="92"/>
      <c r="CT119" s="92"/>
      <c r="CU119" s="92"/>
      <c r="CV119" s="92"/>
      <c r="CW119" s="92"/>
      <c r="CX119" s="92"/>
      <c r="CY119" s="92"/>
      <c r="CZ119" s="92"/>
      <c r="DA119" s="92"/>
      <c r="DB119" s="92"/>
      <c r="DC119" s="92"/>
      <c r="DD119" s="92"/>
      <c r="DE119" s="92"/>
      <c r="DF119" s="92"/>
      <c r="DG119" s="92"/>
      <c r="DH119" s="92"/>
      <c r="DI119" s="92"/>
      <c r="DJ119" s="92"/>
      <c r="DK119" s="92"/>
      <c r="DL119" s="92"/>
      <c r="DM119" s="92"/>
      <c r="DN119" s="92"/>
      <c r="DO119" s="92"/>
      <c r="DP119" s="92"/>
      <c r="DQ119" s="92"/>
      <c r="DR119" s="92"/>
      <c r="DS119" s="92"/>
      <c r="DT119" s="92"/>
      <c r="DU119" s="92"/>
      <c r="DV119" s="92"/>
      <c r="DW119" s="92"/>
      <c r="DX119" s="92"/>
      <c r="DY119" s="92"/>
      <c r="DZ119" s="92"/>
      <c r="EA119" s="92"/>
      <c r="EB119" s="92"/>
      <c r="EC119" s="92"/>
      <c r="ED119" s="92"/>
      <c r="EE119" s="92"/>
      <c r="EF119" s="92"/>
      <c r="EG119" s="92"/>
      <c r="EH119" s="92"/>
      <c r="EI119" s="92"/>
      <c r="EJ119" s="92"/>
      <c r="EK119" s="92"/>
      <c r="EL119" s="92"/>
      <c r="EM119" s="92"/>
      <c r="EN119" s="92"/>
      <c r="EO119" s="92"/>
      <c r="EP119" s="92"/>
      <c r="EQ119" s="92"/>
      <c r="ER119" s="92"/>
      <c r="ES119" s="92"/>
      <c r="ET119" s="92"/>
      <c r="EU119" s="92"/>
      <c r="EV119" s="92"/>
      <c r="EW119" s="92"/>
      <c r="EX119" s="92"/>
      <c r="EY119" s="92"/>
      <c r="EZ119" s="92"/>
      <c r="FA119" s="92"/>
      <c r="FB119" s="92"/>
      <c r="FC119" s="92"/>
      <c r="FD119" s="92"/>
      <c r="FE119" s="92"/>
      <c r="FF119" s="92"/>
      <c r="FG119" s="92"/>
      <c r="FH119" s="92"/>
      <c r="FI119" s="92"/>
      <c r="FJ119" s="92"/>
      <c r="FK119" s="92"/>
      <c r="FL119" s="92"/>
      <c r="FM119" s="92"/>
      <c r="FN119" s="92"/>
      <c r="FO119" s="92"/>
      <c r="FP119" s="92"/>
      <c r="FQ119" s="92"/>
      <c r="FR119" s="92"/>
      <c r="FS119" s="92"/>
      <c r="FT119" s="92"/>
      <c r="FU119" s="92"/>
      <c r="FV119" s="92"/>
      <c r="FW119" s="92"/>
      <c r="FX119" s="92"/>
      <c r="FY119" s="92"/>
      <c r="FZ119" s="92"/>
      <c r="GA119" s="92"/>
      <c r="GB119" s="92"/>
      <c r="GC119" s="92"/>
      <c r="GD119" s="92"/>
      <c r="GE119" s="92"/>
      <c r="GF119" s="92"/>
      <c r="GG119" s="92"/>
      <c r="GH119" s="92"/>
      <c r="GI119" s="92"/>
      <c r="GJ119" s="92"/>
      <c r="GK119" s="92"/>
      <c r="GL119" s="92"/>
      <c r="GM119" s="92"/>
      <c r="GN119" s="92"/>
      <c r="GO119" s="92"/>
      <c r="GP119" s="92"/>
      <c r="GQ119" s="92"/>
      <c r="GR119" s="92"/>
      <c r="GS119" s="92"/>
      <c r="GT119" s="92"/>
      <c r="GU119" s="92"/>
      <c r="GV119" s="92"/>
      <c r="GW119" s="92"/>
      <c r="GX119" s="92"/>
      <c r="GY119" s="92"/>
      <c r="GZ119" s="92"/>
      <c r="HA119" s="92"/>
      <c r="HB119" s="92"/>
      <c r="HC119" s="92"/>
      <c r="HD119" s="92"/>
      <c r="HE119" s="92"/>
      <c r="HF119" s="92"/>
      <c r="HG119" s="92"/>
      <c r="HH119" s="92"/>
      <c r="HI119" s="92"/>
      <c r="HJ119" s="92"/>
      <c r="HK119" s="92"/>
      <c r="HL119" s="92"/>
      <c r="HM119" s="92"/>
      <c r="HN119" s="92"/>
      <c r="HO119" s="92"/>
      <c r="HP119" s="92"/>
      <c r="HQ119" s="92"/>
      <c r="HR119" s="92"/>
      <c r="HS119" s="92"/>
      <c r="HT119" s="92"/>
      <c r="HU119" s="92"/>
      <c r="HV119" s="92"/>
      <c r="HW119" s="92"/>
      <c r="HX119" s="92"/>
      <c r="HY119" s="92"/>
      <c r="HZ119" s="92"/>
      <c r="IA119" s="92"/>
      <c r="IB119" s="92"/>
      <c r="IC119" s="92"/>
      <c r="ID119" s="92"/>
      <c r="IE119" s="92"/>
      <c r="IF119" s="92"/>
      <c r="IG119" s="92"/>
      <c r="IH119" s="92"/>
      <c r="II119" s="92"/>
      <c r="IJ119" s="92"/>
      <c r="IK119" s="92"/>
      <c r="IL119" s="92"/>
      <c r="IM119" s="92"/>
      <c r="IN119" s="92"/>
      <c r="IO119" s="92"/>
      <c r="IP119" s="92"/>
      <c r="IQ119" s="92"/>
      <c r="IR119" s="92"/>
      <c r="IS119" s="92"/>
      <c r="IT119" s="92"/>
      <c r="IU119" s="92"/>
      <c r="IV119" s="92"/>
      <c r="IW119" s="92"/>
      <c r="IX119" s="92"/>
    </row>
    <row r="120" spans="1:258" s="14" customFormat="1" ht="15" customHeight="1">
      <c r="A120" s="61">
        <v>112</v>
      </c>
      <c r="B120" s="62"/>
      <c r="C120" s="79" t="s">
        <v>295</v>
      </c>
      <c r="D120" s="80" t="s">
        <v>296</v>
      </c>
      <c r="E120" s="63"/>
      <c r="F120" s="58" t="e">
        <f>VLOOKUP(D120,#REF!,3,0)</f>
        <v>#REF!</v>
      </c>
      <c r="G120" s="59">
        <v>8.4346750000000004</v>
      </c>
      <c r="H120" s="65"/>
      <c r="I120" s="92"/>
      <c r="J120" s="151" t="e">
        <f t="shared" si="3"/>
        <v>#REF!</v>
      </c>
      <c r="K120" s="92"/>
      <c r="L120" s="92"/>
      <c r="M120" s="100"/>
      <c r="N120" s="58"/>
      <c r="O120" s="92"/>
      <c r="P120" s="92"/>
      <c r="Q120" s="92"/>
      <c r="R120" s="92"/>
      <c r="S120" s="92"/>
      <c r="T120" s="92"/>
      <c r="U120" s="92"/>
      <c r="V120" s="92"/>
      <c r="W120" s="92"/>
      <c r="X120" s="92"/>
      <c r="Y120" s="92"/>
      <c r="Z120" s="92"/>
      <c r="AA120" s="92"/>
      <c r="AB120" s="92"/>
      <c r="AC120" s="92"/>
      <c r="AD120" s="92"/>
      <c r="AE120" s="92"/>
      <c r="AF120" s="92"/>
      <c r="AG120" s="92"/>
      <c r="AH120" s="92"/>
      <c r="AI120" s="92"/>
      <c r="AJ120" s="92"/>
      <c r="AK120" s="92"/>
      <c r="AL120" s="92"/>
      <c r="AM120" s="92"/>
      <c r="AN120" s="92"/>
      <c r="AO120" s="92"/>
      <c r="AP120" s="92"/>
      <c r="AQ120" s="92"/>
      <c r="AR120" s="92"/>
      <c r="AS120" s="92"/>
      <c r="AT120" s="92"/>
      <c r="AU120" s="92"/>
      <c r="AV120" s="92"/>
      <c r="AW120" s="92"/>
      <c r="AX120" s="92"/>
      <c r="AY120" s="92"/>
      <c r="AZ120" s="92"/>
      <c r="BA120" s="92"/>
      <c r="BB120" s="92"/>
      <c r="BC120" s="92"/>
      <c r="BD120" s="92"/>
      <c r="BE120" s="92"/>
      <c r="BF120" s="92"/>
      <c r="BG120" s="92"/>
      <c r="BH120" s="92"/>
      <c r="BI120" s="92"/>
      <c r="BJ120" s="92"/>
      <c r="BK120" s="92"/>
      <c r="BL120" s="92"/>
      <c r="BM120" s="92"/>
      <c r="BN120" s="92"/>
      <c r="BO120" s="92"/>
      <c r="BP120" s="92"/>
      <c r="BQ120" s="92"/>
      <c r="BR120" s="92"/>
      <c r="BS120" s="92"/>
      <c r="BT120" s="92"/>
      <c r="BU120" s="92"/>
      <c r="BV120" s="92"/>
      <c r="BW120" s="92"/>
      <c r="BX120" s="92"/>
      <c r="BY120" s="92"/>
      <c r="BZ120" s="92"/>
      <c r="CA120" s="92"/>
      <c r="CB120" s="92"/>
      <c r="CC120" s="92"/>
      <c r="CD120" s="92"/>
      <c r="CE120" s="92"/>
      <c r="CF120" s="92"/>
      <c r="CG120" s="92"/>
      <c r="CH120" s="92"/>
      <c r="CI120" s="92"/>
      <c r="CJ120" s="92"/>
      <c r="CK120" s="92"/>
      <c r="CL120" s="92"/>
      <c r="CM120" s="92"/>
      <c r="CN120" s="92"/>
      <c r="CO120" s="92"/>
      <c r="CP120" s="92"/>
      <c r="CQ120" s="92"/>
      <c r="CR120" s="92"/>
      <c r="CS120" s="92"/>
      <c r="CT120" s="92"/>
      <c r="CU120" s="92"/>
      <c r="CV120" s="92"/>
      <c r="CW120" s="92"/>
      <c r="CX120" s="92"/>
      <c r="CY120" s="92"/>
      <c r="CZ120" s="92"/>
      <c r="DA120" s="92"/>
      <c r="DB120" s="92"/>
      <c r="DC120" s="92"/>
      <c r="DD120" s="92"/>
      <c r="DE120" s="92"/>
      <c r="DF120" s="92"/>
      <c r="DG120" s="92"/>
      <c r="DH120" s="92"/>
      <c r="DI120" s="92"/>
      <c r="DJ120" s="92"/>
      <c r="DK120" s="92"/>
      <c r="DL120" s="92"/>
      <c r="DM120" s="92"/>
      <c r="DN120" s="92"/>
      <c r="DO120" s="92"/>
      <c r="DP120" s="92"/>
      <c r="DQ120" s="92"/>
      <c r="DR120" s="92"/>
      <c r="DS120" s="92"/>
      <c r="DT120" s="92"/>
      <c r="DU120" s="92"/>
      <c r="DV120" s="92"/>
      <c r="DW120" s="92"/>
      <c r="DX120" s="92"/>
      <c r="DY120" s="92"/>
      <c r="DZ120" s="92"/>
      <c r="EA120" s="92"/>
      <c r="EB120" s="92"/>
      <c r="EC120" s="92"/>
      <c r="ED120" s="92"/>
      <c r="EE120" s="92"/>
      <c r="EF120" s="92"/>
      <c r="EG120" s="92"/>
      <c r="EH120" s="92"/>
      <c r="EI120" s="92"/>
      <c r="EJ120" s="92"/>
      <c r="EK120" s="92"/>
      <c r="EL120" s="92"/>
      <c r="EM120" s="92"/>
      <c r="EN120" s="92"/>
      <c r="EO120" s="92"/>
      <c r="EP120" s="92"/>
      <c r="EQ120" s="92"/>
      <c r="ER120" s="92"/>
      <c r="ES120" s="92"/>
      <c r="ET120" s="92"/>
      <c r="EU120" s="92"/>
      <c r="EV120" s="92"/>
      <c r="EW120" s="92"/>
      <c r="EX120" s="92"/>
      <c r="EY120" s="92"/>
      <c r="EZ120" s="92"/>
      <c r="FA120" s="92"/>
      <c r="FB120" s="92"/>
      <c r="FC120" s="92"/>
      <c r="FD120" s="92"/>
      <c r="FE120" s="92"/>
      <c r="FF120" s="92"/>
      <c r="FG120" s="92"/>
      <c r="FH120" s="92"/>
      <c r="FI120" s="92"/>
      <c r="FJ120" s="92"/>
      <c r="FK120" s="92"/>
      <c r="FL120" s="92"/>
      <c r="FM120" s="92"/>
      <c r="FN120" s="92"/>
      <c r="FO120" s="92"/>
      <c r="FP120" s="92"/>
      <c r="FQ120" s="92"/>
      <c r="FR120" s="92"/>
      <c r="FS120" s="92"/>
      <c r="FT120" s="92"/>
      <c r="FU120" s="92"/>
      <c r="FV120" s="92"/>
      <c r="FW120" s="92"/>
      <c r="FX120" s="92"/>
      <c r="FY120" s="92"/>
      <c r="FZ120" s="92"/>
      <c r="GA120" s="92"/>
      <c r="GB120" s="92"/>
      <c r="GC120" s="92"/>
      <c r="GD120" s="92"/>
      <c r="GE120" s="92"/>
      <c r="GF120" s="92"/>
      <c r="GG120" s="92"/>
      <c r="GH120" s="92"/>
      <c r="GI120" s="92"/>
      <c r="GJ120" s="92"/>
      <c r="GK120" s="92"/>
      <c r="GL120" s="92"/>
      <c r="GM120" s="92"/>
      <c r="GN120" s="92"/>
      <c r="GO120" s="92"/>
      <c r="GP120" s="92"/>
      <c r="GQ120" s="92"/>
      <c r="GR120" s="92"/>
      <c r="GS120" s="92"/>
      <c r="GT120" s="92"/>
      <c r="GU120" s="92"/>
      <c r="GV120" s="92"/>
      <c r="GW120" s="92"/>
      <c r="GX120" s="92"/>
      <c r="GY120" s="92"/>
      <c r="GZ120" s="92"/>
      <c r="HA120" s="92"/>
      <c r="HB120" s="92"/>
      <c r="HC120" s="92"/>
      <c r="HD120" s="92"/>
      <c r="HE120" s="92"/>
      <c r="HF120" s="92"/>
      <c r="HG120" s="92"/>
      <c r="HH120" s="92"/>
      <c r="HI120" s="92"/>
      <c r="HJ120" s="92"/>
      <c r="HK120" s="92"/>
      <c r="HL120" s="92"/>
      <c r="HM120" s="92"/>
      <c r="HN120" s="92"/>
      <c r="HO120" s="92"/>
      <c r="HP120" s="92"/>
      <c r="HQ120" s="92"/>
      <c r="HR120" s="92"/>
      <c r="HS120" s="92"/>
      <c r="HT120" s="92"/>
      <c r="HU120" s="92"/>
      <c r="HV120" s="92"/>
      <c r="HW120" s="92"/>
      <c r="HX120" s="92"/>
      <c r="HY120" s="92"/>
      <c r="HZ120" s="92"/>
      <c r="IA120" s="92"/>
      <c r="IB120" s="92"/>
      <c r="IC120" s="92"/>
      <c r="ID120" s="92"/>
      <c r="IE120" s="92"/>
      <c r="IF120" s="92"/>
      <c r="IG120" s="92"/>
      <c r="IH120" s="92"/>
      <c r="II120" s="92"/>
      <c r="IJ120" s="92"/>
      <c r="IK120" s="92"/>
      <c r="IL120" s="92"/>
      <c r="IM120" s="92"/>
      <c r="IN120" s="92"/>
      <c r="IO120" s="92"/>
      <c r="IP120" s="92"/>
      <c r="IQ120" s="92"/>
      <c r="IR120" s="92"/>
      <c r="IS120" s="92"/>
      <c r="IT120" s="92"/>
      <c r="IU120" s="92"/>
      <c r="IV120" s="92"/>
      <c r="IW120" s="92"/>
      <c r="IX120" s="92"/>
    </row>
    <row r="121" spans="1:258" s="14" customFormat="1" ht="15" customHeight="1">
      <c r="A121" s="61">
        <v>113</v>
      </c>
      <c r="B121" s="62"/>
      <c r="C121" s="79" t="s">
        <v>297</v>
      </c>
      <c r="D121" s="80" t="s">
        <v>298</v>
      </c>
      <c r="E121" s="63"/>
      <c r="F121" s="58" t="e">
        <f>VLOOKUP(D121,#REF!,3,0)</f>
        <v>#REF!</v>
      </c>
      <c r="G121" s="59">
        <v>3.9181650000000001</v>
      </c>
      <c r="H121" s="65"/>
      <c r="I121" s="92"/>
      <c r="J121" s="151" t="e">
        <f t="shared" si="3"/>
        <v>#REF!</v>
      </c>
      <c r="K121" s="92"/>
      <c r="L121" s="92"/>
      <c r="M121" s="100"/>
      <c r="N121" s="58"/>
      <c r="O121" s="92"/>
      <c r="P121" s="92"/>
      <c r="Q121" s="92"/>
      <c r="R121" s="92"/>
      <c r="S121" s="92"/>
      <c r="T121" s="92"/>
      <c r="U121" s="92"/>
      <c r="V121" s="92"/>
      <c r="W121" s="92"/>
      <c r="X121" s="92"/>
      <c r="Y121" s="92"/>
      <c r="Z121" s="92"/>
      <c r="AA121" s="92"/>
      <c r="AB121" s="92"/>
      <c r="AC121" s="92"/>
      <c r="AD121" s="92"/>
      <c r="AE121" s="92"/>
      <c r="AF121" s="92"/>
      <c r="AG121" s="92"/>
      <c r="AH121" s="92"/>
      <c r="AI121" s="92"/>
      <c r="AJ121" s="92"/>
      <c r="AK121" s="92"/>
      <c r="AL121" s="92"/>
      <c r="AM121" s="92"/>
      <c r="AN121" s="92"/>
      <c r="AO121" s="92"/>
      <c r="AP121" s="92"/>
      <c r="AQ121" s="92"/>
      <c r="AR121" s="92"/>
      <c r="AS121" s="92"/>
      <c r="AT121" s="92"/>
      <c r="AU121" s="92"/>
      <c r="AV121" s="92"/>
      <c r="AW121" s="92"/>
      <c r="AX121" s="92"/>
      <c r="AY121" s="92"/>
      <c r="AZ121" s="92"/>
      <c r="BA121" s="92"/>
      <c r="BB121" s="92"/>
      <c r="BC121" s="92"/>
      <c r="BD121" s="92"/>
      <c r="BE121" s="92"/>
      <c r="BF121" s="92"/>
      <c r="BG121" s="92"/>
      <c r="BH121" s="92"/>
      <c r="BI121" s="92"/>
      <c r="BJ121" s="92"/>
      <c r="BK121" s="92"/>
      <c r="BL121" s="92"/>
      <c r="BM121" s="92"/>
      <c r="BN121" s="92"/>
      <c r="BO121" s="92"/>
      <c r="BP121" s="92"/>
      <c r="BQ121" s="92"/>
      <c r="BR121" s="92"/>
      <c r="BS121" s="92"/>
      <c r="BT121" s="92"/>
      <c r="BU121" s="92"/>
      <c r="BV121" s="92"/>
      <c r="BW121" s="92"/>
      <c r="BX121" s="92"/>
      <c r="BY121" s="92"/>
      <c r="BZ121" s="92"/>
      <c r="CA121" s="92"/>
      <c r="CB121" s="92"/>
      <c r="CC121" s="92"/>
      <c r="CD121" s="92"/>
      <c r="CE121" s="92"/>
      <c r="CF121" s="92"/>
      <c r="CG121" s="92"/>
      <c r="CH121" s="92"/>
      <c r="CI121" s="92"/>
      <c r="CJ121" s="92"/>
      <c r="CK121" s="92"/>
      <c r="CL121" s="92"/>
      <c r="CM121" s="92"/>
      <c r="CN121" s="92"/>
      <c r="CO121" s="92"/>
      <c r="CP121" s="92"/>
      <c r="CQ121" s="92"/>
      <c r="CR121" s="92"/>
      <c r="CS121" s="92"/>
      <c r="CT121" s="92"/>
      <c r="CU121" s="92"/>
      <c r="CV121" s="92"/>
      <c r="CW121" s="92"/>
      <c r="CX121" s="92"/>
      <c r="CY121" s="92"/>
      <c r="CZ121" s="92"/>
      <c r="DA121" s="92"/>
      <c r="DB121" s="92"/>
      <c r="DC121" s="92"/>
      <c r="DD121" s="92"/>
      <c r="DE121" s="92"/>
      <c r="DF121" s="92"/>
      <c r="DG121" s="92"/>
      <c r="DH121" s="92"/>
      <c r="DI121" s="92"/>
      <c r="DJ121" s="92"/>
      <c r="DK121" s="92"/>
      <c r="DL121" s="92"/>
      <c r="DM121" s="92"/>
      <c r="DN121" s="92"/>
      <c r="DO121" s="92"/>
      <c r="DP121" s="92"/>
      <c r="DQ121" s="92"/>
      <c r="DR121" s="92"/>
      <c r="DS121" s="92"/>
      <c r="DT121" s="92"/>
      <c r="DU121" s="92"/>
      <c r="DV121" s="92"/>
      <c r="DW121" s="92"/>
      <c r="DX121" s="92"/>
      <c r="DY121" s="92"/>
      <c r="DZ121" s="92"/>
      <c r="EA121" s="92"/>
      <c r="EB121" s="92"/>
      <c r="EC121" s="92"/>
      <c r="ED121" s="92"/>
      <c r="EE121" s="92"/>
      <c r="EF121" s="92"/>
      <c r="EG121" s="92"/>
      <c r="EH121" s="92"/>
      <c r="EI121" s="92"/>
      <c r="EJ121" s="92"/>
      <c r="EK121" s="92"/>
      <c r="EL121" s="92"/>
      <c r="EM121" s="92"/>
      <c r="EN121" s="92"/>
      <c r="EO121" s="92"/>
      <c r="EP121" s="92"/>
      <c r="EQ121" s="92"/>
      <c r="ER121" s="92"/>
      <c r="ES121" s="92"/>
      <c r="ET121" s="92"/>
      <c r="EU121" s="92"/>
      <c r="EV121" s="92"/>
      <c r="EW121" s="92"/>
      <c r="EX121" s="92"/>
      <c r="EY121" s="92"/>
      <c r="EZ121" s="92"/>
      <c r="FA121" s="92"/>
      <c r="FB121" s="92"/>
      <c r="FC121" s="92"/>
      <c r="FD121" s="92"/>
      <c r="FE121" s="92"/>
      <c r="FF121" s="92"/>
      <c r="FG121" s="92"/>
      <c r="FH121" s="92"/>
      <c r="FI121" s="92"/>
      <c r="FJ121" s="92"/>
      <c r="FK121" s="92"/>
      <c r="FL121" s="92"/>
      <c r="FM121" s="92"/>
      <c r="FN121" s="92"/>
      <c r="FO121" s="92"/>
      <c r="FP121" s="92"/>
      <c r="FQ121" s="92"/>
      <c r="FR121" s="92"/>
      <c r="FS121" s="92"/>
      <c r="FT121" s="92"/>
      <c r="FU121" s="92"/>
      <c r="FV121" s="92"/>
      <c r="FW121" s="92"/>
      <c r="FX121" s="92"/>
      <c r="FY121" s="92"/>
      <c r="FZ121" s="92"/>
      <c r="GA121" s="92"/>
      <c r="GB121" s="92"/>
      <c r="GC121" s="92"/>
      <c r="GD121" s="92"/>
      <c r="GE121" s="92"/>
      <c r="GF121" s="92"/>
      <c r="GG121" s="92"/>
      <c r="GH121" s="92"/>
      <c r="GI121" s="92"/>
      <c r="GJ121" s="92"/>
      <c r="GK121" s="92"/>
      <c r="GL121" s="92"/>
      <c r="GM121" s="92"/>
      <c r="GN121" s="92"/>
      <c r="GO121" s="92"/>
      <c r="GP121" s="92"/>
      <c r="GQ121" s="92"/>
      <c r="GR121" s="92"/>
      <c r="GS121" s="92"/>
      <c r="GT121" s="92"/>
      <c r="GU121" s="92"/>
      <c r="GV121" s="92"/>
      <c r="GW121" s="92"/>
      <c r="GX121" s="92"/>
      <c r="GY121" s="92"/>
      <c r="GZ121" s="92"/>
      <c r="HA121" s="92"/>
      <c r="HB121" s="92"/>
      <c r="HC121" s="92"/>
      <c r="HD121" s="92"/>
      <c r="HE121" s="92"/>
      <c r="HF121" s="92"/>
      <c r="HG121" s="92"/>
      <c r="HH121" s="92"/>
      <c r="HI121" s="92"/>
      <c r="HJ121" s="92"/>
      <c r="HK121" s="92"/>
      <c r="HL121" s="92"/>
      <c r="HM121" s="92"/>
      <c r="HN121" s="92"/>
      <c r="HO121" s="92"/>
      <c r="HP121" s="92"/>
      <c r="HQ121" s="92"/>
      <c r="HR121" s="92"/>
      <c r="HS121" s="92"/>
      <c r="HT121" s="92"/>
      <c r="HU121" s="92"/>
      <c r="HV121" s="92"/>
      <c r="HW121" s="92"/>
      <c r="HX121" s="92"/>
      <c r="HY121" s="92"/>
      <c r="HZ121" s="92"/>
      <c r="IA121" s="92"/>
      <c r="IB121" s="92"/>
      <c r="IC121" s="92"/>
      <c r="ID121" s="92"/>
      <c r="IE121" s="92"/>
      <c r="IF121" s="92"/>
      <c r="IG121" s="92"/>
      <c r="IH121" s="92"/>
      <c r="II121" s="92"/>
      <c r="IJ121" s="92"/>
      <c r="IK121" s="92"/>
      <c r="IL121" s="92"/>
      <c r="IM121" s="92"/>
      <c r="IN121" s="92"/>
      <c r="IO121" s="92"/>
      <c r="IP121" s="92"/>
      <c r="IQ121" s="92"/>
      <c r="IR121" s="92"/>
      <c r="IS121" s="92"/>
      <c r="IT121" s="92"/>
      <c r="IU121" s="92"/>
      <c r="IV121" s="92"/>
      <c r="IW121" s="92"/>
      <c r="IX121" s="92"/>
    </row>
    <row r="122" spans="1:258" s="14" customFormat="1" ht="15" customHeight="1">
      <c r="A122" s="61">
        <v>114</v>
      </c>
      <c r="B122" s="62"/>
      <c r="C122" s="79" t="s">
        <v>299</v>
      </c>
      <c r="D122" s="80" t="s">
        <v>300</v>
      </c>
      <c r="E122" s="63"/>
      <c r="F122" s="58" t="e">
        <f>VLOOKUP(D122,#REF!,3,0)</f>
        <v>#REF!</v>
      </c>
      <c r="G122" s="59">
        <v>8.1308450000000008</v>
      </c>
      <c r="H122" s="65"/>
      <c r="I122" s="92"/>
      <c r="J122" s="151" t="e">
        <f t="shared" si="3"/>
        <v>#REF!</v>
      </c>
      <c r="K122" s="92"/>
      <c r="L122" s="92"/>
      <c r="M122" s="100"/>
      <c r="N122" s="58"/>
      <c r="O122" s="92"/>
      <c r="P122" s="92"/>
      <c r="Q122" s="92"/>
      <c r="R122" s="92"/>
      <c r="S122" s="92"/>
      <c r="T122" s="92"/>
      <c r="U122" s="92"/>
      <c r="V122" s="92"/>
      <c r="W122" s="92"/>
      <c r="X122" s="92"/>
      <c r="Y122" s="92"/>
      <c r="Z122" s="92"/>
      <c r="AA122" s="92"/>
      <c r="AB122" s="92"/>
      <c r="AC122" s="92"/>
      <c r="AD122" s="92"/>
      <c r="AE122" s="92"/>
      <c r="AF122" s="92"/>
      <c r="AG122" s="92"/>
      <c r="AH122" s="92"/>
      <c r="AI122" s="92"/>
      <c r="AJ122" s="92"/>
      <c r="AK122" s="92"/>
      <c r="AL122" s="92"/>
      <c r="AM122" s="92"/>
      <c r="AN122" s="92"/>
      <c r="AO122" s="92"/>
      <c r="AP122" s="92"/>
      <c r="AQ122" s="92"/>
      <c r="AR122" s="92"/>
      <c r="AS122" s="92"/>
      <c r="AT122" s="92"/>
      <c r="AU122" s="92"/>
      <c r="AV122" s="92"/>
      <c r="AW122" s="92"/>
      <c r="AX122" s="92"/>
      <c r="AY122" s="92"/>
      <c r="AZ122" s="92"/>
      <c r="BA122" s="92"/>
      <c r="BB122" s="92"/>
      <c r="BC122" s="92"/>
      <c r="BD122" s="92"/>
      <c r="BE122" s="92"/>
      <c r="BF122" s="92"/>
      <c r="BG122" s="92"/>
      <c r="BH122" s="92"/>
      <c r="BI122" s="92"/>
      <c r="BJ122" s="92"/>
      <c r="BK122" s="92"/>
      <c r="BL122" s="92"/>
      <c r="BM122" s="92"/>
      <c r="BN122" s="92"/>
      <c r="BO122" s="92"/>
      <c r="BP122" s="92"/>
      <c r="BQ122" s="92"/>
      <c r="BR122" s="92"/>
      <c r="BS122" s="92"/>
      <c r="BT122" s="92"/>
      <c r="BU122" s="92"/>
      <c r="BV122" s="92"/>
      <c r="BW122" s="92"/>
      <c r="BX122" s="92"/>
      <c r="BY122" s="92"/>
      <c r="BZ122" s="92"/>
      <c r="CA122" s="92"/>
      <c r="CB122" s="92"/>
      <c r="CC122" s="92"/>
      <c r="CD122" s="92"/>
      <c r="CE122" s="92"/>
      <c r="CF122" s="92"/>
      <c r="CG122" s="92"/>
      <c r="CH122" s="92"/>
      <c r="CI122" s="92"/>
      <c r="CJ122" s="92"/>
      <c r="CK122" s="92"/>
      <c r="CL122" s="92"/>
      <c r="CM122" s="92"/>
      <c r="CN122" s="92"/>
      <c r="CO122" s="92"/>
      <c r="CP122" s="92"/>
      <c r="CQ122" s="92"/>
      <c r="CR122" s="92"/>
      <c r="CS122" s="92"/>
      <c r="CT122" s="92"/>
      <c r="CU122" s="92"/>
      <c r="CV122" s="92"/>
      <c r="CW122" s="92"/>
      <c r="CX122" s="92"/>
      <c r="CY122" s="92"/>
      <c r="CZ122" s="92"/>
      <c r="DA122" s="92"/>
      <c r="DB122" s="92"/>
      <c r="DC122" s="92"/>
      <c r="DD122" s="92"/>
      <c r="DE122" s="92"/>
      <c r="DF122" s="92"/>
      <c r="DG122" s="92"/>
      <c r="DH122" s="92"/>
      <c r="DI122" s="92"/>
      <c r="DJ122" s="92"/>
      <c r="DK122" s="92"/>
      <c r="DL122" s="92"/>
      <c r="DM122" s="92"/>
      <c r="DN122" s="92"/>
      <c r="DO122" s="92"/>
      <c r="DP122" s="92"/>
      <c r="DQ122" s="92"/>
      <c r="DR122" s="92"/>
      <c r="DS122" s="92"/>
      <c r="DT122" s="92"/>
      <c r="DU122" s="92"/>
      <c r="DV122" s="92"/>
      <c r="DW122" s="92"/>
      <c r="DX122" s="92"/>
      <c r="DY122" s="92"/>
      <c r="DZ122" s="92"/>
      <c r="EA122" s="92"/>
      <c r="EB122" s="92"/>
      <c r="EC122" s="92"/>
      <c r="ED122" s="92"/>
      <c r="EE122" s="92"/>
      <c r="EF122" s="92"/>
      <c r="EG122" s="92"/>
      <c r="EH122" s="92"/>
      <c r="EI122" s="92"/>
      <c r="EJ122" s="92"/>
      <c r="EK122" s="92"/>
      <c r="EL122" s="92"/>
      <c r="EM122" s="92"/>
      <c r="EN122" s="92"/>
      <c r="EO122" s="92"/>
      <c r="EP122" s="92"/>
      <c r="EQ122" s="92"/>
      <c r="ER122" s="92"/>
      <c r="ES122" s="92"/>
      <c r="ET122" s="92"/>
      <c r="EU122" s="92"/>
      <c r="EV122" s="92"/>
      <c r="EW122" s="92"/>
      <c r="EX122" s="92"/>
      <c r="EY122" s="92"/>
      <c r="EZ122" s="92"/>
      <c r="FA122" s="92"/>
      <c r="FB122" s="92"/>
      <c r="FC122" s="92"/>
      <c r="FD122" s="92"/>
      <c r="FE122" s="92"/>
      <c r="FF122" s="92"/>
      <c r="FG122" s="92"/>
      <c r="FH122" s="92"/>
      <c r="FI122" s="92"/>
      <c r="FJ122" s="92"/>
      <c r="FK122" s="92"/>
      <c r="FL122" s="92"/>
      <c r="FM122" s="92"/>
      <c r="FN122" s="92"/>
      <c r="FO122" s="92"/>
      <c r="FP122" s="92"/>
      <c r="FQ122" s="92"/>
      <c r="FR122" s="92"/>
      <c r="FS122" s="92"/>
      <c r="FT122" s="92"/>
      <c r="FU122" s="92"/>
      <c r="FV122" s="92"/>
      <c r="FW122" s="92"/>
      <c r="FX122" s="92"/>
      <c r="FY122" s="92"/>
      <c r="FZ122" s="92"/>
      <c r="GA122" s="92"/>
      <c r="GB122" s="92"/>
      <c r="GC122" s="92"/>
      <c r="GD122" s="92"/>
      <c r="GE122" s="92"/>
      <c r="GF122" s="92"/>
      <c r="GG122" s="92"/>
      <c r="GH122" s="92"/>
      <c r="GI122" s="92"/>
      <c r="GJ122" s="92"/>
      <c r="GK122" s="92"/>
      <c r="GL122" s="92"/>
      <c r="GM122" s="92"/>
      <c r="GN122" s="92"/>
      <c r="GO122" s="92"/>
      <c r="GP122" s="92"/>
      <c r="GQ122" s="92"/>
      <c r="GR122" s="92"/>
      <c r="GS122" s="92"/>
      <c r="GT122" s="92"/>
      <c r="GU122" s="92"/>
      <c r="GV122" s="92"/>
      <c r="GW122" s="92"/>
      <c r="GX122" s="92"/>
      <c r="GY122" s="92"/>
      <c r="GZ122" s="92"/>
      <c r="HA122" s="92"/>
      <c r="HB122" s="92"/>
      <c r="HC122" s="92"/>
      <c r="HD122" s="92"/>
      <c r="HE122" s="92"/>
      <c r="HF122" s="92"/>
      <c r="HG122" s="92"/>
      <c r="HH122" s="92"/>
      <c r="HI122" s="92"/>
      <c r="HJ122" s="92"/>
      <c r="HK122" s="92"/>
      <c r="HL122" s="92"/>
      <c r="HM122" s="92"/>
      <c r="HN122" s="92"/>
      <c r="HO122" s="92"/>
      <c r="HP122" s="92"/>
      <c r="HQ122" s="92"/>
      <c r="HR122" s="92"/>
      <c r="HS122" s="92"/>
      <c r="HT122" s="92"/>
      <c r="HU122" s="92"/>
      <c r="HV122" s="92"/>
      <c r="HW122" s="92"/>
      <c r="HX122" s="92"/>
      <c r="HY122" s="92"/>
      <c r="HZ122" s="92"/>
      <c r="IA122" s="92"/>
      <c r="IB122" s="92"/>
      <c r="IC122" s="92"/>
      <c r="ID122" s="92"/>
      <c r="IE122" s="92"/>
      <c r="IF122" s="92"/>
      <c r="IG122" s="92"/>
      <c r="IH122" s="92"/>
      <c r="II122" s="92"/>
      <c r="IJ122" s="92"/>
      <c r="IK122" s="92"/>
      <c r="IL122" s="92"/>
      <c r="IM122" s="92"/>
      <c r="IN122" s="92"/>
      <c r="IO122" s="92"/>
      <c r="IP122" s="92"/>
      <c r="IQ122" s="92"/>
      <c r="IR122" s="92"/>
      <c r="IS122" s="92"/>
      <c r="IT122" s="92"/>
      <c r="IU122" s="92"/>
      <c r="IV122" s="92"/>
      <c r="IW122" s="92"/>
      <c r="IX122" s="92"/>
    </row>
    <row r="123" spans="1:258" s="14" customFormat="1" ht="15" customHeight="1">
      <c r="A123" s="61">
        <v>115</v>
      </c>
      <c r="B123" s="62"/>
      <c r="C123" s="79" t="s">
        <v>301</v>
      </c>
      <c r="D123" s="80" t="s">
        <v>302</v>
      </c>
      <c r="E123" s="63"/>
      <c r="F123" s="58" t="e">
        <f>VLOOKUP(D123,#REF!,3,0)</f>
        <v>#REF!</v>
      </c>
      <c r="G123" s="59">
        <v>9.1840150000000005</v>
      </c>
      <c r="H123" s="65"/>
      <c r="I123" s="92"/>
      <c r="J123" s="151" t="e">
        <f t="shared" si="3"/>
        <v>#REF!</v>
      </c>
      <c r="K123" s="92"/>
      <c r="L123" s="92"/>
      <c r="M123" s="100"/>
      <c r="N123" s="58"/>
      <c r="O123" s="92"/>
      <c r="P123" s="92"/>
      <c r="Q123" s="92"/>
      <c r="R123" s="92"/>
      <c r="S123" s="92"/>
      <c r="T123" s="92"/>
      <c r="U123" s="92"/>
      <c r="V123" s="92"/>
      <c r="W123" s="92"/>
      <c r="X123" s="92"/>
      <c r="Y123" s="92"/>
      <c r="Z123" s="92"/>
      <c r="AA123" s="92"/>
      <c r="AB123" s="92"/>
      <c r="AC123" s="92"/>
      <c r="AD123" s="92"/>
      <c r="AE123" s="92"/>
      <c r="AF123" s="92"/>
      <c r="AG123" s="92"/>
      <c r="AH123" s="92"/>
      <c r="AI123" s="92"/>
      <c r="AJ123" s="92"/>
      <c r="AK123" s="92"/>
      <c r="AL123" s="92"/>
      <c r="AM123" s="92"/>
      <c r="AN123" s="92"/>
      <c r="AO123" s="92"/>
      <c r="AP123" s="92"/>
      <c r="AQ123" s="92"/>
      <c r="AR123" s="92"/>
      <c r="AS123" s="92"/>
      <c r="AT123" s="92"/>
      <c r="AU123" s="92"/>
      <c r="AV123" s="92"/>
      <c r="AW123" s="92"/>
      <c r="AX123" s="92"/>
      <c r="AY123" s="92"/>
      <c r="AZ123" s="92"/>
      <c r="BA123" s="92"/>
      <c r="BB123" s="92"/>
      <c r="BC123" s="92"/>
      <c r="BD123" s="92"/>
      <c r="BE123" s="92"/>
      <c r="BF123" s="92"/>
      <c r="BG123" s="92"/>
      <c r="BH123" s="92"/>
      <c r="BI123" s="92"/>
      <c r="BJ123" s="92"/>
      <c r="BK123" s="92"/>
      <c r="BL123" s="92"/>
      <c r="BM123" s="92"/>
      <c r="BN123" s="92"/>
      <c r="BO123" s="92"/>
      <c r="BP123" s="92"/>
      <c r="BQ123" s="92"/>
      <c r="BR123" s="92"/>
      <c r="BS123" s="92"/>
      <c r="BT123" s="92"/>
      <c r="BU123" s="92"/>
      <c r="BV123" s="92"/>
      <c r="BW123" s="92"/>
      <c r="BX123" s="92"/>
      <c r="BY123" s="92"/>
      <c r="BZ123" s="92"/>
      <c r="CA123" s="92"/>
      <c r="CB123" s="92"/>
      <c r="CC123" s="92"/>
      <c r="CD123" s="92"/>
      <c r="CE123" s="92"/>
      <c r="CF123" s="92"/>
      <c r="CG123" s="92"/>
      <c r="CH123" s="92"/>
      <c r="CI123" s="92"/>
      <c r="CJ123" s="92"/>
      <c r="CK123" s="92"/>
      <c r="CL123" s="92"/>
      <c r="CM123" s="92"/>
      <c r="CN123" s="92"/>
      <c r="CO123" s="92"/>
      <c r="CP123" s="92"/>
      <c r="CQ123" s="92"/>
      <c r="CR123" s="92"/>
      <c r="CS123" s="92"/>
      <c r="CT123" s="92"/>
      <c r="CU123" s="92"/>
      <c r="CV123" s="92"/>
      <c r="CW123" s="92"/>
      <c r="CX123" s="92"/>
      <c r="CY123" s="92"/>
      <c r="CZ123" s="92"/>
      <c r="DA123" s="92"/>
      <c r="DB123" s="92"/>
      <c r="DC123" s="92"/>
      <c r="DD123" s="92"/>
      <c r="DE123" s="92"/>
      <c r="DF123" s="92"/>
      <c r="DG123" s="92"/>
      <c r="DH123" s="92"/>
      <c r="DI123" s="92"/>
      <c r="DJ123" s="92"/>
      <c r="DK123" s="92"/>
      <c r="DL123" s="92"/>
      <c r="DM123" s="92"/>
      <c r="DN123" s="92"/>
      <c r="DO123" s="92"/>
      <c r="DP123" s="92"/>
      <c r="DQ123" s="92"/>
      <c r="DR123" s="92"/>
      <c r="DS123" s="92"/>
      <c r="DT123" s="92"/>
      <c r="DU123" s="92"/>
      <c r="DV123" s="92"/>
      <c r="DW123" s="92"/>
      <c r="DX123" s="92"/>
      <c r="DY123" s="92"/>
      <c r="DZ123" s="92"/>
      <c r="EA123" s="92"/>
      <c r="EB123" s="92"/>
      <c r="EC123" s="92"/>
      <c r="ED123" s="92"/>
      <c r="EE123" s="92"/>
      <c r="EF123" s="92"/>
      <c r="EG123" s="92"/>
      <c r="EH123" s="92"/>
      <c r="EI123" s="92"/>
      <c r="EJ123" s="92"/>
      <c r="EK123" s="92"/>
      <c r="EL123" s="92"/>
      <c r="EM123" s="92"/>
      <c r="EN123" s="92"/>
      <c r="EO123" s="92"/>
      <c r="EP123" s="92"/>
      <c r="EQ123" s="92"/>
      <c r="ER123" s="92"/>
      <c r="ES123" s="92"/>
      <c r="ET123" s="92"/>
      <c r="EU123" s="92"/>
      <c r="EV123" s="92"/>
      <c r="EW123" s="92"/>
      <c r="EX123" s="92"/>
      <c r="EY123" s="92"/>
      <c r="EZ123" s="92"/>
      <c r="FA123" s="92"/>
      <c r="FB123" s="92"/>
      <c r="FC123" s="92"/>
      <c r="FD123" s="92"/>
      <c r="FE123" s="92"/>
      <c r="FF123" s="92"/>
      <c r="FG123" s="92"/>
      <c r="FH123" s="92"/>
      <c r="FI123" s="92"/>
      <c r="FJ123" s="92"/>
      <c r="FK123" s="92"/>
      <c r="FL123" s="92"/>
      <c r="FM123" s="92"/>
      <c r="FN123" s="92"/>
      <c r="FO123" s="92"/>
      <c r="FP123" s="92"/>
      <c r="FQ123" s="92"/>
      <c r="FR123" s="92"/>
      <c r="FS123" s="92"/>
      <c r="FT123" s="92"/>
      <c r="FU123" s="92"/>
      <c r="FV123" s="92"/>
      <c r="FW123" s="92"/>
      <c r="FX123" s="92"/>
      <c r="FY123" s="92"/>
      <c r="FZ123" s="92"/>
      <c r="GA123" s="92"/>
      <c r="GB123" s="92"/>
      <c r="GC123" s="92"/>
      <c r="GD123" s="92"/>
      <c r="GE123" s="92"/>
      <c r="GF123" s="92"/>
      <c r="GG123" s="92"/>
      <c r="GH123" s="92"/>
      <c r="GI123" s="92"/>
      <c r="GJ123" s="92"/>
      <c r="GK123" s="92"/>
      <c r="GL123" s="92"/>
      <c r="GM123" s="92"/>
      <c r="GN123" s="92"/>
      <c r="GO123" s="92"/>
      <c r="GP123" s="92"/>
      <c r="GQ123" s="92"/>
      <c r="GR123" s="92"/>
      <c r="GS123" s="92"/>
      <c r="GT123" s="92"/>
      <c r="GU123" s="92"/>
      <c r="GV123" s="92"/>
      <c r="GW123" s="92"/>
      <c r="GX123" s="92"/>
      <c r="GY123" s="92"/>
      <c r="GZ123" s="92"/>
      <c r="HA123" s="92"/>
      <c r="HB123" s="92"/>
      <c r="HC123" s="92"/>
      <c r="HD123" s="92"/>
      <c r="HE123" s="92"/>
      <c r="HF123" s="92"/>
      <c r="HG123" s="92"/>
      <c r="HH123" s="92"/>
      <c r="HI123" s="92"/>
      <c r="HJ123" s="92"/>
      <c r="HK123" s="92"/>
      <c r="HL123" s="92"/>
      <c r="HM123" s="92"/>
      <c r="HN123" s="92"/>
      <c r="HO123" s="92"/>
      <c r="HP123" s="92"/>
      <c r="HQ123" s="92"/>
      <c r="HR123" s="92"/>
      <c r="HS123" s="92"/>
      <c r="HT123" s="92"/>
      <c r="HU123" s="92"/>
      <c r="HV123" s="92"/>
      <c r="HW123" s="92"/>
      <c r="HX123" s="92"/>
      <c r="HY123" s="92"/>
      <c r="HZ123" s="92"/>
      <c r="IA123" s="92"/>
      <c r="IB123" s="92"/>
      <c r="IC123" s="92"/>
      <c r="ID123" s="92"/>
      <c r="IE123" s="92"/>
      <c r="IF123" s="92"/>
      <c r="IG123" s="92"/>
      <c r="IH123" s="92"/>
      <c r="II123" s="92"/>
      <c r="IJ123" s="92"/>
      <c r="IK123" s="92"/>
      <c r="IL123" s="92"/>
      <c r="IM123" s="92"/>
      <c r="IN123" s="92"/>
      <c r="IO123" s="92"/>
      <c r="IP123" s="92"/>
      <c r="IQ123" s="92"/>
      <c r="IR123" s="92"/>
      <c r="IS123" s="92"/>
      <c r="IT123" s="92"/>
      <c r="IU123" s="92"/>
      <c r="IV123" s="92"/>
      <c r="IW123" s="92"/>
      <c r="IX123" s="92"/>
    </row>
    <row r="124" spans="1:258" s="14" customFormat="1" ht="15" customHeight="1">
      <c r="A124" s="61">
        <v>116</v>
      </c>
      <c r="B124" s="62"/>
      <c r="C124" s="79" t="s">
        <v>303</v>
      </c>
      <c r="D124" s="80" t="s">
        <v>304</v>
      </c>
      <c r="E124" s="63"/>
      <c r="F124" s="58" t="e">
        <f>VLOOKUP(D124,#REF!,3,0)</f>
        <v>#REF!</v>
      </c>
      <c r="G124" s="59">
        <v>8.1308450000000008</v>
      </c>
      <c r="H124" s="65"/>
      <c r="I124" s="92"/>
      <c r="J124" s="151" t="e">
        <f t="shared" si="3"/>
        <v>#REF!</v>
      </c>
      <c r="K124" s="92"/>
      <c r="L124" s="92"/>
      <c r="M124" s="100"/>
      <c r="N124" s="58"/>
      <c r="O124" s="92"/>
      <c r="P124" s="92"/>
      <c r="Q124" s="92"/>
      <c r="R124" s="92"/>
      <c r="S124" s="92"/>
      <c r="T124" s="92"/>
      <c r="U124" s="92"/>
      <c r="V124" s="92"/>
      <c r="W124" s="92"/>
      <c r="X124" s="92"/>
      <c r="Y124" s="92"/>
      <c r="Z124" s="92"/>
      <c r="AA124" s="92"/>
      <c r="AB124" s="92"/>
      <c r="AC124" s="92"/>
      <c r="AD124" s="92"/>
      <c r="AE124" s="92"/>
      <c r="AF124" s="92"/>
      <c r="AG124" s="92"/>
      <c r="AH124" s="92"/>
      <c r="AI124" s="92"/>
      <c r="AJ124" s="92"/>
      <c r="AK124" s="92"/>
      <c r="AL124" s="92"/>
      <c r="AM124" s="92"/>
      <c r="AN124" s="92"/>
      <c r="AO124" s="92"/>
      <c r="AP124" s="92"/>
      <c r="AQ124" s="92"/>
      <c r="AR124" s="92"/>
      <c r="AS124" s="92"/>
      <c r="AT124" s="92"/>
      <c r="AU124" s="92"/>
      <c r="AV124" s="92"/>
      <c r="AW124" s="92"/>
      <c r="AX124" s="92"/>
      <c r="AY124" s="92"/>
      <c r="AZ124" s="92"/>
      <c r="BA124" s="92"/>
      <c r="BB124" s="92"/>
      <c r="BC124" s="92"/>
      <c r="BD124" s="92"/>
      <c r="BE124" s="92"/>
      <c r="BF124" s="92"/>
      <c r="BG124" s="92"/>
      <c r="BH124" s="92"/>
      <c r="BI124" s="92"/>
      <c r="BJ124" s="92"/>
      <c r="BK124" s="92"/>
      <c r="BL124" s="92"/>
      <c r="BM124" s="92"/>
      <c r="BN124" s="92"/>
      <c r="BO124" s="92"/>
      <c r="BP124" s="92"/>
      <c r="BQ124" s="92"/>
      <c r="BR124" s="92"/>
      <c r="BS124" s="92"/>
      <c r="BT124" s="92"/>
      <c r="BU124" s="92"/>
      <c r="BV124" s="92"/>
      <c r="BW124" s="92"/>
      <c r="BX124" s="92"/>
      <c r="BY124" s="92"/>
      <c r="BZ124" s="92"/>
      <c r="CA124" s="92"/>
      <c r="CB124" s="92"/>
      <c r="CC124" s="92"/>
      <c r="CD124" s="92"/>
      <c r="CE124" s="92"/>
      <c r="CF124" s="92"/>
      <c r="CG124" s="92"/>
      <c r="CH124" s="92"/>
      <c r="CI124" s="92"/>
      <c r="CJ124" s="92"/>
      <c r="CK124" s="92"/>
      <c r="CL124" s="92"/>
      <c r="CM124" s="92"/>
      <c r="CN124" s="92"/>
      <c r="CO124" s="92"/>
      <c r="CP124" s="92"/>
      <c r="CQ124" s="92"/>
      <c r="CR124" s="92"/>
      <c r="CS124" s="92"/>
      <c r="CT124" s="92"/>
      <c r="CU124" s="92"/>
      <c r="CV124" s="92"/>
      <c r="CW124" s="92"/>
      <c r="CX124" s="92"/>
      <c r="CY124" s="92"/>
      <c r="CZ124" s="92"/>
      <c r="DA124" s="92"/>
      <c r="DB124" s="92"/>
      <c r="DC124" s="92"/>
      <c r="DD124" s="92"/>
      <c r="DE124" s="92"/>
      <c r="DF124" s="92"/>
      <c r="DG124" s="92"/>
      <c r="DH124" s="92"/>
      <c r="DI124" s="92"/>
      <c r="DJ124" s="92"/>
      <c r="DK124" s="92"/>
      <c r="DL124" s="92"/>
      <c r="DM124" s="92"/>
      <c r="DN124" s="92"/>
      <c r="DO124" s="92"/>
      <c r="DP124" s="92"/>
      <c r="DQ124" s="92"/>
      <c r="DR124" s="92"/>
      <c r="DS124" s="92"/>
      <c r="DT124" s="92"/>
      <c r="DU124" s="92"/>
      <c r="DV124" s="92"/>
      <c r="DW124" s="92"/>
      <c r="DX124" s="92"/>
      <c r="DY124" s="92"/>
      <c r="DZ124" s="92"/>
      <c r="EA124" s="92"/>
      <c r="EB124" s="92"/>
      <c r="EC124" s="92"/>
      <c r="ED124" s="92"/>
      <c r="EE124" s="92"/>
      <c r="EF124" s="92"/>
      <c r="EG124" s="92"/>
      <c r="EH124" s="92"/>
      <c r="EI124" s="92"/>
      <c r="EJ124" s="92"/>
      <c r="EK124" s="92"/>
      <c r="EL124" s="92"/>
      <c r="EM124" s="92"/>
      <c r="EN124" s="92"/>
      <c r="EO124" s="92"/>
      <c r="EP124" s="92"/>
      <c r="EQ124" s="92"/>
      <c r="ER124" s="92"/>
      <c r="ES124" s="92"/>
      <c r="ET124" s="92"/>
      <c r="EU124" s="92"/>
      <c r="EV124" s="92"/>
      <c r="EW124" s="92"/>
      <c r="EX124" s="92"/>
      <c r="EY124" s="92"/>
      <c r="EZ124" s="92"/>
      <c r="FA124" s="92"/>
      <c r="FB124" s="92"/>
      <c r="FC124" s="92"/>
      <c r="FD124" s="92"/>
      <c r="FE124" s="92"/>
      <c r="FF124" s="92"/>
      <c r="FG124" s="92"/>
      <c r="FH124" s="92"/>
      <c r="FI124" s="92"/>
      <c r="FJ124" s="92"/>
      <c r="FK124" s="92"/>
      <c r="FL124" s="92"/>
      <c r="FM124" s="92"/>
      <c r="FN124" s="92"/>
      <c r="FO124" s="92"/>
      <c r="FP124" s="92"/>
      <c r="FQ124" s="92"/>
      <c r="FR124" s="92"/>
      <c r="FS124" s="92"/>
      <c r="FT124" s="92"/>
      <c r="FU124" s="92"/>
      <c r="FV124" s="92"/>
      <c r="FW124" s="92"/>
      <c r="FX124" s="92"/>
      <c r="FY124" s="92"/>
      <c r="FZ124" s="92"/>
      <c r="GA124" s="92"/>
      <c r="GB124" s="92"/>
      <c r="GC124" s="92"/>
      <c r="GD124" s="92"/>
      <c r="GE124" s="92"/>
      <c r="GF124" s="92"/>
      <c r="GG124" s="92"/>
      <c r="GH124" s="92"/>
      <c r="GI124" s="92"/>
      <c r="GJ124" s="92"/>
      <c r="GK124" s="92"/>
      <c r="GL124" s="92"/>
      <c r="GM124" s="92"/>
      <c r="GN124" s="92"/>
      <c r="GO124" s="92"/>
      <c r="GP124" s="92"/>
      <c r="GQ124" s="92"/>
      <c r="GR124" s="92"/>
      <c r="GS124" s="92"/>
      <c r="GT124" s="92"/>
      <c r="GU124" s="92"/>
      <c r="GV124" s="92"/>
      <c r="GW124" s="92"/>
      <c r="GX124" s="92"/>
      <c r="GY124" s="92"/>
      <c r="GZ124" s="92"/>
      <c r="HA124" s="92"/>
      <c r="HB124" s="92"/>
      <c r="HC124" s="92"/>
      <c r="HD124" s="92"/>
      <c r="HE124" s="92"/>
      <c r="HF124" s="92"/>
      <c r="HG124" s="92"/>
      <c r="HH124" s="92"/>
      <c r="HI124" s="92"/>
      <c r="HJ124" s="92"/>
      <c r="HK124" s="92"/>
      <c r="HL124" s="92"/>
      <c r="HM124" s="92"/>
      <c r="HN124" s="92"/>
      <c r="HO124" s="92"/>
      <c r="HP124" s="92"/>
      <c r="HQ124" s="92"/>
      <c r="HR124" s="92"/>
      <c r="HS124" s="92"/>
      <c r="HT124" s="92"/>
      <c r="HU124" s="92"/>
      <c r="HV124" s="92"/>
      <c r="HW124" s="92"/>
      <c r="HX124" s="92"/>
      <c r="HY124" s="92"/>
      <c r="HZ124" s="92"/>
      <c r="IA124" s="92"/>
      <c r="IB124" s="92"/>
      <c r="IC124" s="92"/>
      <c r="ID124" s="92"/>
      <c r="IE124" s="92"/>
      <c r="IF124" s="92"/>
      <c r="IG124" s="92"/>
      <c r="IH124" s="92"/>
      <c r="II124" s="92"/>
      <c r="IJ124" s="92"/>
      <c r="IK124" s="92"/>
      <c r="IL124" s="92"/>
      <c r="IM124" s="92"/>
      <c r="IN124" s="92"/>
      <c r="IO124" s="92"/>
      <c r="IP124" s="92"/>
      <c r="IQ124" s="92"/>
      <c r="IR124" s="92"/>
      <c r="IS124" s="92"/>
      <c r="IT124" s="92"/>
      <c r="IU124" s="92"/>
      <c r="IV124" s="92"/>
      <c r="IW124" s="92"/>
      <c r="IX124" s="92"/>
    </row>
    <row r="125" spans="1:258" s="14" customFormat="1" ht="15" customHeight="1">
      <c r="A125" s="61">
        <v>117</v>
      </c>
      <c r="B125" s="62"/>
      <c r="C125" s="79" t="s">
        <v>305</v>
      </c>
      <c r="D125" s="80" t="s">
        <v>306</v>
      </c>
      <c r="E125" s="63"/>
      <c r="F125" s="58" t="e">
        <f>VLOOKUP(D125,#REF!,3,0)</f>
        <v>#REF!</v>
      </c>
      <c r="G125" s="59">
        <v>4.0922749999999999</v>
      </c>
      <c r="H125" s="65"/>
      <c r="I125" s="92"/>
      <c r="J125" s="151" t="e">
        <f t="shared" si="3"/>
        <v>#REF!</v>
      </c>
      <c r="K125" s="92"/>
      <c r="L125" s="92"/>
      <c r="M125" s="100"/>
      <c r="N125" s="58"/>
      <c r="O125" s="92"/>
      <c r="P125" s="92"/>
      <c r="Q125" s="92"/>
      <c r="R125" s="92"/>
      <c r="S125" s="92"/>
      <c r="T125" s="92"/>
      <c r="U125" s="92"/>
      <c r="V125" s="92"/>
      <c r="W125" s="92"/>
      <c r="X125" s="92"/>
      <c r="Y125" s="92"/>
      <c r="Z125" s="92"/>
      <c r="AA125" s="92"/>
      <c r="AB125" s="92"/>
      <c r="AC125" s="92"/>
      <c r="AD125" s="92"/>
      <c r="AE125" s="92"/>
      <c r="AF125" s="92"/>
      <c r="AG125" s="92"/>
      <c r="AH125" s="92"/>
      <c r="AI125" s="92"/>
      <c r="AJ125" s="92"/>
      <c r="AK125" s="92"/>
      <c r="AL125" s="92"/>
      <c r="AM125" s="92"/>
      <c r="AN125" s="92"/>
      <c r="AO125" s="92"/>
      <c r="AP125" s="92"/>
      <c r="AQ125" s="92"/>
      <c r="AR125" s="92"/>
      <c r="AS125" s="92"/>
      <c r="AT125" s="92"/>
      <c r="AU125" s="92"/>
      <c r="AV125" s="92"/>
      <c r="AW125" s="92"/>
      <c r="AX125" s="92"/>
      <c r="AY125" s="92"/>
      <c r="AZ125" s="92"/>
      <c r="BA125" s="92"/>
      <c r="BB125" s="92"/>
      <c r="BC125" s="92"/>
      <c r="BD125" s="92"/>
      <c r="BE125" s="92"/>
      <c r="BF125" s="92"/>
      <c r="BG125" s="92"/>
      <c r="BH125" s="92"/>
      <c r="BI125" s="92"/>
      <c r="BJ125" s="92"/>
      <c r="BK125" s="92"/>
      <c r="BL125" s="92"/>
      <c r="BM125" s="92"/>
      <c r="BN125" s="92"/>
      <c r="BO125" s="92"/>
      <c r="BP125" s="92"/>
      <c r="BQ125" s="92"/>
      <c r="BR125" s="92"/>
      <c r="BS125" s="92"/>
      <c r="BT125" s="92"/>
      <c r="BU125" s="92"/>
      <c r="BV125" s="92"/>
      <c r="BW125" s="92"/>
      <c r="BX125" s="92"/>
      <c r="BY125" s="92"/>
      <c r="BZ125" s="92"/>
      <c r="CA125" s="92"/>
      <c r="CB125" s="92"/>
      <c r="CC125" s="92"/>
      <c r="CD125" s="92"/>
      <c r="CE125" s="92"/>
      <c r="CF125" s="92"/>
      <c r="CG125" s="92"/>
      <c r="CH125" s="92"/>
      <c r="CI125" s="92"/>
      <c r="CJ125" s="92"/>
      <c r="CK125" s="92"/>
      <c r="CL125" s="92"/>
      <c r="CM125" s="92"/>
      <c r="CN125" s="92"/>
      <c r="CO125" s="92"/>
      <c r="CP125" s="92"/>
      <c r="CQ125" s="92"/>
      <c r="CR125" s="92"/>
      <c r="CS125" s="92"/>
      <c r="CT125" s="92"/>
      <c r="CU125" s="92"/>
      <c r="CV125" s="92"/>
      <c r="CW125" s="92"/>
      <c r="CX125" s="92"/>
      <c r="CY125" s="92"/>
      <c r="CZ125" s="92"/>
      <c r="DA125" s="92"/>
      <c r="DB125" s="92"/>
      <c r="DC125" s="92"/>
      <c r="DD125" s="92"/>
      <c r="DE125" s="92"/>
      <c r="DF125" s="92"/>
      <c r="DG125" s="92"/>
      <c r="DH125" s="92"/>
      <c r="DI125" s="92"/>
      <c r="DJ125" s="92"/>
      <c r="DK125" s="92"/>
      <c r="DL125" s="92"/>
      <c r="DM125" s="92"/>
      <c r="DN125" s="92"/>
      <c r="DO125" s="92"/>
      <c r="DP125" s="92"/>
      <c r="DQ125" s="92"/>
      <c r="DR125" s="92"/>
      <c r="DS125" s="92"/>
      <c r="DT125" s="92"/>
      <c r="DU125" s="92"/>
      <c r="DV125" s="92"/>
      <c r="DW125" s="92"/>
      <c r="DX125" s="92"/>
      <c r="DY125" s="92"/>
      <c r="DZ125" s="92"/>
      <c r="EA125" s="92"/>
      <c r="EB125" s="92"/>
      <c r="EC125" s="92"/>
      <c r="ED125" s="92"/>
      <c r="EE125" s="92"/>
      <c r="EF125" s="92"/>
      <c r="EG125" s="92"/>
      <c r="EH125" s="92"/>
      <c r="EI125" s="92"/>
      <c r="EJ125" s="92"/>
      <c r="EK125" s="92"/>
      <c r="EL125" s="92"/>
      <c r="EM125" s="92"/>
      <c r="EN125" s="92"/>
      <c r="EO125" s="92"/>
      <c r="EP125" s="92"/>
      <c r="EQ125" s="92"/>
      <c r="ER125" s="92"/>
      <c r="ES125" s="92"/>
      <c r="ET125" s="92"/>
      <c r="EU125" s="92"/>
      <c r="EV125" s="92"/>
      <c r="EW125" s="92"/>
      <c r="EX125" s="92"/>
      <c r="EY125" s="92"/>
      <c r="EZ125" s="92"/>
      <c r="FA125" s="92"/>
      <c r="FB125" s="92"/>
      <c r="FC125" s="92"/>
      <c r="FD125" s="92"/>
      <c r="FE125" s="92"/>
      <c r="FF125" s="92"/>
      <c r="FG125" s="92"/>
      <c r="FH125" s="92"/>
      <c r="FI125" s="92"/>
      <c r="FJ125" s="92"/>
      <c r="FK125" s="92"/>
      <c r="FL125" s="92"/>
      <c r="FM125" s="92"/>
      <c r="FN125" s="92"/>
      <c r="FO125" s="92"/>
      <c r="FP125" s="92"/>
      <c r="FQ125" s="92"/>
      <c r="FR125" s="92"/>
      <c r="FS125" s="92"/>
      <c r="FT125" s="92"/>
      <c r="FU125" s="92"/>
      <c r="FV125" s="92"/>
      <c r="FW125" s="92"/>
      <c r="FX125" s="92"/>
      <c r="FY125" s="92"/>
      <c r="FZ125" s="92"/>
      <c r="GA125" s="92"/>
      <c r="GB125" s="92"/>
      <c r="GC125" s="92"/>
      <c r="GD125" s="92"/>
      <c r="GE125" s="92"/>
      <c r="GF125" s="92"/>
      <c r="GG125" s="92"/>
      <c r="GH125" s="92"/>
      <c r="GI125" s="92"/>
      <c r="GJ125" s="92"/>
      <c r="GK125" s="92"/>
      <c r="GL125" s="92"/>
      <c r="GM125" s="92"/>
      <c r="GN125" s="92"/>
      <c r="GO125" s="92"/>
      <c r="GP125" s="92"/>
      <c r="GQ125" s="92"/>
      <c r="GR125" s="92"/>
      <c r="GS125" s="92"/>
      <c r="GT125" s="92"/>
      <c r="GU125" s="92"/>
      <c r="GV125" s="92"/>
      <c r="GW125" s="92"/>
      <c r="GX125" s="92"/>
      <c r="GY125" s="92"/>
      <c r="GZ125" s="92"/>
      <c r="HA125" s="92"/>
      <c r="HB125" s="92"/>
      <c r="HC125" s="92"/>
      <c r="HD125" s="92"/>
      <c r="HE125" s="92"/>
      <c r="HF125" s="92"/>
      <c r="HG125" s="92"/>
      <c r="HH125" s="92"/>
      <c r="HI125" s="92"/>
      <c r="HJ125" s="92"/>
      <c r="HK125" s="92"/>
      <c r="HL125" s="92"/>
      <c r="HM125" s="92"/>
      <c r="HN125" s="92"/>
      <c r="HO125" s="92"/>
      <c r="HP125" s="92"/>
      <c r="HQ125" s="92"/>
      <c r="HR125" s="92"/>
      <c r="HS125" s="92"/>
      <c r="HT125" s="92"/>
      <c r="HU125" s="92"/>
      <c r="HV125" s="92"/>
      <c r="HW125" s="92"/>
      <c r="HX125" s="92"/>
      <c r="HY125" s="92"/>
      <c r="HZ125" s="92"/>
      <c r="IA125" s="92"/>
      <c r="IB125" s="92"/>
      <c r="IC125" s="92"/>
      <c r="ID125" s="92"/>
      <c r="IE125" s="92"/>
      <c r="IF125" s="92"/>
      <c r="IG125" s="92"/>
      <c r="IH125" s="92"/>
      <c r="II125" s="92"/>
      <c r="IJ125" s="92"/>
      <c r="IK125" s="92"/>
      <c r="IL125" s="92"/>
      <c r="IM125" s="92"/>
      <c r="IN125" s="92"/>
      <c r="IO125" s="92"/>
      <c r="IP125" s="92"/>
      <c r="IQ125" s="92"/>
      <c r="IR125" s="92"/>
      <c r="IS125" s="92"/>
      <c r="IT125" s="92"/>
      <c r="IU125" s="92"/>
      <c r="IV125" s="92"/>
      <c r="IW125" s="92"/>
      <c r="IX125" s="92"/>
    </row>
    <row r="126" spans="1:258" s="14" customFormat="1" ht="15" customHeight="1">
      <c r="A126" s="61">
        <v>118</v>
      </c>
      <c r="B126" s="62"/>
      <c r="C126" s="79" t="s">
        <v>307</v>
      </c>
      <c r="D126" s="80" t="s">
        <v>308</v>
      </c>
      <c r="E126" s="63"/>
      <c r="F126" s="58" t="e">
        <f>VLOOKUP(D126,#REF!,3,0)</f>
        <v>#REF!</v>
      </c>
      <c r="G126" s="59">
        <v>5.97241</v>
      </c>
      <c r="H126" s="65"/>
      <c r="I126" s="92"/>
      <c r="J126" s="151" t="e">
        <f t="shared" si="3"/>
        <v>#REF!</v>
      </c>
      <c r="K126" s="92"/>
      <c r="L126" s="92"/>
      <c r="M126" s="100"/>
      <c r="N126" s="58"/>
      <c r="O126" s="92"/>
      <c r="P126" s="92"/>
      <c r="Q126" s="92"/>
      <c r="R126" s="92"/>
      <c r="S126" s="92"/>
      <c r="T126" s="92"/>
      <c r="U126" s="92"/>
      <c r="V126" s="92"/>
      <c r="W126" s="92"/>
      <c r="X126" s="92"/>
      <c r="Y126" s="92"/>
      <c r="Z126" s="92"/>
      <c r="AA126" s="92"/>
      <c r="AB126" s="92"/>
      <c r="AC126" s="92"/>
      <c r="AD126" s="92"/>
      <c r="AE126" s="92"/>
      <c r="AF126" s="92"/>
      <c r="AG126" s="92"/>
      <c r="AH126" s="92"/>
      <c r="AI126" s="92"/>
      <c r="AJ126" s="92"/>
      <c r="AK126" s="92"/>
      <c r="AL126" s="92"/>
      <c r="AM126" s="92"/>
      <c r="AN126" s="92"/>
      <c r="AO126" s="92"/>
      <c r="AP126" s="92"/>
      <c r="AQ126" s="92"/>
      <c r="AR126" s="92"/>
      <c r="AS126" s="92"/>
      <c r="AT126" s="92"/>
      <c r="AU126" s="92"/>
      <c r="AV126" s="92"/>
      <c r="AW126" s="92"/>
      <c r="AX126" s="92"/>
      <c r="AY126" s="92"/>
      <c r="AZ126" s="92"/>
      <c r="BA126" s="92"/>
      <c r="BB126" s="92"/>
      <c r="BC126" s="92"/>
      <c r="BD126" s="92"/>
      <c r="BE126" s="92"/>
      <c r="BF126" s="92"/>
      <c r="BG126" s="92"/>
      <c r="BH126" s="92"/>
      <c r="BI126" s="92"/>
      <c r="BJ126" s="92"/>
      <c r="BK126" s="92"/>
      <c r="BL126" s="92"/>
      <c r="BM126" s="92"/>
      <c r="BN126" s="92"/>
      <c r="BO126" s="92"/>
      <c r="BP126" s="92"/>
      <c r="BQ126" s="92"/>
      <c r="BR126" s="92"/>
      <c r="BS126" s="92"/>
      <c r="BT126" s="92"/>
      <c r="BU126" s="92"/>
      <c r="BV126" s="92"/>
      <c r="BW126" s="92"/>
      <c r="BX126" s="92"/>
      <c r="BY126" s="92"/>
      <c r="BZ126" s="92"/>
      <c r="CA126" s="92"/>
      <c r="CB126" s="92"/>
      <c r="CC126" s="92"/>
      <c r="CD126" s="92"/>
      <c r="CE126" s="92"/>
      <c r="CF126" s="92"/>
      <c r="CG126" s="92"/>
      <c r="CH126" s="92"/>
      <c r="CI126" s="92"/>
      <c r="CJ126" s="92"/>
      <c r="CK126" s="92"/>
      <c r="CL126" s="92"/>
      <c r="CM126" s="92"/>
      <c r="CN126" s="92"/>
      <c r="CO126" s="92"/>
      <c r="CP126" s="92"/>
      <c r="CQ126" s="92"/>
      <c r="CR126" s="92"/>
      <c r="CS126" s="92"/>
      <c r="CT126" s="92"/>
      <c r="CU126" s="92"/>
      <c r="CV126" s="92"/>
      <c r="CW126" s="92"/>
      <c r="CX126" s="92"/>
      <c r="CY126" s="92"/>
      <c r="CZ126" s="92"/>
      <c r="DA126" s="92"/>
      <c r="DB126" s="92"/>
      <c r="DC126" s="92"/>
      <c r="DD126" s="92"/>
      <c r="DE126" s="92"/>
      <c r="DF126" s="92"/>
      <c r="DG126" s="92"/>
      <c r="DH126" s="92"/>
      <c r="DI126" s="92"/>
      <c r="DJ126" s="92"/>
      <c r="DK126" s="92"/>
      <c r="DL126" s="92"/>
      <c r="DM126" s="92"/>
      <c r="DN126" s="92"/>
      <c r="DO126" s="92"/>
      <c r="DP126" s="92"/>
      <c r="DQ126" s="92"/>
      <c r="DR126" s="92"/>
      <c r="DS126" s="92"/>
      <c r="DT126" s="92"/>
      <c r="DU126" s="92"/>
      <c r="DV126" s="92"/>
      <c r="DW126" s="92"/>
      <c r="DX126" s="92"/>
      <c r="DY126" s="92"/>
      <c r="DZ126" s="92"/>
      <c r="EA126" s="92"/>
      <c r="EB126" s="92"/>
      <c r="EC126" s="92"/>
      <c r="ED126" s="92"/>
      <c r="EE126" s="92"/>
      <c r="EF126" s="92"/>
      <c r="EG126" s="92"/>
      <c r="EH126" s="92"/>
      <c r="EI126" s="92"/>
      <c r="EJ126" s="92"/>
      <c r="EK126" s="92"/>
      <c r="EL126" s="92"/>
      <c r="EM126" s="92"/>
      <c r="EN126" s="92"/>
      <c r="EO126" s="92"/>
      <c r="EP126" s="92"/>
      <c r="EQ126" s="92"/>
      <c r="ER126" s="92"/>
      <c r="ES126" s="92"/>
      <c r="ET126" s="92"/>
      <c r="EU126" s="92"/>
      <c r="EV126" s="92"/>
      <c r="EW126" s="92"/>
      <c r="EX126" s="92"/>
      <c r="EY126" s="92"/>
      <c r="EZ126" s="92"/>
      <c r="FA126" s="92"/>
      <c r="FB126" s="92"/>
      <c r="FC126" s="92"/>
      <c r="FD126" s="92"/>
      <c r="FE126" s="92"/>
      <c r="FF126" s="92"/>
      <c r="FG126" s="92"/>
      <c r="FH126" s="92"/>
      <c r="FI126" s="92"/>
      <c r="FJ126" s="92"/>
      <c r="FK126" s="92"/>
      <c r="FL126" s="92"/>
      <c r="FM126" s="92"/>
      <c r="FN126" s="92"/>
      <c r="FO126" s="92"/>
      <c r="FP126" s="92"/>
      <c r="FQ126" s="92"/>
      <c r="FR126" s="92"/>
      <c r="FS126" s="92"/>
      <c r="FT126" s="92"/>
      <c r="FU126" s="92"/>
      <c r="FV126" s="92"/>
      <c r="FW126" s="92"/>
      <c r="FX126" s="92"/>
      <c r="FY126" s="92"/>
      <c r="FZ126" s="92"/>
      <c r="GA126" s="92"/>
      <c r="GB126" s="92"/>
      <c r="GC126" s="92"/>
      <c r="GD126" s="92"/>
      <c r="GE126" s="92"/>
      <c r="GF126" s="92"/>
      <c r="GG126" s="92"/>
      <c r="GH126" s="92"/>
      <c r="GI126" s="92"/>
      <c r="GJ126" s="92"/>
      <c r="GK126" s="92"/>
      <c r="GL126" s="92"/>
      <c r="GM126" s="92"/>
      <c r="GN126" s="92"/>
      <c r="GO126" s="92"/>
      <c r="GP126" s="92"/>
      <c r="GQ126" s="92"/>
      <c r="GR126" s="92"/>
      <c r="GS126" s="92"/>
      <c r="GT126" s="92"/>
      <c r="GU126" s="92"/>
      <c r="GV126" s="92"/>
      <c r="GW126" s="92"/>
      <c r="GX126" s="92"/>
      <c r="GY126" s="92"/>
      <c r="GZ126" s="92"/>
      <c r="HA126" s="92"/>
      <c r="HB126" s="92"/>
      <c r="HC126" s="92"/>
      <c r="HD126" s="92"/>
      <c r="HE126" s="92"/>
      <c r="HF126" s="92"/>
      <c r="HG126" s="92"/>
      <c r="HH126" s="92"/>
      <c r="HI126" s="92"/>
      <c r="HJ126" s="92"/>
      <c r="HK126" s="92"/>
      <c r="HL126" s="92"/>
      <c r="HM126" s="92"/>
      <c r="HN126" s="92"/>
      <c r="HO126" s="92"/>
      <c r="HP126" s="92"/>
      <c r="HQ126" s="92"/>
      <c r="HR126" s="92"/>
      <c r="HS126" s="92"/>
      <c r="HT126" s="92"/>
      <c r="HU126" s="92"/>
      <c r="HV126" s="92"/>
      <c r="HW126" s="92"/>
      <c r="HX126" s="92"/>
      <c r="HY126" s="92"/>
      <c r="HZ126" s="92"/>
      <c r="IA126" s="92"/>
      <c r="IB126" s="92"/>
      <c r="IC126" s="92"/>
      <c r="ID126" s="92"/>
      <c r="IE126" s="92"/>
      <c r="IF126" s="92"/>
      <c r="IG126" s="92"/>
      <c r="IH126" s="92"/>
      <c r="II126" s="92"/>
      <c r="IJ126" s="92"/>
      <c r="IK126" s="92"/>
      <c r="IL126" s="92"/>
      <c r="IM126" s="92"/>
      <c r="IN126" s="92"/>
      <c r="IO126" s="92"/>
      <c r="IP126" s="92"/>
      <c r="IQ126" s="92"/>
      <c r="IR126" s="92"/>
      <c r="IS126" s="92"/>
      <c r="IT126" s="92"/>
      <c r="IU126" s="92"/>
      <c r="IV126" s="92"/>
      <c r="IW126" s="92"/>
      <c r="IX126" s="92"/>
    </row>
    <row r="127" spans="1:258" s="14" customFormat="1" ht="15" customHeight="1">
      <c r="A127" s="61">
        <v>119</v>
      </c>
      <c r="B127" s="62"/>
      <c r="C127" s="79" t="s">
        <v>309</v>
      </c>
      <c r="D127" s="80" t="s">
        <v>310</v>
      </c>
      <c r="E127" s="63"/>
      <c r="F127" s="58" t="e">
        <f>VLOOKUP(D127,#REF!,3,0)</f>
        <v>#REF!</v>
      </c>
      <c r="G127" s="59">
        <v>5.97241</v>
      </c>
      <c r="H127" s="65"/>
      <c r="I127" s="92"/>
      <c r="J127" s="151" t="e">
        <f t="shared" si="3"/>
        <v>#REF!</v>
      </c>
      <c r="K127" s="92"/>
      <c r="L127" s="92"/>
      <c r="M127" s="100"/>
      <c r="N127" s="58"/>
      <c r="O127" s="92"/>
      <c r="P127" s="92"/>
      <c r="Q127" s="92"/>
      <c r="R127" s="92"/>
      <c r="S127" s="92"/>
      <c r="T127" s="92"/>
      <c r="U127" s="92"/>
      <c r="V127" s="92"/>
      <c r="W127" s="92"/>
      <c r="X127" s="92"/>
      <c r="Y127" s="92"/>
      <c r="Z127" s="92"/>
      <c r="AA127" s="92"/>
      <c r="AB127" s="92"/>
      <c r="AC127" s="92"/>
      <c r="AD127" s="92"/>
      <c r="AE127" s="92"/>
      <c r="AF127" s="92"/>
      <c r="AG127" s="92"/>
      <c r="AH127" s="92"/>
      <c r="AI127" s="92"/>
      <c r="AJ127" s="92"/>
      <c r="AK127" s="92"/>
      <c r="AL127" s="92"/>
      <c r="AM127" s="92"/>
      <c r="AN127" s="92"/>
      <c r="AO127" s="92"/>
      <c r="AP127" s="92"/>
      <c r="AQ127" s="92"/>
      <c r="AR127" s="92"/>
      <c r="AS127" s="92"/>
      <c r="AT127" s="92"/>
      <c r="AU127" s="92"/>
      <c r="AV127" s="92"/>
      <c r="AW127" s="92"/>
      <c r="AX127" s="92"/>
      <c r="AY127" s="92"/>
      <c r="AZ127" s="92"/>
      <c r="BA127" s="92"/>
      <c r="BB127" s="92"/>
      <c r="BC127" s="92"/>
      <c r="BD127" s="92"/>
      <c r="BE127" s="92"/>
      <c r="BF127" s="92"/>
      <c r="BG127" s="92"/>
      <c r="BH127" s="92"/>
      <c r="BI127" s="92"/>
      <c r="BJ127" s="92"/>
      <c r="BK127" s="92"/>
      <c r="BL127" s="92"/>
      <c r="BM127" s="92"/>
      <c r="BN127" s="92"/>
      <c r="BO127" s="92"/>
      <c r="BP127" s="92"/>
      <c r="BQ127" s="92"/>
      <c r="BR127" s="92"/>
      <c r="BS127" s="92"/>
      <c r="BT127" s="92"/>
      <c r="BU127" s="92"/>
      <c r="BV127" s="92"/>
      <c r="BW127" s="92"/>
      <c r="BX127" s="92"/>
      <c r="BY127" s="92"/>
      <c r="BZ127" s="92"/>
      <c r="CA127" s="92"/>
      <c r="CB127" s="92"/>
      <c r="CC127" s="92"/>
      <c r="CD127" s="92"/>
      <c r="CE127" s="92"/>
      <c r="CF127" s="92"/>
      <c r="CG127" s="92"/>
      <c r="CH127" s="92"/>
      <c r="CI127" s="92"/>
      <c r="CJ127" s="92"/>
      <c r="CK127" s="92"/>
      <c r="CL127" s="92"/>
      <c r="CM127" s="92"/>
      <c r="CN127" s="92"/>
      <c r="CO127" s="92"/>
      <c r="CP127" s="92"/>
      <c r="CQ127" s="92"/>
      <c r="CR127" s="92"/>
      <c r="CS127" s="92"/>
      <c r="CT127" s="92"/>
      <c r="CU127" s="92"/>
      <c r="CV127" s="92"/>
      <c r="CW127" s="92"/>
      <c r="CX127" s="92"/>
      <c r="CY127" s="92"/>
      <c r="CZ127" s="92"/>
      <c r="DA127" s="92"/>
      <c r="DB127" s="92"/>
      <c r="DC127" s="92"/>
      <c r="DD127" s="92"/>
      <c r="DE127" s="92"/>
      <c r="DF127" s="92"/>
      <c r="DG127" s="92"/>
      <c r="DH127" s="92"/>
      <c r="DI127" s="92"/>
      <c r="DJ127" s="92"/>
      <c r="DK127" s="92"/>
      <c r="DL127" s="92"/>
      <c r="DM127" s="92"/>
      <c r="DN127" s="92"/>
      <c r="DO127" s="92"/>
      <c r="DP127" s="92"/>
      <c r="DQ127" s="92"/>
      <c r="DR127" s="92"/>
      <c r="DS127" s="92"/>
      <c r="DT127" s="92"/>
      <c r="DU127" s="92"/>
      <c r="DV127" s="92"/>
      <c r="DW127" s="92"/>
      <c r="DX127" s="92"/>
      <c r="DY127" s="92"/>
      <c r="DZ127" s="92"/>
      <c r="EA127" s="92"/>
      <c r="EB127" s="92"/>
      <c r="EC127" s="92"/>
      <c r="ED127" s="92"/>
      <c r="EE127" s="92"/>
      <c r="EF127" s="92"/>
      <c r="EG127" s="92"/>
      <c r="EH127" s="92"/>
      <c r="EI127" s="92"/>
      <c r="EJ127" s="92"/>
      <c r="EK127" s="92"/>
      <c r="EL127" s="92"/>
      <c r="EM127" s="92"/>
      <c r="EN127" s="92"/>
      <c r="EO127" s="92"/>
      <c r="EP127" s="92"/>
      <c r="EQ127" s="92"/>
      <c r="ER127" s="92"/>
      <c r="ES127" s="92"/>
      <c r="ET127" s="92"/>
      <c r="EU127" s="92"/>
      <c r="EV127" s="92"/>
      <c r="EW127" s="92"/>
      <c r="EX127" s="92"/>
      <c r="EY127" s="92"/>
      <c r="EZ127" s="92"/>
      <c r="FA127" s="92"/>
      <c r="FB127" s="92"/>
      <c r="FC127" s="92"/>
      <c r="FD127" s="92"/>
      <c r="FE127" s="92"/>
      <c r="FF127" s="92"/>
      <c r="FG127" s="92"/>
      <c r="FH127" s="92"/>
      <c r="FI127" s="92"/>
      <c r="FJ127" s="92"/>
      <c r="FK127" s="92"/>
      <c r="FL127" s="92"/>
      <c r="FM127" s="92"/>
      <c r="FN127" s="92"/>
      <c r="FO127" s="92"/>
      <c r="FP127" s="92"/>
      <c r="FQ127" s="92"/>
      <c r="FR127" s="92"/>
      <c r="FS127" s="92"/>
      <c r="FT127" s="92"/>
      <c r="FU127" s="92"/>
      <c r="FV127" s="92"/>
      <c r="FW127" s="92"/>
      <c r="FX127" s="92"/>
      <c r="FY127" s="92"/>
      <c r="FZ127" s="92"/>
      <c r="GA127" s="92"/>
      <c r="GB127" s="92"/>
      <c r="GC127" s="92"/>
      <c r="GD127" s="92"/>
      <c r="GE127" s="92"/>
      <c r="GF127" s="92"/>
      <c r="GG127" s="92"/>
      <c r="GH127" s="92"/>
      <c r="GI127" s="92"/>
      <c r="GJ127" s="92"/>
      <c r="GK127" s="92"/>
      <c r="GL127" s="92"/>
      <c r="GM127" s="92"/>
      <c r="GN127" s="92"/>
      <c r="GO127" s="92"/>
      <c r="GP127" s="92"/>
      <c r="GQ127" s="92"/>
      <c r="GR127" s="92"/>
      <c r="GS127" s="92"/>
      <c r="GT127" s="92"/>
      <c r="GU127" s="92"/>
      <c r="GV127" s="92"/>
      <c r="GW127" s="92"/>
      <c r="GX127" s="92"/>
      <c r="GY127" s="92"/>
      <c r="GZ127" s="92"/>
      <c r="HA127" s="92"/>
      <c r="HB127" s="92"/>
      <c r="HC127" s="92"/>
      <c r="HD127" s="92"/>
      <c r="HE127" s="92"/>
      <c r="HF127" s="92"/>
      <c r="HG127" s="92"/>
      <c r="HH127" s="92"/>
      <c r="HI127" s="92"/>
      <c r="HJ127" s="92"/>
      <c r="HK127" s="92"/>
      <c r="HL127" s="92"/>
      <c r="HM127" s="92"/>
      <c r="HN127" s="92"/>
      <c r="HO127" s="92"/>
      <c r="HP127" s="92"/>
      <c r="HQ127" s="92"/>
      <c r="HR127" s="92"/>
      <c r="HS127" s="92"/>
      <c r="HT127" s="92"/>
      <c r="HU127" s="92"/>
      <c r="HV127" s="92"/>
      <c r="HW127" s="92"/>
      <c r="HX127" s="92"/>
      <c r="HY127" s="92"/>
      <c r="HZ127" s="92"/>
      <c r="IA127" s="92"/>
      <c r="IB127" s="92"/>
      <c r="IC127" s="92"/>
      <c r="ID127" s="92"/>
      <c r="IE127" s="92"/>
      <c r="IF127" s="92"/>
      <c r="IG127" s="92"/>
      <c r="IH127" s="92"/>
      <c r="II127" s="92"/>
      <c r="IJ127" s="92"/>
      <c r="IK127" s="92"/>
      <c r="IL127" s="92"/>
      <c r="IM127" s="92"/>
      <c r="IN127" s="92"/>
      <c r="IO127" s="92"/>
      <c r="IP127" s="92"/>
      <c r="IQ127" s="92"/>
      <c r="IR127" s="92"/>
      <c r="IS127" s="92"/>
      <c r="IT127" s="92"/>
      <c r="IU127" s="92"/>
      <c r="IV127" s="92"/>
      <c r="IW127" s="92"/>
      <c r="IX127" s="92"/>
    </row>
    <row r="128" spans="1:258" s="14" customFormat="1" ht="15" customHeight="1">
      <c r="A128" s="61">
        <v>120</v>
      </c>
      <c r="B128" s="62"/>
      <c r="C128" s="79" t="s">
        <v>311</v>
      </c>
      <c r="D128" s="80" t="s">
        <v>312</v>
      </c>
      <c r="E128" s="63"/>
      <c r="F128" s="58" t="e">
        <f>VLOOKUP(D128,#REF!,3,0)</f>
        <v>#REF!</v>
      </c>
      <c r="G128" s="59">
        <v>1.3642449999999999</v>
      </c>
      <c r="H128" s="65"/>
      <c r="I128" s="92"/>
      <c r="J128" s="151" t="e">
        <f t="shared" si="3"/>
        <v>#REF!</v>
      </c>
      <c r="K128" s="92"/>
      <c r="L128" s="92"/>
      <c r="M128" s="100"/>
      <c r="N128" s="58"/>
      <c r="O128" s="92"/>
      <c r="P128" s="92"/>
      <c r="Q128" s="92"/>
      <c r="R128" s="92"/>
      <c r="S128" s="92"/>
      <c r="T128" s="92"/>
      <c r="U128" s="92"/>
      <c r="V128" s="92"/>
      <c r="W128" s="92"/>
      <c r="X128" s="92"/>
      <c r="Y128" s="92"/>
      <c r="Z128" s="92"/>
      <c r="AA128" s="92"/>
      <c r="AB128" s="92"/>
      <c r="AC128" s="92"/>
      <c r="AD128" s="92"/>
      <c r="AE128" s="92"/>
      <c r="AF128" s="92"/>
      <c r="AG128" s="92"/>
      <c r="AH128" s="92"/>
      <c r="AI128" s="92"/>
      <c r="AJ128" s="92"/>
      <c r="AK128" s="92"/>
      <c r="AL128" s="92"/>
      <c r="AM128" s="92"/>
      <c r="AN128" s="92"/>
      <c r="AO128" s="92"/>
      <c r="AP128" s="92"/>
      <c r="AQ128" s="92"/>
      <c r="AR128" s="92"/>
      <c r="AS128" s="92"/>
      <c r="AT128" s="92"/>
      <c r="AU128" s="92"/>
      <c r="AV128" s="92"/>
      <c r="AW128" s="92"/>
      <c r="AX128" s="92"/>
      <c r="AY128" s="92"/>
      <c r="AZ128" s="92"/>
      <c r="BA128" s="92"/>
      <c r="BB128" s="92"/>
      <c r="BC128" s="92"/>
      <c r="BD128" s="92"/>
      <c r="BE128" s="92"/>
      <c r="BF128" s="92"/>
      <c r="BG128" s="92"/>
      <c r="BH128" s="92"/>
      <c r="BI128" s="92"/>
      <c r="BJ128" s="92"/>
      <c r="BK128" s="92"/>
      <c r="BL128" s="92"/>
      <c r="BM128" s="92"/>
      <c r="BN128" s="92"/>
      <c r="BO128" s="92"/>
      <c r="BP128" s="92"/>
      <c r="BQ128" s="92"/>
      <c r="BR128" s="92"/>
      <c r="BS128" s="92"/>
      <c r="BT128" s="92"/>
      <c r="BU128" s="92"/>
      <c r="BV128" s="92"/>
      <c r="BW128" s="92"/>
      <c r="BX128" s="92"/>
      <c r="BY128" s="92"/>
      <c r="BZ128" s="92"/>
      <c r="CA128" s="92"/>
      <c r="CB128" s="92"/>
      <c r="CC128" s="92"/>
      <c r="CD128" s="92"/>
      <c r="CE128" s="92"/>
      <c r="CF128" s="92"/>
      <c r="CG128" s="92"/>
      <c r="CH128" s="92"/>
      <c r="CI128" s="92"/>
      <c r="CJ128" s="92"/>
      <c r="CK128" s="92"/>
      <c r="CL128" s="92"/>
      <c r="CM128" s="92"/>
      <c r="CN128" s="92"/>
      <c r="CO128" s="92"/>
      <c r="CP128" s="92"/>
      <c r="CQ128" s="92"/>
      <c r="CR128" s="92"/>
      <c r="CS128" s="92"/>
      <c r="CT128" s="92"/>
      <c r="CU128" s="92"/>
      <c r="CV128" s="92"/>
      <c r="CW128" s="92"/>
      <c r="CX128" s="92"/>
      <c r="CY128" s="92"/>
      <c r="CZ128" s="92"/>
      <c r="DA128" s="92"/>
      <c r="DB128" s="92"/>
      <c r="DC128" s="92"/>
      <c r="DD128" s="92"/>
      <c r="DE128" s="92"/>
      <c r="DF128" s="92"/>
      <c r="DG128" s="92"/>
      <c r="DH128" s="92"/>
      <c r="DI128" s="92"/>
      <c r="DJ128" s="92"/>
      <c r="DK128" s="92"/>
      <c r="DL128" s="92"/>
      <c r="DM128" s="92"/>
      <c r="DN128" s="92"/>
      <c r="DO128" s="92"/>
      <c r="DP128" s="92"/>
      <c r="DQ128" s="92"/>
      <c r="DR128" s="92"/>
      <c r="DS128" s="92"/>
      <c r="DT128" s="92"/>
      <c r="DU128" s="92"/>
      <c r="DV128" s="92"/>
      <c r="DW128" s="92"/>
      <c r="DX128" s="92"/>
      <c r="DY128" s="92"/>
      <c r="DZ128" s="92"/>
      <c r="EA128" s="92"/>
      <c r="EB128" s="92"/>
      <c r="EC128" s="92"/>
      <c r="ED128" s="92"/>
      <c r="EE128" s="92"/>
      <c r="EF128" s="92"/>
      <c r="EG128" s="92"/>
      <c r="EH128" s="92"/>
      <c r="EI128" s="92"/>
      <c r="EJ128" s="92"/>
      <c r="EK128" s="92"/>
      <c r="EL128" s="92"/>
      <c r="EM128" s="92"/>
      <c r="EN128" s="92"/>
      <c r="EO128" s="92"/>
      <c r="EP128" s="92"/>
      <c r="EQ128" s="92"/>
      <c r="ER128" s="92"/>
      <c r="ES128" s="92"/>
      <c r="ET128" s="92"/>
      <c r="EU128" s="92"/>
      <c r="EV128" s="92"/>
      <c r="EW128" s="92"/>
      <c r="EX128" s="92"/>
      <c r="EY128" s="92"/>
      <c r="EZ128" s="92"/>
      <c r="FA128" s="92"/>
      <c r="FB128" s="92"/>
      <c r="FC128" s="92"/>
      <c r="FD128" s="92"/>
      <c r="FE128" s="92"/>
      <c r="FF128" s="92"/>
      <c r="FG128" s="92"/>
      <c r="FH128" s="92"/>
      <c r="FI128" s="92"/>
      <c r="FJ128" s="92"/>
      <c r="FK128" s="92"/>
      <c r="FL128" s="92"/>
      <c r="FM128" s="92"/>
      <c r="FN128" s="92"/>
      <c r="FO128" s="92"/>
      <c r="FP128" s="92"/>
      <c r="FQ128" s="92"/>
      <c r="FR128" s="92"/>
      <c r="FS128" s="92"/>
      <c r="FT128" s="92"/>
      <c r="FU128" s="92"/>
      <c r="FV128" s="92"/>
      <c r="FW128" s="92"/>
      <c r="FX128" s="92"/>
      <c r="FY128" s="92"/>
      <c r="FZ128" s="92"/>
      <c r="GA128" s="92"/>
      <c r="GB128" s="92"/>
      <c r="GC128" s="92"/>
      <c r="GD128" s="92"/>
      <c r="GE128" s="92"/>
      <c r="GF128" s="92"/>
      <c r="GG128" s="92"/>
      <c r="GH128" s="92"/>
      <c r="GI128" s="92"/>
      <c r="GJ128" s="92"/>
      <c r="GK128" s="92"/>
      <c r="GL128" s="92"/>
      <c r="GM128" s="92"/>
      <c r="GN128" s="92"/>
      <c r="GO128" s="92"/>
      <c r="GP128" s="92"/>
      <c r="GQ128" s="92"/>
      <c r="GR128" s="92"/>
      <c r="GS128" s="92"/>
      <c r="GT128" s="92"/>
      <c r="GU128" s="92"/>
      <c r="GV128" s="92"/>
      <c r="GW128" s="92"/>
      <c r="GX128" s="92"/>
      <c r="GY128" s="92"/>
      <c r="GZ128" s="92"/>
      <c r="HA128" s="92"/>
      <c r="HB128" s="92"/>
      <c r="HC128" s="92"/>
      <c r="HD128" s="92"/>
      <c r="HE128" s="92"/>
      <c r="HF128" s="92"/>
      <c r="HG128" s="92"/>
      <c r="HH128" s="92"/>
      <c r="HI128" s="92"/>
      <c r="HJ128" s="92"/>
      <c r="HK128" s="92"/>
      <c r="HL128" s="92"/>
      <c r="HM128" s="92"/>
      <c r="HN128" s="92"/>
      <c r="HO128" s="92"/>
      <c r="HP128" s="92"/>
      <c r="HQ128" s="92"/>
      <c r="HR128" s="92"/>
      <c r="HS128" s="92"/>
      <c r="HT128" s="92"/>
      <c r="HU128" s="92"/>
      <c r="HV128" s="92"/>
      <c r="HW128" s="92"/>
      <c r="HX128" s="92"/>
      <c r="HY128" s="92"/>
      <c r="HZ128" s="92"/>
      <c r="IA128" s="92"/>
      <c r="IB128" s="92"/>
      <c r="IC128" s="92"/>
      <c r="ID128" s="92"/>
      <c r="IE128" s="92"/>
      <c r="IF128" s="92"/>
      <c r="IG128" s="92"/>
      <c r="IH128" s="92"/>
      <c r="II128" s="92"/>
      <c r="IJ128" s="92"/>
      <c r="IK128" s="92"/>
      <c r="IL128" s="92"/>
      <c r="IM128" s="92"/>
      <c r="IN128" s="92"/>
      <c r="IO128" s="92"/>
      <c r="IP128" s="92"/>
      <c r="IQ128" s="92"/>
      <c r="IR128" s="92"/>
      <c r="IS128" s="92"/>
      <c r="IT128" s="92"/>
      <c r="IU128" s="92"/>
      <c r="IV128" s="92"/>
      <c r="IW128" s="92"/>
      <c r="IX128" s="92"/>
    </row>
    <row r="129" spans="1:258" s="49" customFormat="1" ht="15" customHeight="1">
      <c r="A129" s="81"/>
      <c r="B129" s="82"/>
      <c r="C129" s="83"/>
      <c r="D129" s="84"/>
      <c r="E129" s="85"/>
      <c r="F129" s="86"/>
      <c r="G129" s="87"/>
      <c r="H129" s="88"/>
      <c r="I129" s="101"/>
      <c r="J129" s="101"/>
      <c r="K129" s="101"/>
      <c r="L129" s="101"/>
      <c r="M129" s="86"/>
      <c r="N129" s="87"/>
      <c r="O129" s="101"/>
      <c r="P129" s="101"/>
      <c r="Q129" s="101"/>
      <c r="R129" s="101"/>
      <c r="S129" s="101"/>
      <c r="T129" s="101"/>
      <c r="U129" s="101"/>
      <c r="V129" s="101"/>
      <c r="W129" s="101"/>
      <c r="X129" s="101"/>
      <c r="Y129" s="101"/>
      <c r="Z129" s="101"/>
      <c r="AA129" s="101"/>
      <c r="AB129" s="101"/>
      <c r="AC129" s="101"/>
      <c r="AD129" s="101"/>
      <c r="AE129" s="101"/>
      <c r="AF129" s="101"/>
      <c r="AG129" s="101"/>
      <c r="AH129" s="101"/>
      <c r="AI129" s="101"/>
      <c r="AJ129" s="101"/>
      <c r="AK129" s="101"/>
      <c r="AL129" s="101"/>
      <c r="AM129" s="101"/>
      <c r="AN129" s="101"/>
      <c r="AO129" s="101"/>
      <c r="AP129" s="101"/>
      <c r="AQ129" s="101"/>
      <c r="AR129" s="101"/>
      <c r="AS129" s="101"/>
      <c r="AT129" s="101"/>
      <c r="AU129" s="101"/>
      <c r="AV129" s="101"/>
      <c r="AW129" s="101"/>
      <c r="AX129" s="101"/>
      <c r="AY129" s="101"/>
      <c r="AZ129" s="101"/>
      <c r="BA129" s="101"/>
      <c r="BB129" s="101"/>
      <c r="BC129" s="101"/>
      <c r="BD129" s="101"/>
      <c r="BE129" s="101"/>
      <c r="BF129" s="101"/>
      <c r="BG129" s="101"/>
      <c r="BH129" s="101"/>
      <c r="BI129" s="101"/>
      <c r="BJ129" s="101"/>
      <c r="BK129" s="101"/>
      <c r="BL129" s="101"/>
      <c r="BM129" s="101"/>
      <c r="BN129" s="101"/>
      <c r="BO129" s="101"/>
      <c r="BP129" s="101"/>
      <c r="BQ129" s="101"/>
      <c r="BR129" s="101"/>
      <c r="BS129" s="101"/>
      <c r="BT129" s="101"/>
      <c r="BU129" s="101"/>
      <c r="BV129" s="101"/>
      <c r="BW129" s="101"/>
      <c r="BX129" s="101"/>
      <c r="BY129" s="101"/>
      <c r="BZ129" s="101"/>
      <c r="CA129" s="101"/>
      <c r="CB129" s="101"/>
      <c r="CC129" s="101"/>
      <c r="CD129" s="101"/>
      <c r="CE129" s="101"/>
      <c r="CF129" s="101"/>
      <c r="CG129" s="101"/>
      <c r="CH129" s="101"/>
      <c r="CI129" s="101"/>
      <c r="CJ129" s="101"/>
      <c r="CK129" s="101"/>
      <c r="CL129" s="101"/>
      <c r="CM129" s="101"/>
      <c r="CN129" s="101"/>
      <c r="CO129" s="101"/>
      <c r="CP129" s="101"/>
      <c r="CQ129" s="101"/>
      <c r="CR129" s="101"/>
      <c r="CS129" s="101"/>
      <c r="CT129" s="101"/>
      <c r="CU129" s="101"/>
      <c r="CV129" s="101"/>
      <c r="CW129" s="101"/>
      <c r="CX129" s="101"/>
      <c r="CY129" s="101"/>
      <c r="CZ129" s="101"/>
      <c r="DA129" s="101"/>
      <c r="DB129" s="101"/>
      <c r="DC129" s="101"/>
      <c r="DD129" s="101"/>
      <c r="DE129" s="101"/>
      <c r="DF129" s="101"/>
      <c r="DG129" s="101"/>
      <c r="DH129" s="101"/>
      <c r="DI129" s="101"/>
      <c r="DJ129" s="101"/>
      <c r="DK129" s="101"/>
      <c r="DL129" s="101"/>
      <c r="DM129" s="101"/>
      <c r="DN129" s="101"/>
      <c r="DO129" s="101"/>
      <c r="DP129" s="101"/>
      <c r="DQ129" s="101"/>
      <c r="DR129" s="101"/>
      <c r="DS129" s="101"/>
      <c r="DT129" s="101"/>
      <c r="DU129" s="101"/>
      <c r="DV129" s="101"/>
      <c r="DW129" s="101"/>
      <c r="DX129" s="101"/>
      <c r="DY129" s="101"/>
      <c r="DZ129" s="101"/>
      <c r="EA129" s="101"/>
      <c r="EB129" s="101"/>
      <c r="EC129" s="101"/>
      <c r="ED129" s="101"/>
      <c r="EE129" s="101"/>
      <c r="EF129" s="101"/>
      <c r="EG129" s="101"/>
      <c r="EH129" s="101"/>
      <c r="EI129" s="101"/>
      <c r="EJ129" s="101"/>
      <c r="EK129" s="101"/>
      <c r="EL129" s="101"/>
      <c r="EM129" s="101"/>
      <c r="EN129" s="101"/>
      <c r="EO129" s="101"/>
      <c r="EP129" s="101"/>
      <c r="EQ129" s="101"/>
      <c r="ER129" s="101"/>
      <c r="ES129" s="101"/>
      <c r="ET129" s="101"/>
      <c r="EU129" s="101"/>
      <c r="EV129" s="101"/>
      <c r="EW129" s="101"/>
      <c r="EX129" s="101"/>
      <c r="EY129" s="101"/>
      <c r="EZ129" s="101"/>
      <c r="FA129" s="101"/>
      <c r="FB129" s="101"/>
      <c r="FC129" s="101"/>
      <c r="FD129" s="101"/>
      <c r="FE129" s="101"/>
      <c r="FF129" s="101"/>
      <c r="FG129" s="101"/>
      <c r="FH129" s="101"/>
      <c r="FI129" s="101"/>
      <c r="FJ129" s="101"/>
      <c r="FK129" s="101"/>
      <c r="FL129" s="101"/>
      <c r="FM129" s="101"/>
      <c r="FN129" s="101"/>
      <c r="FO129" s="101"/>
      <c r="FP129" s="101"/>
      <c r="FQ129" s="101"/>
      <c r="FR129" s="101"/>
      <c r="FS129" s="101"/>
      <c r="FT129" s="101"/>
      <c r="FU129" s="101"/>
      <c r="FV129" s="101"/>
      <c r="FW129" s="101"/>
      <c r="FX129" s="101"/>
      <c r="FY129" s="101"/>
      <c r="FZ129" s="101"/>
      <c r="GA129" s="101"/>
      <c r="GB129" s="101"/>
      <c r="GC129" s="101"/>
      <c r="GD129" s="101"/>
      <c r="GE129" s="101"/>
      <c r="GF129" s="101"/>
      <c r="GG129" s="101"/>
      <c r="GH129" s="101"/>
      <c r="GI129" s="101"/>
      <c r="GJ129" s="101"/>
      <c r="GK129" s="101"/>
      <c r="GL129" s="101"/>
      <c r="GM129" s="101"/>
      <c r="GN129" s="101"/>
      <c r="GO129" s="101"/>
      <c r="GP129" s="101"/>
      <c r="GQ129" s="101"/>
      <c r="GR129" s="101"/>
      <c r="GS129" s="101"/>
      <c r="GT129" s="101"/>
      <c r="GU129" s="101"/>
      <c r="GV129" s="101"/>
      <c r="GW129" s="101"/>
      <c r="GX129" s="101"/>
      <c r="GY129" s="101"/>
      <c r="GZ129" s="101"/>
      <c r="HA129" s="101"/>
      <c r="HB129" s="101"/>
      <c r="HC129" s="101"/>
      <c r="HD129" s="101"/>
      <c r="HE129" s="101"/>
      <c r="HF129" s="101"/>
      <c r="HG129" s="101"/>
      <c r="HH129" s="101"/>
      <c r="HI129" s="101"/>
      <c r="HJ129" s="101"/>
      <c r="HK129" s="101"/>
      <c r="HL129" s="101"/>
      <c r="HM129" s="101"/>
      <c r="HN129" s="101"/>
      <c r="HO129" s="101"/>
      <c r="HP129" s="101"/>
      <c r="HQ129" s="101"/>
      <c r="HR129" s="101"/>
      <c r="HS129" s="101"/>
      <c r="HT129" s="101"/>
      <c r="HU129" s="101"/>
      <c r="HV129" s="101"/>
      <c r="HW129" s="101"/>
      <c r="HX129" s="101"/>
      <c r="HY129" s="101"/>
      <c r="HZ129" s="101"/>
      <c r="IA129" s="101"/>
      <c r="IB129" s="101"/>
      <c r="IC129" s="101"/>
      <c r="ID129" s="101"/>
      <c r="IE129" s="101"/>
      <c r="IF129" s="101"/>
      <c r="IG129" s="101"/>
      <c r="IH129" s="101"/>
      <c r="II129" s="101"/>
      <c r="IJ129" s="101"/>
      <c r="IK129" s="101"/>
      <c r="IL129" s="101"/>
      <c r="IM129" s="101"/>
      <c r="IN129" s="101"/>
      <c r="IO129" s="101"/>
      <c r="IP129" s="101"/>
      <c r="IQ129" s="101"/>
      <c r="IR129" s="101"/>
      <c r="IS129" s="101"/>
      <c r="IT129" s="101"/>
      <c r="IU129" s="101"/>
      <c r="IV129" s="101"/>
      <c r="IW129" s="101"/>
      <c r="IX129" s="101"/>
    </row>
    <row r="130" spans="1:258" s="49" customFormat="1" ht="15" customHeight="1">
      <c r="A130" s="81"/>
      <c r="B130" s="82"/>
      <c r="C130" s="83"/>
      <c r="D130" s="84"/>
      <c r="E130" s="85"/>
      <c r="F130" s="87"/>
      <c r="G130" s="87"/>
      <c r="H130" s="88"/>
      <c r="I130" s="101"/>
      <c r="J130" s="101"/>
      <c r="K130" s="101"/>
      <c r="L130" s="101"/>
      <c r="M130" s="103"/>
      <c r="N130" s="103"/>
      <c r="O130" s="101"/>
      <c r="P130" s="101"/>
      <c r="Q130" s="101"/>
      <c r="R130" s="101"/>
      <c r="S130" s="101"/>
      <c r="T130" s="101"/>
      <c r="U130" s="101"/>
      <c r="V130" s="101"/>
      <c r="W130" s="101"/>
      <c r="X130" s="101"/>
      <c r="Y130" s="101"/>
      <c r="Z130" s="101"/>
      <c r="AA130" s="101"/>
      <c r="AB130" s="101"/>
      <c r="AC130" s="101"/>
      <c r="AD130" s="101"/>
      <c r="AE130" s="101"/>
      <c r="AF130" s="101"/>
      <c r="AG130" s="101"/>
      <c r="AH130" s="101"/>
      <c r="AI130" s="101"/>
      <c r="AJ130" s="101"/>
      <c r="AK130" s="101"/>
      <c r="AL130" s="101"/>
      <c r="AM130" s="101"/>
      <c r="AN130" s="101"/>
      <c r="AO130" s="101"/>
      <c r="AP130" s="101"/>
      <c r="AQ130" s="101"/>
      <c r="AR130" s="101"/>
      <c r="AS130" s="101"/>
      <c r="AT130" s="101"/>
      <c r="AU130" s="101"/>
      <c r="AV130" s="101"/>
      <c r="AW130" s="101"/>
      <c r="AX130" s="101"/>
      <c r="AY130" s="101"/>
      <c r="AZ130" s="101"/>
      <c r="BA130" s="101"/>
      <c r="BB130" s="101"/>
      <c r="BC130" s="101"/>
      <c r="BD130" s="101"/>
      <c r="BE130" s="101"/>
      <c r="BF130" s="101"/>
      <c r="BG130" s="101"/>
      <c r="BH130" s="101"/>
      <c r="BI130" s="101"/>
      <c r="BJ130" s="101"/>
      <c r="BK130" s="101"/>
      <c r="BL130" s="101"/>
      <c r="BM130" s="101"/>
      <c r="BN130" s="101"/>
      <c r="BO130" s="101"/>
      <c r="BP130" s="101"/>
      <c r="BQ130" s="101"/>
      <c r="BR130" s="101"/>
      <c r="BS130" s="101"/>
      <c r="BT130" s="101"/>
      <c r="BU130" s="101"/>
      <c r="BV130" s="101"/>
      <c r="BW130" s="101"/>
      <c r="BX130" s="101"/>
      <c r="BY130" s="101"/>
      <c r="BZ130" s="101"/>
      <c r="CA130" s="101"/>
      <c r="CB130" s="101"/>
      <c r="CC130" s="101"/>
      <c r="CD130" s="101"/>
      <c r="CE130" s="101"/>
      <c r="CF130" s="101"/>
      <c r="CG130" s="101"/>
      <c r="CH130" s="101"/>
      <c r="CI130" s="101"/>
      <c r="CJ130" s="101"/>
      <c r="CK130" s="101"/>
      <c r="CL130" s="101"/>
      <c r="CM130" s="101"/>
      <c r="CN130" s="101"/>
      <c r="CO130" s="101"/>
      <c r="CP130" s="101"/>
      <c r="CQ130" s="101"/>
      <c r="CR130" s="101"/>
      <c r="CS130" s="101"/>
      <c r="CT130" s="101"/>
      <c r="CU130" s="101"/>
      <c r="CV130" s="101"/>
      <c r="CW130" s="101"/>
      <c r="CX130" s="101"/>
      <c r="CY130" s="101"/>
      <c r="CZ130" s="101"/>
      <c r="DA130" s="101"/>
      <c r="DB130" s="101"/>
      <c r="DC130" s="101"/>
      <c r="DD130" s="101"/>
      <c r="DE130" s="101"/>
      <c r="DF130" s="101"/>
      <c r="DG130" s="101"/>
      <c r="DH130" s="101"/>
      <c r="DI130" s="101"/>
      <c r="DJ130" s="101"/>
      <c r="DK130" s="101"/>
      <c r="DL130" s="101"/>
      <c r="DM130" s="101"/>
      <c r="DN130" s="101"/>
      <c r="DO130" s="101"/>
      <c r="DP130" s="101"/>
      <c r="DQ130" s="101"/>
      <c r="DR130" s="101"/>
      <c r="DS130" s="101"/>
      <c r="DT130" s="101"/>
      <c r="DU130" s="101"/>
      <c r="DV130" s="101"/>
      <c r="DW130" s="101"/>
      <c r="DX130" s="101"/>
      <c r="DY130" s="101"/>
      <c r="DZ130" s="101"/>
      <c r="EA130" s="101"/>
      <c r="EB130" s="101"/>
      <c r="EC130" s="101"/>
      <c r="ED130" s="101"/>
      <c r="EE130" s="101"/>
      <c r="EF130" s="101"/>
      <c r="EG130" s="101"/>
      <c r="EH130" s="101"/>
      <c r="EI130" s="101"/>
      <c r="EJ130" s="101"/>
      <c r="EK130" s="101"/>
      <c r="EL130" s="101"/>
      <c r="EM130" s="101"/>
      <c r="EN130" s="101"/>
      <c r="EO130" s="101"/>
      <c r="EP130" s="101"/>
      <c r="EQ130" s="101"/>
      <c r="ER130" s="101"/>
      <c r="ES130" s="101"/>
      <c r="ET130" s="101"/>
      <c r="EU130" s="101"/>
      <c r="EV130" s="101"/>
      <c r="EW130" s="101"/>
      <c r="EX130" s="101"/>
      <c r="EY130" s="101"/>
      <c r="EZ130" s="101"/>
      <c r="FA130" s="101"/>
      <c r="FB130" s="101"/>
      <c r="FC130" s="101"/>
      <c r="FD130" s="101"/>
      <c r="FE130" s="101"/>
      <c r="FF130" s="101"/>
      <c r="FG130" s="101"/>
      <c r="FH130" s="101"/>
      <c r="FI130" s="101"/>
      <c r="FJ130" s="101"/>
      <c r="FK130" s="101"/>
      <c r="FL130" s="101"/>
      <c r="FM130" s="101"/>
      <c r="FN130" s="101"/>
      <c r="FO130" s="101"/>
      <c r="FP130" s="101"/>
      <c r="FQ130" s="101"/>
      <c r="FR130" s="101"/>
      <c r="FS130" s="101"/>
      <c r="FT130" s="101"/>
      <c r="FU130" s="101"/>
      <c r="FV130" s="101"/>
      <c r="FW130" s="101"/>
      <c r="FX130" s="101"/>
      <c r="FY130" s="101"/>
      <c r="FZ130" s="101"/>
      <c r="GA130" s="101"/>
      <c r="GB130" s="101"/>
      <c r="GC130" s="101"/>
      <c r="GD130" s="101"/>
      <c r="GE130" s="101"/>
      <c r="GF130" s="101"/>
      <c r="GG130" s="101"/>
      <c r="GH130" s="101"/>
      <c r="GI130" s="101"/>
      <c r="GJ130" s="101"/>
      <c r="GK130" s="101"/>
      <c r="GL130" s="101"/>
      <c r="GM130" s="101"/>
      <c r="GN130" s="101"/>
      <c r="GO130" s="101"/>
      <c r="GP130" s="101"/>
      <c r="GQ130" s="101"/>
      <c r="GR130" s="101"/>
      <c r="GS130" s="101"/>
      <c r="GT130" s="101"/>
      <c r="GU130" s="101"/>
      <c r="GV130" s="101"/>
      <c r="GW130" s="101"/>
      <c r="GX130" s="101"/>
      <c r="GY130" s="101"/>
      <c r="GZ130" s="101"/>
      <c r="HA130" s="101"/>
      <c r="HB130" s="101"/>
      <c r="HC130" s="101"/>
      <c r="HD130" s="101"/>
      <c r="HE130" s="101"/>
      <c r="HF130" s="101"/>
      <c r="HG130" s="101"/>
      <c r="HH130" s="101"/>
      <c r="HI130" s="101"/>
      <c r="HJ130" s="101"/>
      <c r="HK130" s="101"/>
      <c r="HL130" s="101"/>
      <c r="HM130" s="101"/>
      <c r="HN130" s="101"/>
      <c r="HO130" s="101"/>
      <c r="HP130" s="101"/>
      <c r="HQ130" s="101"/>
      <c r="HR130" s="101"/>
      <c r="HS130" s="101"/>
      <c r="HT130" s="101"/>
      <c r="HU130" s="101"/>
      <c r="HV130" s="101"/>
      <c r="HW130" s="101"/>
      <c r="HX130" s="101"/>
      <c r="HY130" s="101"/>
      <c r="HZ130" s="101"/>
      <c r="IA130" s="101"/>
      <c r="IB130" s="101"/>
      <c r="IC130" s="101"/>
      <c r="ID130" s="101"/>
      <c r="IE130" s="101"/>
      <c r="IF130" s="101"/>
      <c r="IG130" s="101"/>
      <c r="IH130" s="101"/>
      <c r="II130" s="101"/>
      <c r="IJ130" s="101"/>
      <c r="IK130" s="101"/>
      <c r="IL130" s="101"/>
      <c r="IM130" s="101"/>
      <c r="IN130" s="101"/>
      <c r="IO130" s="101"/>
      <c r="IP130" s="101"/>
      <c r="IQ130" s="101"/>
      <c r="IR130" s="101"/>
      <c r="IS130" s="101"/>
      <c r="IT130" s="101"/>
      <c r="IU130" s="101"/>
      <c r="IV130" s="101"/>
      <c r="IW130" s="101"/>
      <c r="IX130" s="101"/>
    </row>
    <row r="131" spans="1:258" s="49" customFormat="1" ht="23.25" customHeight="1">
      <c r="A131" s="81"/>
      <c r="B131" s="82"/>
      <c r="C131" s="83"/>
      <c r="D131" s="84"/>
      <c r="E131" s="85"/>
      <c r="F131" s="87"/>
      <c r="G131" s="87"/>
      <c r="H131" s="89"/>
      <c r="I131" s="101"/>
      <c r="J131" s="101"/>
      <c r="K131" s="101"/>
      <c r="L131" s="101"/>
      <c r="M131" s="104"/>
      <c r="N131" s="104"/>
      <c r="O131" s="101"/>
      <c r="P131" s="101"/>
      <c r="Q131" s="101"/>
      <c r="R131" s="101"/>
      <c r="S131" s="101"/>
      <c r="T131" s="101"/>
      <c r="U131" s="101"/>
      <c r="V131" s="101"/>
      <c r="W131" s="101"/>
      <c r="X131" s="101"/>
      <c r="Y131" s="101"/>
      <c r="Z131" s="101"/>
      <c r="AA131" s="101"/>
      <c r="AB131" s="101"/>
      <c r="AC131" s="101"/>
      <c r="AD131" s="101"/>
      <c r="AE131" s="101"/>
      <c r="AF131" s="101"/>
      <c r="AG131" s="101"/>
      <c r="AH131" s="101"/>
      <c r="AI131" s="101"/>
      <c r="AJ131" s="101"/>
      <c r="AK131" s="101"/>
      <c r="AL131" s="101"/>
      <c r="AM131" s="101"/>
      <c r="AN131" s="101"/>
      <c r="AO131" s="101"/>
      <c r="AP131" s="101"/>
      <c r="AQ131" s="101"/>
      <c r="AR131" s="101"/>
      <c r="AS131" s="101"/>
      <c r="AT131" s="101"/>
      <c r="AU131" s="101"/>
      <c r="AV131" s="101"/>
      <c r="AW131" s="101"/>
      <c r="AX131" s="101"/>
      <c r="AY131" s="101"/>
      <c r="AZ131" s="101"/>
      <c r="BA131" s="101"/>
      <c r="BB131" s="101"/>
      <c r="BC131" s="101"/>
      <c r="BD131" s="101"/>
      <c r="BE131" s="101"/>
      <c r="BF131" s="101"/>
      <c r="BG131" s="101"/>
      <c r="BH131" s="101"/>
      <c r="BI131" s="101"/>
      <c r="BJ131" s="101"/>
      <c r="BK131" s="101"/>
      <c r="BL131" s="101"/>
      <c r="BM131" s="101"/>
      <c r="BN131" s="101"/>
      <c r="BO131" s="101"/>
      <c r="BP131" s="101"/>
      <c r="BQ131" s="101"/>
      <c r="BR131" s="101"/>
      <c r="BS131" s="101"/>
      <c r="BT131" s="101"/>
      <c r="BU131" s="101"/>
      <c r="BV131" s="101"/>
      <c r="BW131" s="101"/>
      <c r="BX131" s="101"/>
      <c r="BY131" s="101"/>
      <c r="BZ131" s="101"/>
      <c r="CA131" s="101"/>
      <c r="CB131" s="101"/>
      <c r="CC131" s="101"/>
      <c r="CD131" s="101"/>
      <c r="CE131" s="101"/>
      <c r="CF131" s="101"/>
      <c r="CG131" s="101"/>
      <c r="CH131" s="101"/>
      <c r="CI131" s="101"/>
      <c r="CJ131" s="101"/>
      <c r="CK131" s="101"/>
      <c r="CL131" s="101"/>
      <c r="CM131" s="101"/>
      <c r="CN131" s="101"/>
      <c r="CO131" s="101"/>
      <c r="CP131" s="101"/>
      <c r="CQ131" s="101"/>
      <c r="CR131" s="101"/>
      <c r="CS131" s="101"/>
      <c r="CT131" s="101"/>
      <c r="CU131" s="101"/>
      <c r="CV131" s="101"/>
      <c r="CW131" s="101"/>
      <c r="CX131" s="101"/>
      <c r="CY131" s="101"/>
      <c r="CZ131" s="101"/>
      <c r="DA131" s="101"/>
      <c r="DB131" s="101"/>
      <c r="DC131" s="101"/>
      <c r="DD131" s="101"/>
      <c r="DE131" s="101"/>
      <c r="DF131" s="101"/>
      <c r="DG131" s="101"/>
      <c r="DH131" s="101"/>
      <c r="DI131" s="101"/>
      <c r="DJ131" s="101"/>
      <c r="DK131" s="101"/>
      <c r="DL131" s="101"/>
      <c r="DM131" s="101"/>
      <c r="DN131" s="101"/>
      <c r="DO131" s="101"/>
      <c r="DP131" s="101"/>
      <c r="DQ131" s="101"/>
      <c r="DR131" s="101"/>
      <c r="DS131" s="101"/>
      <c r="DT131" s="101"/>
      <c r="DU131" s="101"/>
      <c r="DV131" s="101"/>
      <c r="DW131" s="101"/>
      <c r="DX131" s="101"/>
      <c r="DY131" s="101"/>
      <c r="DZ131" s="101"/>
      <c r="EA131" s="101"/>
      <c r="EB131" s="101"/>
      <c r="EC131" s="101"/>
      <c r="ED131" s="101"/>
      <c r="EE131" s="101"/>
      <c r="EF131" s="101"/>
      <c r="EG131" s="101"/>
      <c r="EH131" s="101"/>
      <c r="EI131" s="101"/>
      <c r="EJ131" s="101"/>
      <c r="EK131" s="101"/>
      <c r="EL131" s="101"/>
      <c r="EM131" s="101"/>
      <c r="EN131" s="101"/>
      <c r="EO131" s="101"/>
      <c r="EP131" s="101"/>
      <c r="EQ131" s="101"/>
      <c r="ER131" s="101"/>
      <c r="ES131" s="101"/>
      <c r="ET131" s="101"/>
      <c r="EU131" s="101"/>
      <c r="EV131" s="101"/>
      <c r="EW131" s="101"/>
      <c r="EX131" s="101"/>
      <c r="EY131" s="101"/>
      <c r="EZ131" s="101"/>
      <c r="FA131" s="101"/>
      <c r="FB131" s="101"/>
      <c r="FC131" s="101"/>
      <c r="FD131" s="101"/>
      <c r="FE131" s="101"/>
      <c r="FF131" s="101"/>
      <c r="FG131" s="101"/>
      <c r="FH131" s="101"/>
      <c r="FI131" s="101"/>
      <c r="FJ131" s="101"/>
      <c r="FK131" s="101"/>
      <c r="FL131" s="101"/>
      <c r="FM131" s="101"/>
      <c r="FN131" s="101"/>
      <c r="FO131" s="101"/>
      <c r="FP131" s="101"/>
      <c r="FQ131" s="101"/>
      <c r="FR131" s="101"/>
      <c r="FS131" s="101"/>
      <c r="FT131" s="101"/>
      <c r="FU131" s="101"/>
      <c r="FV131" s="101"/>
      <c r="FW131" s="101"/>
      <c r="FX131" s="101"/>
      <c r="FY131" s="101"/>
      <c r="FZ131" s="101"/>
      <c r="GA131" s="101"/>
      <c r="GB131" s="101"/>
      <c r="GC131" s="101"/>
      <c r="GD131" s="101"/>
      <c r="GE131" s="101"/>
      <c r="GF131" s="101"/>
      <c r="GG131" s="101"/>
      <c r="GH131" s="101"/>
      <c r="GI131" s="101"/>
      <c r="GJ131" s="101"/>
      <c r="GK131" s="101"/>
      <c r="GL131" s="101"/>
      <c r="GM131" s="101"/>
      <c r="GN131" s="101"/>
      <c r="GO131" s="101"/>
      <c r="GP131" s="101"/>
      <c r="GQ131" s="101"/>
      <c r="GR131" s="101"/>
      <c r="GS131" s="101"/>
      <c r="GT131" s="101"/>
      <c r="GU131" s="101"/>
      <c r="GV131" s="101"/>
      <c r="GW131" s="101"/>
      <c r="GX131" s="101"/>
      <c r="GY131" s="101"/>
      <c r="GZ131" s="101"/>
      <c r="HA131" s="101"/>
      <c r="HB131" s="101"/>
      <c r="HC131" s="101"/>
      <c r="HD131" s="101"/>
      <c r="HE131" s="101"/>
      <c r="HF131" s="101"/>
      <c r="HG131" s="101"/>
      <c r="HH131" s="101"/>
      <c r="HI131" s="101"/>
      <c r="HJ131" s="101"/>
      <c r="HK131" s="101"/>
      <c r="HL131" s="101"/>
      <c r="HM131" s="101"/>
      <c r="HN131" s="101"/>
      <c r="HO131" s="101"/>
      <c r="HP131" s="101"/>
      <c r="HQ131" s="101"/>
      <c r="HR131" s="101"/>
      <c r="HS131" s="101"/>
      <c r="HT131" s="101"/>
      <c r="HU131" s="101"/>
      <c r="HV131" s="101"/>
      <c r="HW131" s="101"/>
      <c r="HX131" s="101"/>
      <c r="HY131" s="101"/>
      <c r="HZ131" s="101"/>
      <c r="IA131" s="101"/>
      <c r="IB131" s="101"/>
      <c r="IC131" s="101"/>
      <c r="ID131" s="101"/>
      <c r="IE131" s="101"/>
      <c r="IF131" s="101"/>
      <c r="IG131" s="101"/>
      <c r="IH131" s="101"/>
      <c r="II131" s="101"/>
      <c r="IJ131" s="101"/>
      <c r="IK131" s="101"/>
      <c r="IL131" s="101"/>
      <c r="IM131" s="101"/>
      <c r="IN131" s="101"/>
      <c r="IO131" s="101"/>
      <c r="IP131" s="101"/>
      <c r="IQ131" s="101"/>
      <c r="IR131" s="101"/>
      <c r="IS131" s="101"/>
      <c r="IT131" s="101"/>
      <c r="IU131" s="101"/>
      <c r="IV131" s="101"/>
      <c r="IW131" s="101"/>
    </row>
    <row r="132" spans="1:258" s="49" customFormat="1" ht="27" customHeight="1">
      <c r="A132" s="81"/>
      <c r="B132" s="82"/>
      <c r="C132" s="83"/>
      <c r="D132" s="84"/>
      <c r="E132" s="85"/>
      <c r="F132" s="87"/>
      <c r="G132" s="87"/>
      <c r="H132" s="89"/>
      <c r="I132" s="101"/>
      <c r="J132" s="101"/>
      <c r="K132" s="101"/>
      <c r="L132" s="101"/>
      <c r="M132" s="87"/>
      <c r="N132" s="87"/>
      <c r="O132" s="101"/>
      <c r="P132" s="101"/>
      <c r="Q132" s="101"/>
      <c r="R132" s="101"/>
      <c r="S132" s="101"/>
      <c r="T132" s="101"/>
      <c r="U132" s="101"/>
      <c r="V132" s="101"/>
      <c r="W132" s="101"/>
      <c r="X132" s="101"/>
      <c r="Y132" s="101"/>
      <c r="Z132" s="101"/>
      <c r="AA132" s="101"/>
      <c r="AB132" s="101"/>
      <c r="AC132" s="101"/>
      <c r="AD132" s="101"/>
      <c r="AE132" s="101"/>
      <c r="AF132" s="101"/>
      <c r="AG132" s="101"/>
      <c r="AH132" s="101"/>
      <c r="AI132" s="101"/>
      <c r="AJ132" s="101"/>
      <c r="AK132" s="101"/>
      <c r="AL132" s="101"/>
      <c r="AM132" s="101"/>
      <c r="AN132" s="101"/>
      <c r="AO132" s="101"/>
      <c r="AP132" s="101"/>
      <c r="AQ132" s="101"/>
      <c r="AR132" s="101"/>
      <c r="AS132" s="101"/>
      <c r="AT132" s="101"/>
      <c r="AU132" s="101"/>
      <c r="AV132" s="101"/>
      <c r="AW132" s="101"/>
      <c r="AX132" s="101"/>
      <c r="AY132" s="101"/>
      <c r="AZ132" s="101"/>
      <c r="BA132" s="101"/>
      <c r="BB132" s="101"/>
      <c r="BC132" s="101"/>
      <c r="BD132" s="101"/>
      <c r="BE132" s="101"/>
      <c r="BF132" s="101"/>
      <c r="BG132" s="101"/>
      <c r="BH132" s="101"/>
      <c r="BI132" s="101"/>
      <c r="BJ132" s="101"/>
      <c r="BK132" s="101"/>
      <c r="BL132" s="101"/>
      <c r="BM132" s="101"/>
      <c r="BN132" s="101"/>
      <c r="BO132" s="101"/>
      <c r="BP132" s="101"/>
      <c r="BQ132" s="101"/>
      <c r="BR132" s="101"/>
      <c r="BS132" s="101"/>
      <c r="BT132" s="101"/>
      <c r="BU132" s="101"/>
      <c r="BV132" s="101"/>
      <c r="BW132" s="101"/>
      <c r="BX132" s="101"/>
      <c r="BY132" s="101"/>
      <c r="BZ132" s="101"/>
      <c r="CA132" s="101"/>
      <c r="CB132" s="101"/>
      <c r="CC132" s="101"/>
      <c r="CD132" s="101"/>
      <c r="CE132" s="101"/>
      <c r="CF132" s="101"/>
      <c r="CG132" s="101"/>
      <c r="CH132" s="101"/>
      <c r="CI132" s="101"/>
      <c r="CJ132" s="101"/>
      <c r="CK132" s="101"/>
      <c r="CL132" s="101"/>
      <c r="CM132" s="101"/>
      <c r="CN132" s="101"/>
      <c r="CO132" s="101"/>
      <c r="CP132" s="101"/>
      <c r="CQ132" s="101"/>
      <c r="CR132" s="101"/>
      <c r="CS132" s="101"/>
      <c r="CT132" s="101"/>
      <c r="CU132" s="101"/>
      <c r="CV132" s="101"/>
      <c r="CW132" s="101"/>
      <c r="CX132" s="101"/>
      <c r="CY132" s="101"/>
      <c r="CZ132" s="101"/>
      <c r="DA132" s="101"/>
      <c r="DB132" s="101"/>
      <c r="DC132" s="101"/>
      <c r="DD132" s="101"/>
      <c r="DE132" s="101"/>
      <c r="DF132" s="101"/>
      <c r="DG132" s="101"/>
      <c r="DH132" s="101"/>
      <c r="DI132" s="101"/>
      <c r="DJ132" s="101"/>
      <c r="DK132" s="101"/>
      <c r="DL132" s="101"/>
      <c r="DM132" s="101"/>
      <c r="DN132" s="101"/>
      <c r="DO132" s="101"/>
      <c r="DP132" s="101"/>
      <c r="DQ132" s="101"/>
      <c r="DR132" s="101"/>
      <c r="DS132" s="101"/>
      <c r="DT132" s="101"/>
      <c r="DU132" s="101"/>
      <c r="DV132" s="101"/>
      <c r="DW132" s="101"/>
      <c r="DX132" s="101"/>
      <c r="DY132" s="101"/>
      <c r="DZ132" s="101"/>
      <c r="EA132" s="101"/>
      <c r="EB132" s="101"/>
      <c r="EC132" s="101"/>
      <c r="ED132" s="101"/>
      <c r="EE132" s="101"/>
      <c r="EF132" s="101"/>
      <c r="EG132" s="101"/>
      <c r="EH132" s="101"/>
      <c r="EI132" s="101"/>
      <c r="EJ132" s="101"/>
      <c r="EK132" s="101"/>
      <c r="EL132" s="101"/>
      <c r="EM132" s="101"/>
      <c r="EN132" s="101"/>
      <c r="EO132" s="101"/>
      <c r="EP132" s="101"/>
      <c r="EQ132" s="101"/>
      <c r="ER132" s="101"/>
      <c r="ES132" s="101"/>
      <c r="ET132" s="101"/>
      <c r="EU132" s="101"/>
      <c r="EV132" s="101"/>
      <c r="EW132" s="101"/>
      <c r="EX132" s="101"/>
      <c r="EY132" s="101"/>
      <c r="EZ132" s="101"/>
      <c r="FA132" s="101"/>
      <c r="FB132" s="101"/>
      <c r="FC132" s="101"/>
      <c r="FD132" s="101"/>
      <c r="FE132" s="101"/>
      <c r="FF132" s="101"/>
      <c r="FG132" s="101"/>
      <c r="FH132" s="101"/>
      <c r="FI132" s="101"/>
      <c r="FJ132" s="101"/>
      <c r="FK132" s="101"/>
      <c r="FL132" s="101"/>
      <c r="FM132" s="101"/>
      <c r="FN132" s="101"/>
      <c r="FO132" s="101"/>
      <c r="FP132" s="101"/>
      <c r="FQ132" s="101"/>
      <c r="FR132" s="101"/>
      <c r="FS132" s="101"/>
      <c r="FT132" s="101"/>
      <c r="FU132" s="101"/>
      <c r="FV132" s="101"/>
      <c r="FW132" s="101"/>
      <c r="FX132" s="101"/>
      <c r="FY132" s="101"/>
      <c r="FZ132" s="101"/>
      <c r="GA132" s="101"/>
      <c r="GB132" s="101"/>
      <c r="GC132" s="101"/>
      <c r="GD132" s="101"/>
      <c r="GE132" s="101"/>
      <c r="GF132" s="101"/>
      <c r="GG132" s="101"/>
      <c r="GH132" s="101"/>
      <c r="GI132" s="101"/>
      <c r="GJ132" s="101"/>
      <c r="GK132" s="101"/>
      <c r="GL132" s="101"/>
      <c r="GM132" s="101"/>
      <c r="GN132" s="101"/>
      <c r="GO132" s="101"/>
      <c r="GP132" s="101"/>
      <c r="GQ132" s="101"/>
      <c r="GR132" s="101"/>
      <c r="GS132" s="101"/>
      <c r="GT132" s="101"/>
      <c r="GU132" s="101"/>
      <c r="GV132" s="101"/>
      <c r="GW132" s="101"/>
      <c r="GX132" s="101"/>
      <c r="GY132" s="101"/>
      <c r="GZ132" s="101"/>
      <c r="HA132" s="101"/>
      <c r="HB132" s="101"/>
      <c r="HC132" s="101"/>
      <c r="HD132" s="101"/>
      <c r="HE132" s="101"/>
      <c r="HF132" s="101"/>
      <c r="HG132" s="101"/>
      <c r="HH132" s="101"/>
      <c r="HI132" s="101"/>
      <c r="HJ132" s="101"/>
      <c r="HK132" s="101"/>
      <c r="HL132" s="101"/>
      <c r="HM132" s="101"/>
      <c r="HN132" s="101"/>
      <c r="HO132" s="101"/>
      <c r="HP132" s="101"/>
      <c r="HQ132" s="101"/>
      <c r="HR132" s="101"/>
      <c r="HS132" s="101"/>
      <c r="HT132" s="101"/>
      <c r="HU132" s="101"/>
      <c r="HV132" s="101"/>
      <c r="HW132" s="101"/>
      <c r="HX132" s="101"/>
      <c r="HY132" s="101"/>
      <c r="HZ132" s="101"/>
      <c r="IA132" s="101"/>
      <c r="IB132" s="101"/>
      <c r="IC132" s="101"/>
      <c r="ID132" s="101"/>
      <c r="IE132" s="101"/>
      <c r="IF132" s="101"/>
      <c r="IG132" s="101"/>
      <c r="IH132" s="101"/>
      <c r="II132" s="101"/>
      <c r="IJ132" s="101"/>
      <c r="IK132" s="101"/>
      <c r="IL132" s="101"/>
      <c r="IM132" s="101"/>
      <c r="IN132" s="101"/>
      <c r="IO132" s="101"/>
      <c r="IP132" s="101"/>
      <c r="IQ132" s="101"/>
      <c r="IR132" s="101"/>
      <c r="IS132" s="101"/>
      <c r="IT132" s="101"/>
      <c r="IU132" s="101"/>
      <c r="IV132" s="101"/>
      <c r="IW132" s="101"/>
    </row>
    <row r="133" spans="1:258" s="49" customFormat="1" ht="15" customHeight="1">
      <c r="A133" s="81"/>
      <c r="B133" s="82"/>
      <c r="C133" s="82"/>
      <c r="D133" s="84"/>
      <c r="E133" s="85"/>
      <c r="F133" s="87"/>
      <c r="G133" s="87"/>
      <c r="H133" s="89"/>
      <c r="I133" s="101"/>
      <c r="J133" s="101"/>
      <c r="K133" s="101"/>
      <c r="L133" s="101"/>
      <c r="M133" s="87"/>
      <c r="N133" s="87"/>
      <c r="O133" s="101"/>
      <c r="P133" s="101"/>
      <c r="Q133" s="101"/>
      <c r="R133" s="101"/>
      <c r="S133" s="101"/>
      <c r="T133" s="101"/>
      <c r="U133" s="101"/>
      <c r="V133" s="101"/>
      <c r="W133" s="101"/>
      <c r="X133" s="101"/>
      <c r="Y133" s="101"/>
      <c r="Z133" s="101"/>
      <c r="AA133" s="101"/>
      <c r="AB133" s="101"/>
      <c r="AC133" s="101"/>
      <c r="AD133" s="101"/>
      <c r="AE133" s="101"/>
      <c r="AF133" s="101"/>
      <c r="AG133" s="101"/>
      <c r="AH133" s="101"/>
      <c r="AI133" s="101"/>
      <c r="AJ133" s="101"/>
      <c r="AK133" s="101"/>
      <c r="AL133" s="101"/>
      <c r="AM133" s="101"/>
      <c r="AN133" s="101"/>
      <c r="AO133" s="101"/>
      <c r="AP133" s="101"/>
      <c r="AQ133" s="101"/>
      <c r="AR133" s="101"/>
      <c r="AS133" s="101"/>
      <c r="AT133" s="101"/>
      <c r="AU133" s="101"/>
      <c r="AV133" s="101"/>
      <c r="AW133" s="101"/>
      <c r="AX133" s="101"/>
      <c r="AY133" s="101"/>
      <c r="AZ133" s="101"/>
      <c r="BA133" s="101"/>
      <c r="BB133" s="101"/>
      <c r="BC133" s="101"/>
      <c r="BD133" s="101"/>
      <c r="BE133" s="101"/>
      <c r="BF133" s="101"/>
      <c r="BG133" s="101"/>
      <c r="BH133" s="101"/>
      <c r="BI133" s="101"/>
      <c r="BJ133" s="101"/>
      <c r="BK133" s="101"/>
      <c r="BL133" s="101"/>
      <c r="BM133" s="101"/>
      <c r="BN133" s="101"/>
      <c r="BO133" s="101"/>
      <c r="BP133" s="101"/>
      <c r="BQ133" s="101"/>
      <c r="BR133" s="101"/>
      <c r="BS133" s="101"/>
      <c r="BT133" s="101"/>
      <c r="BU133" s="101"/>
      <c r="BV133" s="101"/>
      <c r="BW133" s="101"/>
      <c r="BX133" s="101"/>
      <c r="BY133" s="101"/>
      <c r="BZ133" s="101"/>
      <c r="CA133" s="101"/>
      <c r="CB133" s="101"/>
      <c r="CC133" s="101"/>
      <c r="CD133" s="101"/>
      <c r="CE133" s="101"/>
      <c r="CF133" s="101"/>
      <c r="CG133" s="101"/>
      <c r="CH133" s="101"/>
      <c r="CI133" s="101"/>
      <c r="CJ133" s="101"/>
      <c r="CK133" s="101"/>
      <c r="CL133" s="101"/>
      <c r="CM133" s="101"/>
      <c r="CN133" s="101"/>
      <c r="CO133" s="101"/>
      <c r="CP133" s="101"/>
      <c r="CQ133" s="101"/>
      <c r="CR133" s="101"/>
      <c r="CS133" s="101"/>
      <c r="CT133" s="101"/>
      <c r="CU133" s="101"/>
      <c r="CV133" s="101"/>
      <c r="CW133" s="101"/>
      <c r="CX133" s="101"/>
      <c r="CY133" s="101"/>
      <c r="CZ133" s="101"/>
      <c r="DA133" s="101"/>
      <c r="DB133" s="101"/>
      <c r="DC133" s="101"/>
      <c r="DD133" s="101"/>
      <c r="DE133" s="101"/>
      <c r="DF133" s="101"/>
      <c r="DG133" s="101"/>
      <c r="DH133" s="101"/>
      <c r="DI133" s="101"/>
      <c r="DJ133" s="101"/>
      <c r="DK133" s="101"/>
      <c r="DL133" s="101"/>
      <c r="DM133" s="101"/>
      <c r="DN133" s="101"/>
      <c r="DO133" s="101"/>
      <c r="DP133" s="101"/>
      <c r="DQ133" s="101"/>
      <c r="DR133" s="101"/>
      <c r="DS133" s="101"/>
      <c r="DT133" s="101"/>
      <c r="DU133" s="101"/>
      <c r="DV133" s="101"/>
      <c r="DW133" s="101"/>
      <c r="DX133" s="101"/>
      <c r="DY133" s="101"/>
      <c r="DZ133" s="101"/>
      <c r="EA133" s="101"/>
      <c r="EB133" s="101"/>
      <c r="EC133" s="101"/>
      <c r="ED133" s="101"/>
      <c r="EE133" s="101"/>
      <c r="EF133" s="101"/>
      <c r="EG133" s="101"/>
      <c r="EH133" s="101"/>
      <c r="EI133" s="101"/>
      <c r="EJ133" s="101"/>
      <c r="EK133" s="101"/>
      <c r="EL133" s="101"/>
      <c r="EM133" s="101"/>
      <c r="EN133" s="101"/>
      <c r="EO133" s="101"/>
      <c r="EP133" s="101"/>
      <c r="EQ133" s="101"/>
      <c r="ER133" s="101"/>
      <c r="ES133" s="101"/>
      <c r="ET133" s="101"/>
      <c r="EU133" s="101"/>
      <c r="EV133" s="101"/>
      <c r="EW133" s="101"/>
      <c r="EX133" s="101"/>
      <c r="EY133" s="101"/>
      <c r="EZ133" s="101"/>
      <c r="FA133" s="101"/>
      <c r="FB133" s="101"/>
      <c r="FC133" s="101"/>
      <c r="FD133" s="101"/>
      <c r="FE133" s="101"/>
      <c r="FF133" s="101"/>
      <c r="FG133" s="101"/>
      <c r="FH133" s="101"/>
      <c r="FI133" s="101"/>
      <c r="FJ133" s="101"/>
      <c r="FK133" s="101"/>
      <c r="FL133" s="101"/>
      <c r="FM133" s="101"/>
      <c r="FN133" s="101"/>
      <c r="FO133" s="101"/>
      <c r="FP133" s="101"/>
      <c r="FQ133" s="101"/>
      <c r="FR133" s="101"/>
      <c r="FS133" s="101"/>
      <c r="FT133" s="101"/>
      <c r="FU133" s="101"/>
      <c r="FV133" s="101"/>
      <c r="FW133" s="101"/>
      <c r="FX133" s="101"/>
      <c r="FY133" s="101"/>
      <c r="FZ133" s="101"/>
      <c r="GA133" s="101"/>
      <c r="GB133" s="101"/>
      <c r="GC133" s="101"/>
      <c r="GD133" s="101"/>
      <c r="GE133" s="101"/>
      <c r="GF133" s="101"/>
      <c r="GG133" s="101"/>
      <c r="GH133" s="101"/>
      <c r="GI133" s="101"/>
      <c r="GJ133" s="101"/>
      <c r="GK133" s="101"/>
      <c r="GL133" s="101"/>
      <c r="GM133" s="101"/>
      <c r="GN133" s="101"/>
      <c r="GO133" s="101"/>
      <c r="GP133" s="101"/>
      <c r="GQ133" s="101"/>
      <c r="GR133" s="101"/>
      <c r="GS133" s="101"/>
      <c r="GT133" s="101"/>
      <c r="GU133" s="101"/>
      <c r="GV133" s="101"/>
      <c r="GW133" s="101"/>
      <c r="GX133" s="101"/>
      <c r="GY133" s="101"/>
      <c r="GZ133" s="101"/>
      <c r="HA133" s="101"/>
      <c r="HB133" s="101"/>
      <c r="HC133" s="101"/>
      <c r="HD133" s="101"/>
      <c r="HE133" s="101"/>
      <c r="HF133" s="101"/>
      <c r="HG133" s="101"/>
      <c r="HH133" s="101"/>
      <c r="HI133" s="101"/>
      <c r="HJ133" s="101"/>
      <c r="HK133" s="101"/>
      <c r="HL133" s="101"/>
      <c r="HM133" s="101"/>
      <c r="HN133" s="101"/>
      <c r="HO133" s="101"/>
      <c r="HP133" s="101"/>
      <c r="HQ133" s="101"/>
      <c r="HR133" s="101"/>
      <c r="HS133" s="101"/>
      <c r="HT133" s="101"/>
      <c r="HU133" s="101"/>
      <c r="HV133" s="101"/>
      <c r="HW133" s="101"/>
      <c r="HX133" s="101"/>
      <c r="HY133" s="101"/>
      <c r="HZ133" s="101"/>
      <c r="IA133" s="101"/>
      <c r="IB133" s="101"/>
      <c r="IC133" s="101"/>
      <c r="ID133" s="101"/>
      <c r="IE133" s="101"/>
      <c r="IF133" s="101"/>
      <c r="IG133" s="101"/>
      <c r="IH133" s="101"/>
      <c r="II133" s="101"/>
      <c r="IJ133" s="101"/>
      <c r="IK133" s="101"/>
      <c r="IL133" s="101"/>
      <c r="IM133" s="101"/>
      <c r="IN133" s="101"/>
      <c r="IO133" s="101"/>
      <c r="IP133" s="101"/>
      <c r="IQ133" s="101"/>
      <c r="IR133" s="101"/>
      <c r="IS133" s="101"/>
      <c r="IT133" s="101"/>
      <c r="IU133" s="101"/>
      <c r="IV133" s="101"/>
      <c r="IW133" s="101"/>
    </row>
    <row r="134" spans="1:258" s="49" customFormat="1" ht="26.25" customHeight="1">
      <c r="A134" s="81"/>
      <c r="B134" s="82"/>
      <c r="C134" s="82"/>
      <c r="D134" s="84"/>
      <c r="E134" s="85"/>
      <c r="F134" s="87"/>
      <c r="G134" s="87"/>
      <c r="H134" s="89"/>
      <c r="I134" s="101"/>
      <c r="J134" s="101"/>
      <c r="K134" s="101"/>
      <c r="L134" s="101"/>
      <c r="M134" s="87"/>
      <c r="N134" s="87"/>
      <c r="O134" s="101"/>
      <c r="P134" s="101"/>
      <c r="Q134" s="101"/>
      <c r="R134" s="101"/>
      <c r="S134" s="101"/>
      <c r="T134" s="101"/>
      <c r="U134" s="101"/>
      <c r="V134" s="101"/>
      <c r="W134" s="101"/>
      <c r="X134" s="101"/>
      <c r="Y134" s="101"/>
      <c r="Z134" s="101"/>
      <c r="AA134" s="101"/>
      <c r="AB134" s="101"/>
      <c r="AC134" s="101"/>
      <c r="AD134" s="101"/>
      <c r="AE134" s="101"/>
      <c r="AF134" s="101"/>
      <c r="AG134" s="101"/>
      <c r="AH134" s="101"/>
      <c r="AI134" s="101"/>
      <c r="AJ134" s="101"/>
      <c r="AK134" s="101"/>
      <c r="AL134" s="101"/>
      <c r="AM134" s="101"/>
      <c r="AN134" s="101"/>
      <c r="AO134" s="101"/>
      <c r="AP134" s="101"/>
      <c r="AQ134" s="101"/>
      <c r="AR134" s="101"/>
      <c r="AS134" s="101"/>
      <c r="AT134" s="101"/>
      <c r="AU134" s="101"/>
      <c r="AV134" s="101"/>
      <c r="AW134" s="101"/>
      <c r="AX134" s="101"/>
      <c r="AY134" s="101"/>
      <c r="AZ134" s="101"/>
      <c r="BA134" s="101"/>
      <c r="BB134" s="101"/>
      <c r="BC134" s="101"/>
      <c r="BD134" s="101"/>
      <c r="BE134" s="101"/>
      <c r="BF134" s="101"/>
      <c r="BG134" s="101"/>
      <c r="BH134" s="101"/>
      <c r="BI134" s="101"/>
      <c r="BJ134" s="101"/>
      <c r="BK134" s="101"/>
      <c r="BL134" s="101"/>
      <c r="BM134" s="101"/>
      <c r="BN134" s="101"/>
      <c r="BO134" s="101"/>
      <c r="BP134" s="101"/>
      <c r="BQ134" s="101"/>
      <c r="BR134" s="101"/>
      <c r="BS134" s="101"/>
      <c r="BT134" s="101"/>
      <c r="BU134" s="101"/>
      <c r="BV134" s="101"/>
      <c r="BW134" s="101"/>
      <c r="BX134" s="101"/>
      <c r="BY134" s="101"/>
      <c r="BZ134" s="101"/>
      <c r="CA134" s="101"/>
      <c r="CB134" s="101"/>
      <c r="CC134" s="101"/>
      <c r="CD134" s="101"/>
      <c r="CE134" s="101"/>
      <c r="CF134" s="101"/>
      <c r="CG134" s="101"/>
      <c r="CH134" s="101"/>
      <c r="CI134" s="101"/>
      <c r="CJ134" s="101"/>
      <c r="CK134" s="101"/>
      <c r="CL134" s="101"/>
      <c r="CM134" s="101"/>
      <c r="CN134" s="101"/>
      <c r="CO134" s="101"/>
      <c r="CP134" s="101"/>
      <c r="CQ134" s="101"/>
      <c r="CR134" s="101"/>
      <c r="CS134" s="101"/>
      <c r="CT134" s="101"/>
      <c r="CU134" s="101"/>
      <c r="CV134" s="101"/>
      <c r="CW134" s="101"/>
      <c r="CX134" s="101"/>
      <c r="CY134" s="101"/>
      <c r="CZ134" s="101"/>
      <c r="DA134" s="101"/>
      <c r="DB134" s="101"/>
      <c r="DC134" s="101"/>
      <c r="DD134" s="101"/>
      <c r="DE134" s="101"/>
      <c r="DF134" s="101"/>
      <c r="DG134" s="101"/>
      <c r="DH134" s="101"/>
      <c r="DI134" s="101"/>
      <c r="DJ134" s="101"/>
      <c r="DK134" s="101"/>
      <c r="DL134" s="101"/>
      <c r="DM134" s="101"/>
      <c r="DN134" s="101"/>
      <c r="DO134" s="101"/>
      <c r="DP134" s="101"/>
      <c r="DQ134" s="101"/>
      <c r="DR134" s="101"/>
      <c r="DS134" s="101"/>
      <c r="DT134" s="101"/>
      <c r="DU134" s="101"/>
      <c r="DV134" s="101"/>
      <c r="DW134" s="101"/>
      <c r="DX134" s="101"/>
      <c r="DY134" s="101"/>
      <c r="DZ134" s="101"/>
      <c r="EA134" s="101"/>
      <c r="EB134" s="101"/>
      <c r="EC134" s="101"/>
      <c r="ED134" s="101"/>
      <c r="EE134" s="101"/>
      <c r="EF134" s="101"/>
      <c r="EG134" s="101"/>
      <c r="EH134" s="101"/>
      <c r="EI134" s="101"/>
      <c r="EJ134" s="101"/>
      <c r="EK134" s="101"/>
      <c r="EL134" s="101"/>
      <c r="EM134" s="101"/>
      <c r="EN134" s="101"/>
      <c r="EO134" s="101"/>
      <c r="EP134" s="101"/>
      <c r="EQ134" s="101"/>
      <c r="ER134" s="101"/>
      <c r="ES134" s="101"/>
      <c r="ET134" s="101"/>
      <c r="EU134" s="101"/>
      <c r="EV134" s="101"/>
      <c r="EW134" s="101"/>
      <c r="EX134" s="101"/>
      <c r="EY134" s="101"/>
      <c r="EZ134" s="101"/>
      <c r="FA134" s="101"/>
      <c r="FB134" s="101"/>
      <c r="FC134" s="101"/>
      <c r="FD134" s="101"/>
      <c r="FE134" s="101"/>
      <c r="FF134" s="101"/>
      <c r="FG134" s="101"/>
      <c r="FH134" s="101"/>
      <c r="FI134" s="101"/>
      <c r="FJ134" s="101"/>
      <c r="FK134" s="101"/>
      <c r="FL134" s="101"/>
      <c r="FM134" s="101"/>
      <c r="FN134" s="101"/>
      <c r="FO134" s="101"/>
      <c r="FP134" s="101"/>
      <c r="FQ134" s="101"/>
      <c r="FR134" s="101"/>
      <c r="FS134" s="101"/>
      <c r="FT134" s="101"/>
      <c r="FU134" s="101"/>
      <c r="FV134" s="101"/>
      <c r="FW134" s="101"/>
      <c r="FX134" s="101"/>
      <c r="FY134" s="101"/>
      <c r="FZ134" s="101"/>
      <c r="GA134" s="101"/>
      <c r="GB134" s="101"/>
      <c r="GC134" s="101"/>
      <c r="GD134" s="101"/>
      <c r="GE134" s="101"/>
      <c r="GF134" s="101"/>
      <c r="GG134" s="101"/>
      <c r="GH134" s="101"/>
      <c r="GI134" s="101"/>
      <c r="GJ134" s="101"/>
      <c r="GK134" s="101"/>
      <c r="GL134" s="101"/>
      <c r="GM134" s="101"/>
      <c r="GN134" s="101"/>
      <c r="GO134" s="101"/>
      <c r="GP134" s="101"/>
      <c r="GQ134" s="101"/>
      <c r="GR134" s="101"/>
      <c r="GS134" s="101"/>
      <c r="GT134" s="101"/>
      <c r="GU134" s="101"/>
      <c r="GV134" s="101"/>
      <c r="GW134" s="101"/>
      <c r="GX134" s="101"/>
      <c r="GY134" s="101"/>
      <c r="GZ134" s="101"/>
      <c r="HA134" s="101"/>
      <c r="HB134" s="101"/>
      <c r="HC134" s="101"/>
      <c r="HD134" s="101"/>
      <c r="HE134" s="101"/>
      <c r="HF134" s="101"/>
      <c r="HG134" s="101"/>
      <c r="HH134" s="101"/>
      <c r="HI134" s="101"/>
      <c r="HJ134" s="101"/>
      <c r="HK134" s="101"/>
      <c r="HL134" s="101"/>
      <c r="HM134" s="101"/>
      <c r="HN134" s="101"/>
      <c r="HO134" s="101"/>
      <c r="HP134" s="101"/>
      <c r="HQ134" s="101"/>
      <c r="HR134" s="101"/>
      <c r="HS134" s="101"/>
      <c r="HT134" s="101"/>
      <c r="HU134" s="101"/>
      <c r="HV134" s="101"/>
      <c r="HW134" s="101"/>
      <c r="HX134" s="101"/>
      <c r="HY134" s="101"/>
      <c r="HZ134" s="101"/>
      <c r="IA134" s="101"/>
      <c r="IB134" s="101"/>
      <c r="IC134" s="101"/>
      <c r="ID134" s="101"/>
      <c r="IE134" s="101"/>
      <c r="IF134" s="101"/>
      <c r="IG134" s="101"/>
      <c r="IH134" s="101"/>
      <c r="II134" s="101"/>
      <c r="IJ134" s="101"/>
      <c r="IK134" s="101"/>
      <c r="IL134" s="101"/>
      <c r="IM134" s="101"/>
      <c r="IN134" s="101"/>
      <c r="IO134" s="101"/>
      <c r="IP134" s="101"/>
      <c r="IQ134" s="101"/>
      <c r="IR134" s="101"/>
      <c r="IS134" s="101"/>
      <c r="IT134" s="101"/>
      <c r="IU134" s="101"/>
      <c r="IV134" s="101"/>
      <c r="IW134" s="101"/>
    </row>
    <row r="135" spans="1:258" s="49" customFormat="1" ht="26.25" customHeight="1">
      <c r="A135" s="81"/>
      <c r="B135" s="82"/>
      <c r="C135" s="83"/>
      <c r="D135" s="84"/>
      <c r="E135" s="85"/>
      <c r="F135" s="87"/>
      <c r="G135" s="87"/>
      <c r="H135" s="89"/>
      <c r="I135" s="101"/>
      <c r="J135" s="101"/>
      <c r="K135" s="101"/>
      <c r="L135" s="101"/>
      <c r="M135" s="87"/>
      <c r="N135" s="87"/>
      <c r="O135" s="101"/>
      <c r="P135" s="101"/>
      <c r="Q135" s="101"/>
      <c r="R135" s="101"/>
      <c r="S135" s="101"/>
      <c r="T135" s="101"/>
      <c r="U135" s="101"/>
      <c r="V135" s="101"/>
      <c r="W135" s="101"/>
      <c r="X135" s="101"/>
      <c r="Y135" s="101"/>
      <c r="Z135" s="101"/>
      <c r="AA135" s="101"/>
      <c r="AB135" s="101"/>
      <c r="AC135" s="101"/>
      <c r="AD135" s="101"/>
      <c r="AE135" s="101"/>
      <c r="AF135" s="101"/>
      <c r="AG135" s="101"/>
      <c r="AH135" s="101"/>
      <c r="AI135" s="101"/>
      <c r="AJ135" s="101"/>
      <c r="AK135" s="101"/>
      <c r="AL135" s="101"/>
      <c r="AM135" s="101"/>
      <c r="AN135" s="101"/>
      <c r="AO135" s="101"/>
      <c r="AP135" s="101"/>
      <c r="AQ135" s="101"/>
      <c r="AR135" s="101"/>
      <c r="AS135" s="101"/>
      <c r="AT135" s="101"/>
      <c r="AU135" s="101"/>
      <c r="AV135" s="101"/>
      <c r="AW135" s="101"/>
      <c r="AX135" s="101"/>
      <c r="AY135" s="101"/>
      <c r="AZ135" s="101"/>
      <c r="BA135" s="101"/>
      <c r="BB135" s="101"/>
      <c r="BC135" s="101"/>
      <c r="BD135" s="101"/>
      <c r="BE135" s="101"/>
      <c r="BF135" s="101"/>
      <c r="BG135" s="101"/>
      <c r="BH135" s="101"/>
      <c r="BI135" s="101"/>
      <c r="BJ135" s="101"/>
      <c r="BK135" s="101"/>
      <c r="BL135" s="101"/>
      <c r="BM135" s="101"/>
      <c r="BN135" s="101"/>
      <c r="BO135" s="101"/>
      <c r="BP135" s="101"/>
      <c r="BQ135" s="101"/>
      <c r="BR135" s="101"/>
      <c r="BS135" s="101"/>
      <c r="BT135" s="101"/>
      <c r="BU135" s="101"/>
      <c r="BV135" s="101"/>
      <c r="BW135" s="101"/>
      <c r="BX135" s="101"/>
      <c r="BY135" s="101"/>
      <c r="BZ135" s="101"/>
      <c r="CA135" s="101"/>
      <c r="CB135" s="101"/>
      <c r="CC135" s="101"/>
      <c r="CD135" s="101"/>
      <c r="CE135" s="101"/>
      <c r="CF135" s="101"/>
      <c r="CG135" s="101"/>
      <c r="CH135" s="101"/>
      <c r="CI135" s="101"/>
      <c r="CJ135" s="101"/>
      <c r="CK135" s="101"/>
      <c r="CL135" s="101"/>
      <c r="CM135" s="101"/>
      <c r="CN135" s="101"/>
      <c r="CO135" s="101"/>
      <c r="CP135" s="101"/>
      <c r="CQ135" s="101"/>
      <c r="CR135" s="101"/>
      <c r="CS135" s="101"/>
      <c r="CT135" s="101"/>
      <c r="CU135" s="101"/>
      <c r="CV135" s="101"/>
      <c r="CW135" s="101"/>
      <c r="CX135" s="101"/>
      <c r="CY135" s="101"/>
      <c r="CZ135" s="101"/>
      <c r="DA135" s="101"/>
      <c r="DB135" s="101"/>
      <c r="DC135" s="101"/>
      <c r="DD135" s="101"/>
      <c r="DE135" s="101"/>
      <c r="DF135" s="101"/>
      <c r="DG135" s="101"/>
      <c r="DH135" s="101"/>
      <c r="DI135" s="101"/>
      <c r="DJ135" s="101"/>
      <c r="DK135" s="101"/>
      <c r="DL135" s="101"/>
      <c r="DM135" s="101"/>
      <c r="DN135" s="101"/>
      <c r="DO135" s="101"/>
      <c r="DP135" s="101"/>
      <c r="DQ135" s="101"/>
      <c r="DR135" s="101"/>
      <c r="DS135" s="101"/>
      <c r="DT135" s="101"/>
      <c r="DU135" s="101"/>
      <c r="DV135" s="101"/>
      <c r="DW135" s="101"/>
      <c r="DX135" s="101"/>
      <c r="DY135" s="101"/>
      <c r="DZ135" s="101"/>
      <c r="EA135" s="101"/>
      <c r="EB135" s="101"/>
      <c r="EC135" s="101"/>
      <c r="ED135" s="101"/>
      <c r="EE135" s="101"/>
      <c r="EF135" s="101"/>
      <c r="EG135" s="101"/>
      <c r="EH135" s="101"/>
      <c r="EI135" s="101"/>
      <c r="EJ135" s="101"/>
      <c r="EK135" s="101"/>
      <c r="EL135" s="101"/>
      <c r="EM135" s="101"/>
      <c r="EN135" s="101"/>
      <c r="EO135" s="101"/>
      <c r="EP135" s="101"/>
      <c r="EQ135" s="101"/>
      <c r="ER135" s="101"/>
      <c r="ES135" s="101"/>
      <c r="ET135" s="101"/>
      <c r="EU135" s="101"/>
      <c r="EV135" s="101"/>
      <c r="EW135" s="101"/>
      <c r="EX135" s="101"/>
      <c r="EY135" s="101"/>
      <c r="EZ135" s="101"/>
      <c r="FA135" s="101"/>
      <c r="FB135" s="101"/>
      <c r="FC135" s="101"/>
      <c r="FD135" s="101"/>
      <c r="FE135" s="101"/>
      <c r="FF135" s="101"/>
      <c r="FG135" s="101"/>
      <c r="FH135" s="101"/>
      <c r="FI135" s="101"/>
      <c r="FJ135" s="101"/>
      <c r="FK135" s="101"/>
      <c r="FL135" s="101"/>
      <c r="FM135" s="101"/>
      <c r="FN135" s="101"/>
      <c r="FO135" s="101"/>
      <c r="FP135" s="101"/>
      <c r="FQ135" s="101"/>
      <c r="FR135" s="101"/>
      <c r="FS135" s="101"/>
      <c r="FT135" s="101"/>
      <c r="FU135" s="101"/>
      <c r="FV135" s="101"/>
      <c r="FW135" s="101"/>
      <c r="FX135" s="101"/>
      <c r="FY135" s="101"/>
      <c r="FZ135" s="101"/>
      <c r="GA135" s="101"/>
      <c r="GB135" s="101"/>
      <c r="GC135" s="101"/>
      <c r="GD135" s="101"/>
      <c r="GE135" s="101"/>
      <c r="GF135" s="101"/>
      <c r="GG135" s="101"/>
      <c r="GH135" s="101"/>
      <c r="GI135" s="101"/>
      <c r="GJ135" s="101"/>
      <c r="GK135" s="101"/>
      <c r="GL135" s="101"/>
      <c r="GM135" s="101"/>
      <c r="GN135" s="101"/>
      <c r="GO135" s="101"/>
      <c r="GP135" s="101"/>
      <c r="GQ135" s="101"/>
      <c r="GR135" s="101"/>
      <c r="GS135" s="101"/>
      <c r="GT135" s="101"/>
      <c r="GU135" s="101"/>
      <c r="GV135" s="101"/>
      <c r="GW135" s="101"/>
      <c r="GX135" s="101"/>
      <c r="GY135" s="101"/>
      <c r="GZ135" s="101"/>
      <c r="HA135" s="101"/>
      <c r="HB135" s="101"/>
      <c r="HC135" s="101"/>
      <c r="HD135" s="101"/>
      <c r="HE135" s="101"/>
      <c r="HF135" s="101"/>
      <c r="HG135" s="101"/>
      <c r="HH135" s="101"/>
      <c r="HI135" s="101"/>
      <c r="HJ135" s="101"/>
      <c r="HK135" s="101"/>
      <c r="HL135" s="101"/>
      <c r="HM135" s="101"/>
      <c r="HN135" s="101"/>
      <c r="HO135" s="101"/>
      <c r="HP135" s="101"/>
      <c r="HQ135" s="101"/>
      <c r="HR135" s="101"/>
      <c r="HS135" s="101"/>
      <c r="HT135" s="101"/>
      <c r="HU135" s="101"/>
      <c r="HV135" s="101"/>
      <c r="HW135" s="101"/>
      <c r="HX135" s="101"/>
      <c r="HY135" s="101"/>
      <c r="HZ135" s="101"/>
      <c r="IA135" s="101"/>
      <c r="IB135" s="101"/>
      <c r="IC135" s="101"/>
      <c r="ID135" s="101"/>
      <c r="IE135" s="101"/>
      <c r="IF135" s="101"/>
      <c r="IG135" s="101"/>
      <c r="IH135" s="101"/>
      <c r="II135" s="101"/>
      <c r="IJ135" s="101"/>
      <c r="IK135" s="101"/>
      <c r="IL135" s="101"/>
      <c r="IM135" s="101"/>
      <c r="IN135" s="101"/>
      <c r="IO135" s="101"/>
      <c r="IP135" s="101"/>
      <c r="IQ135" s="101"/>
      <c r="IR135" s="101"/>
      <c r="IS135" s="101"/>
      <c r="IT135" s="101"/>
      <c r="IU135" s="101"/>
      <c r="IV135" s="101"/>
      <c r="IW135" s="101"/>
    </row>
    <row r="136" spans="1:258" s="49" customFormat="1" ht="15" customHeight="1">
      <c r="A136" s="81"/>
      <c r="B136" s="82"/>
      <c r="C136" s="83"/>
      <c r="D136" s="84"/>
      <c r="E136" s="85"/>
      <c r="F136" s="87"/>
      <c r="G136" s="87"/>
      <c r="H136" s="88"/>
      <c r="I136" s="101"/>
      <c r="J136" s="101"/>
      <c r="K136" s="101"/>
      <c r="L136" s="101"/>
      <c r="M136" s="87"/>
      <c r="N136" s="87"/>
      <c r="O136" s="101"/>
      <c r="P136" s="101"/>
      <c r="Q136" s="101"/>
      <c r="R136" s="101"/>
      <c r="S136" s="101"/>
      <c r="T136" s="101"/>
      <c r="U136" s="101"/>
      <c r="V136" s="101"/>
      <c r="W136" s="101"/>
      <c r="X136" s="101"/>
      <c r="Y136" s="101"/>
      <c r="Z136" s="101"/>
      <c r="AA136" s="101"/>
      <c r="AB136" s="101"/>
      <c r="AC136" s="101"/>
      <c r="AD136" s="101"/>
      <c r="AE136" s="101"/>
      <c r="AF136" s="101"/>
      <c r="AG136" s="101"/>
      <c r="AH136" s="101"/>
      <c r="AI136" s="101"/>
      <c r="AJ136" s="101"/>
      <c r="AK136" s="101"/>
      <c r="AL136" s="101"/>
      <c r="AM136" s="101"/>
      <c r="AN136" s="101"/>
      <c r="AO136" s="101"/>
      <c r="AP136" s="101"/>
      <c r="AQ136" s="101"/>
      <c r="AR136" s="101"/>
      <c r="AS136" s="101"/>
      <c r="AT136" s="101"/>
      <c r="AU136" s="101"/>
      <c r="AV136" s="101"/>
      <c r="AW136" s="101"/>
      <c r="AX136" s="101"/>
      <c r="AY136" s="101"/>
      <c r="AZ136" s="101"/>
      <c r="BA136" s="101"/>
      <c r="BB136" s="101"/>
      <c r="BC136" s="101"/>
      <c r="BD136" s="101"/>
      <c r="BE136" s="101"/>
      <c r="BF136" s="101"/>
      <c r="BG136" s="101"/>
      <c r="BH136" s="101"/>
      <c r="BI136" s="101"/>
      <c r="BJ136" s="101"/>
      <c r="BK136" s="101"/>
      <c r="BL136" s="101"/>
      <c r="BM136" s="101"/>
      <c r="BN136" s="101"/>
      <c r="BO136" s="101"/>
      <c r="BP136" s="101"/>
      <c r="BQ136" s="101"/>
      <c r="BR136" s="101"/>
      <c r="BS136" s="101"/>
      <c r="BT136" s="101"/>
      <c r="BU136" s="101"/>
      <c r="BV136" s="101"/>
      <c r="BW136" s="101"/>
      <c r="BX136" s="101"/>
      <c r="BY136" s="101"/>
      <c r="BZ136" s="101"/>
      <c r="CA136" s="101"/>
      <c r="CB136" s="101"/>
      <c r="CC136" s="101"/>
      <c r="CD136" s="101"/>
      <c r="CE136" s="101"/>
      <c r="CF136" s="101"/>
      <c r="CG136" s="101"/>
      <c r="CH136" s="101"/>
      <c r="CI136" s="101"/>
      <c r="CJ136" s="101"/>
      <c r="CK136" s="101"/>
      <c r="CL136" s="101"/>
      <c r="CM136" s="101"/>
      <c r="CN136" s="101"/>
      <c r="CO136" s="101"/>
      <c r="CP136" s="101"/>
      <c r="CQ136" s="101"/>
      <c r="CR136" s="101"/>
      <c r="CS136" s="101"/>
      <c r="CT136" s="101"/>
      <c r="CU136" s="101"/>
      <c r="CV136" s="101"/>
      <c r="CW136" s="101"/>
      <c r="CX136" s="101"/>
      <c r="CY136" s="101"/>
      <c r="CZ136" s="101"/>
      <c r="DA136" s="101"/>
      <c r="DB136" s="101"/>
      <c r="DC136" s="101"/>
      <c r="DD136" s="101"/>
      <c r="DE136" s="101"/>
      <c r="DF136" s="101"/>
      <c r="DG136" s="101"/>
      <c r="DH136" s="101"/>
      <c r="DI136" s="101"/>
      <c r="DJ136" s="101"/>
      <c r="DK136" s="101"/>
      <c r="DL136" s="101"/>
      <c r="DM136" s="101"/>
      <c r="DN136" s="101"/>
      <c r="DO136" s="101"/>
      <c r="DP136" s="101"/>
      <c r="DQ136" s="101"/>
      <c r="DR136" s="101"/>
      <c r="DS136" s="101"/>
      <c r="DT136" s="101"/>
      <c r="DU136" s="101"/>
      <c r="DV136" s="101"/>
      <c r="DW136" s="101"/>
      <c r="DX136" s="101"/>
      <c r="DY136" s="101"/>
      <c r="DZ136" s="101"/>
      <c r="EA136" s="101"/>
      <c r="EB136" s="101"/>
      <c r="EC136" s="101"/>
      <c r="ED136" s="101"/>
      <c r="EE136" s="101"/>
      <c r="EF136" s="101"/>
      <c r="EG136" s="101"/>
      <c r="EH136" s="101"/>
      <c r="EI136" s="101"/>
      <c r="EJ136" s="101"/>
      <c r="EK136" s="101"/>
      <c r="EL136" s="101"/>
      <c r="EM136" s="101"/>
      <c r="EN136" s="101"/>
      <c r="EO136" s="101"/>
      <c r="EP136" s="101"/>
      <c r="EQ136" s="101"/>
      <c r="ER136" s="101"/>
      <c r="ES136" s="101"/>
      <c r="ET136" s="101"/>
      <c r="EU136" s="101"/>
      <c r="EV136" s="101"/>
      <c r="EW136" s="101"/>
      <c r="EX136" s="101"/>
      <c r="EY136" s="101"/>
      <c r="EZ136" s="101"/>
      <c r="FA136" s="101"/>
      <c r="FB136" s="101"/>
      <c r="FC136" s="101"/>
      <c r="FD136" s="101"/>
      <c r="FE136" s="101"/>
      <c r="FF136" s="101"/>
      <c r="FG136" s="101"/>
      <c r="FH136" s="101"/>
      <c r="FI136" s="101"/>
      <c r="FJ136" s="101"/>
      <c r="FK136" s="101"/>
      <c r="FL136" s="101"/>
      <c r="FM136" s="101"/>
      <c r="FN136" s="101"/>
      <c r="FO136" s="101"/>
      <c r="FP136" s="101"/>
      <c r="FQ136" s="101"/>
      <c r="FR136" s="101"/>
      <c r="FS136" s="101"/>
      <c r="FT136" s="101"/>
      <c r="FU136" s="101"/>
      <c r="FV136" s="101"/>
      <c r="FW136" s="101"/>
      <c r="FX136" s="101"/>
      <c r="FY136" s="101"/>
      <c r="FZ136" s="101"/>
      <c r="GA136" s="101"/>
      <c r="GB136" s="101"/>
      <c r="GC136" s="101"/>
      <c r="GD136" s="101"/>
      <c r="GE136" s="101"/>
      <c r="GF136" s="101"/>
      <c r="GG136" s="101"/>
      <c r="GH136" s="101"/>
      <c r="GI136" s="101"/>
      <c r="GJ136" s="101"/>
      <c r="GK136" s="101"/>
      <c r="GL136" s="101"/>
      <c r="GM136" s="101"/>
      <c r="GN136" s="101"/>
      <c r="GO136" s="101"/>
      <c r="GP136" s="101"/>
      <c r="GQ136" s="101"/>
      <c r="GR136" s="101"/>
      <c r="GS136" s="101"/>
      <c r="GT136" s="101"/>
      <c r="GU136" s="101"/>
      <c r="GV136" s="101"/>
      <c r="GW136" s="101"/>
      <c r="GX136" s="101"/>
      <c r="GY136" s="101"/>
      <c r="GZ136" s="101"/>
      <c r="HA136" s="101"/>
      <c r="HB136" s="101"/>
      <c r="HC136" s="101"/>
      <c r="HD136" s="101"/>
      <c r="HE136" s="101"/>
      <c r="HF136" s="101"/>
      <c r="HG136" s="101"/>
      <c r="HH136" s="101"/>
      <c r="HI136" s="101"/>
      <c r="HJ136" s="101"/>
      <c r="HK136" s="101"/>
      <c r="HL136" s="101"/>
      <c r="HM136" s="101"/>
      <c r="HN136" s="101"/>
      <c r="HO136" s="101"/>
      <c r="HP136" s="101"/>
      <c r="HQ136" s="101"/>
      <c r="HR136" s="101"/>
      <c r="HS136" s="101"/>
      <c r="HT136" s="101"/>
      <c r="HU136" s="101"/>
      <c r="HV136" s="101"/>
      <c r="HW136" s="101"/>
      <c r="HX136" s="101"/>
      <c r="HY136" s="101"/>
      <c r="HZ136" s="101"/>
      <c r="IA136" s="101"/>
      <c r="IB136" s="101"/>
      <c r="IC136" s="101"/>
      <c r="ID136" s="101"/>
      <c r="IE136" s="101"/>
      <c r="IF136" s="101"/>
      <c r="IG136" s="101"/>
      <c r="IH136" s="101"/>
      <c r="II136" s="101"/>
      <c r="IJ136" s="101"/>
      <c r="IK136" s="101"/>
      <c r="IL136" s="101"/>
      <c r="IM136" s="101"/>
      <c r="IN136" s="101"/>
      <c r="IO136" s="101"/>
      <c r="IP136" s="101"/>
      <c r="IQ136" s="101"/>
      <c r="IR136" s="101"/>
      <c r="IS136" s="101"/>
      <c r="IT136" s="101"/>
      <c r="IU136" s="101"/>
      <c r="IV136" s="101"/>
      <c r="IW136" s="101"/>
    </row>
    <row r="137" spans="1:258" s="49" customFormat="1" ht="15" customHeight="1">
      <c r="A137" s="81"/>
      <c r="B137" s="82"/>
      <c r="C137" s="83"/>
      <c r="D137" s="84"/>
      <c r="E137" s="85"/>
      <c r="F137" s="87"/>
      <c r="G137" s="87"/>
      <c r="H137" s="88"/>
      <c r="I137" s="101"/>
      <c r="J137" s="101"/>
      <c r="K137" s="101"/>
      <c r="L137" s="101"/>
      <c r="M137" s="87"/>
      <c r="N137" s="87"/>
      <c r="O137" s="101"/>
      <c r="P137" s="101"/>
      <c r="Q137" s="101"/>
      <c r="R137" s="101"/>
      <c r="S137" s="101"/>
      <c r="T137" s="101"/>
      <c r="U137" s="101"/>
      <c r="V137" s="101"/>
      <c r="W137" s="101"/>
      <c r="X137" s="101"/>
      <c r="Y137" s="101"/>
      <c r="Z137" s="101"/>
      <c r="AA137" s="101"/>
      <c r="AB137" s="101"/>
      <c r="AC137" s="101"/>
      <c r="AD137" s="101"/>
      <c r="AE137" s="101"/>
      <c r="AF137" s="101"/>
      <c r="AG137" s="101"/>
      <c r="AH137" s="101"/>
      <c r="AI137" s="101"/>
      <c r="AJ137" s="101"/>
      <c r="AK137" s="101"/>
      <c r="AL137" s="101"/>
      <c r="AM137" s="101"/>
      <c r="AN137" s="101"/>
      <c r="AO137" s="101"/>
      <c r="AP137" s="101"/>
      <c r="AQ137" s="101"/>
      <c r="AR137" s="101"/>
      <c r="AS137" s="101"/>
      <c r="AT137" s="101"/>
      <c r="AU137" s="101"/>
      <c r="AV137" s="101"/>
      <c r="AW137" s="101"/>
      <c r="AX137" s="101"/>
      <c r="AY137" s="101"/>
      <c r="AZ137" s="101"/>
      <c r="BA137" s="101"/>
      <c r="BB137" s="101"/>
      <c r="BC137" s="101"/>
      <c r="BD137" s="101"/>
      <c r="BE137" s="101"/>
      <c r="BF137" s="101"/>
      <c r="BG137" s="101"/>
      <c r="BH137" s="101"/>
      <c r="BI137" s="101"/>
      <c r="BJ137" s="101"/>
      <c r="BK137" s="101"/>
      <c r="BL137" s="101"/>
      <c r="BM137" s="101"/>
      <c r="BN137" s="101"/>
      <c r="BO137" s="101"/>
      <c r="BP137" s="101"/>
      <c r="BQ137" s="101"/>
      <c r="BR137" s="101"/>
      <c r="BS137" s="101"/>
      <c r="BT137" s="101"/>
      <c r="BU137" s="101"/>
      <c r="BV137" s="101"/>
      <c r="BW137" s="101"/>
      <c r="BX137" s="101"/>
      <c r="BY137" s="101"/>
      <c r="BZ137" s="101"/>
      <c r="CA137" s="101"/>
      <c r="CB137" s="101"/>
      <c r="CC137" s="101"/>
      <c r="CD137" s="101"/>
      <c r="CE137" s="101"/>
      <c r="CF137" s="101"/>
      <c r="CG137" s="101"/>
      <c r="CH137" s="101"/>
      <c r="CI137" s="101"/>
      <c r="CJ137" s="101"/>
      <c r="CK137" s="101"/>
      <c r="CL137" s="101"/>
      <c r="CM137" s="101"/>
      <c r="CN137" s="101"/>
      <c r="CO137" s="101"/>
      <c r="CP137" s="101"/>
      <c r="CQ137" s="101"/>
      <c r="CR137" s="101"/>
      <c r="CS137" s="101"/>
      <c r="CT137" s="101"/>
      <c r="CU137" s="101"/>
      <c r="CV137" s="101"/>
      <c r="CW137" s="101"/>
      <c r="CX137" s="101"/>
      <c r="CY137" s="101"/>
      <c r="CZ137" s="101"/>
      <c r="DA137" s="101"/>
      <c r="DB137" s="101"/>
      <c r="DC137" s="101"/>
      <c r="DD137" s="101"/>
      <c r="DE137" s="101"/>
      <c r="DF137" s="101"/>
      <c r="DG137" s="101"/>
      <c r="DH137" s="101"/>
      <c r="DI137" s="101"/>
      <c r="DJ137" s="101"/>
      <c r="DK137" s="101"/>
      <c r="DL137" s="101"/>
      <c r="DM137" s="101"/>
      <c r="DN137" s="101"/>
      <c r="DO137" s="101"/>
      <c r="DP137" s="101"/>
      <c r="DQ137" s="101"/>
      <c r="DR137" s="101"/>
      <c r="DS137" s="101"/>
      <c r="DT137" s="101"/>
      <c r="DU137" s="101"/>
      <c r="DV137" s="101"/>
      <c r="DW137" s="101"/>
      <c r="DX137" s="101"/>
      <c r="DY137" s="101"/>
      <c r="DZ137" s="101"/>
      <c r="EA137" s="101"/>
      <c r="EB137" s="101"/>
      <c r="EC137" s="101"/>
      <c r="ED137" s="101"/>
      <c r="EE137" s="101"/>
      <c r="EF137" s="101"/>
      <c r="EG137" s="101"/>
      <c r="EH137" s="101"/>
      <c r="EI137" s="101"/>
      <c r="EJ137" s="101"/>
      <c r="EK137" s="101"/>
      <c r="EL137" s="101"/>
      <c r="EM137" s="101"/>
      <c r="EN137" s="101"/>
      <c r="EO137" s="101"/>
      <c r="EP137" s="101"/>
      <c r="EQ137" s="101"/>
      <c r="ER137" s="101"/>
      <c r="ES137" s="101"/>
      <c r="ET137" s="101"/>
      <c r="EU137" s="101"/>
      <c r="EV137" s="101"/>
      <c r="EW137" s="101"/>
      <c r="EX137" s="101"/>
      <c r="EY137" s="101"/>
      <c r="EZ137" s="101"/>
      <c r="FA137" s="101"/>
      <c r="FB137" s="101"/>
      <c r="FC137" s="101"/>
      <c r="FD137" s="101"/>
      <c r="FE137" s="101"/>
      <c r="FF137" s="101"/>
      <c r="FG137" s="101"/>
      <c r="FH137" s="101"/>
      <c r="FI137" s="101"/>
      <c r="FJ137" s="101"/>
      <c r="FK137" s="101"/>
      <c r="FL137" s="101"/>
      <c r="FM137" s="101"/>
      <c r="FN137" s="101"/>
      <c r="FO137" s="101"/>
      <c r="FP137" s="101"/>
      <c r="FQ137" s="101"/>
      <c r="FR137" s="101"/>
      <c r="FS137" s="101"/>
      <c r="FT137" s="101"/>
      <c r="FU137" s="101"/>
      <c r="FV137" s="101"/>
      <c r="FW137" s="101"/>
      <c r="FX137" s="101"/>
      <c r="FY137" s="101"/>
      <c r="FZ137" s="101"/>
      <c r="GA137" s="101"/>
      <c r="GB137" s="101"/>
      <c r="GC137" s="101"/>
      <c r="GD137" s="101"/>
      <c r="GE137" s="101"/>
      <c r="GF137" s="101"/>
      <c r="GG137" s="101"/>
      <c r="GH137" s="101"/>
      <c r="GI137" s="101"/>
      <c r="GJ137" s="101"/>
      <c r="GK137" s="101"/>
      <c r="GL137" s="101"/>
      <c r="GM137" s="101"/>
      <c r="GN137" s="101"/>
      <c r="GO137" s="101"/>
      <c r="GP137" s="101"/>
      <c r="GQ137" s="101"/>
      <c r="GR137" s="101"/>
      <c r="GS137" s="101"/>
      <c r="GT137" s="101"/>
      <c r="GU137" s="101"/>
      <c r="GV137" s="101"/>
      <c r="GW137" s="101"/>
      <c r="GX137" s="101"/>
      <c r="GY137" s="101"/>
      <c r="GZ137" s="101"/>
      <c r="HA137" s="101"/>
      <c r="HB137" s="101"/>
      <c r="HC137" s="101"/>
      <c r="HD137" s="101"/>
      <c r="HE137" s="101"/>
      <c r="HF137" s="101"/>
      <c r="HG137" s="101"/>
      <c r="HH137" s="101"/>
      <c r="HI137" s="101"/>
      <c r="HJ137" s="101"/>
      <c r="HK137" s="101"/>
      <c r="HL137" s="101"/>
      <c r="HM137" s="101"/>
      <c r="HN137" s="101"/>
      <c r="HO137" s="101"/>
      <c r="HP137" s="101"/>
      <c r="HQ137" s="101"/>
      <c r="HR137" s="101"/>
      <c r="HS137" s="101"/>
      <c r="HT137" s="101"/>
      <c r="HU137" s="101"/>
      <c r="HV137" s="101"/>
      <c r="HW137" s="101"/>
      <c r="HX137" s="101"/>
      <c r="HY137" s="101"/>
      <c r="HZ137" s="101"/>
      <c r="IA137" s="101"/>
      <c r="IB137" s="101"/>
      <c r="IC137" s="101"/>
      <c r="ID137" s="101"/>
      <c r="IE137" s="101"/>
      <c r="IF137" s="101"/>
      <c r="IG137" s="101"/>
      <c r="IH137" s="101"/>
      <c r="II137" s="101"/>
      <c r="IJ137" s="101"/>
      <c r="IK137" s="101"/>
      <c r="IL137" s="101"/>
      <c r="IM137" s="101"/>
      <c r="IN137" s="101"/>
      <c r="IO137" s="101"/>
      <c r="IP137" s="101"/>
      <c r="IQ137" s="101"/>
      <c r="IR137" s="101"/>
      <c r="IS137" s="101"/>
      <c r="IT137" s="101"/>
      <c r="IU137" s="101"/>
      <c r="IV137" s="101"/>
      <c r="IW137" s="101"/>
    </row>
    <row r="138" spans="1:258" s="49" customFormat="1" ht="15" customHeight="1">
      <c r="A138" s="81"/>
      <c r="B138" s="82"/>
      <c r="C138" s="83"/>
      <c r="D138" s="84"/>
      <c r="E138" s="85"/>
      <c r="F138" s="87"/>
      <c r="G138" s="87"/>
      <c r="H138" s="88"/>
      <c r="I138" s="101"/>
      <c r="J138" s="101"/>
      <c r="K138" s="101"/>
      <c r="L138" s="101"/>
      <c r="M138" s="87"/>
      <c r="N138" s="87"/>
      <c r="O138" s="101"/>
      <c r="P138" s="101"/>
      <c r="Q138" s="101"/>
      <c r="R138" s="101"/>
      <c r="S138" s="101"/>
      <c r="T138" s="101"/>
      <c r="U138" s="101"/>
      <c r="V138" s="101"/>
      <c r="W138" s="101"/>
      <c r="X138" s="101"/>
      <c r="Y138" s="101"/>
      <c r="Z138" s="101"/>
      <c r="AA138" s="101"/>
      <c r="AB138" s="101"/>
      <c r="AC138" s="101"/>
      <c r="AD138" s="101"/>
      <c r="AE138" s="101"/>
      <c r="AF138" s="101"/>
      <c r="AG138" s="101"/>
      <c r="AH138" s="101"/>
      <c r="AI138" s="101"/>
      <c r="AJ138" s="101"/>
      <c r="AK138" s="101"/>
      <c r="AL138" s="101"/>
      <c r="AM138" s="101"/>
      <c r="AN138" s="101"/>
      <c r="AO138" s="101"/>
      <c r="AP138" s="101"/>
      <c r="AQ138" s="101"/>
      <c r="AR138" s="101"/>
      <c r="AS138" s="101"/>
      <c r="AT138" s="101"/>
      <c r="AU138" s="101"/>
      <c r="AV138" s="101"/>
      <c r="AW138" s="101"/>
      <c r="AX138" s="101"/>
      <c r="AY138" s="101"/>
      <c r="AZ138" s="101"/>
      <c r="BA138" s="101"/>
      <c r="BB138" s="101"/>
      <c r="BC138" s="101"/>
      <c r="BD138" s="101"/>
      <c r="BE138" s="101"/>
      <c r="BF138" s="101"/>
      <c r="BG138" s="101"/>
      <c r="BH138" s="101"/>
      <c r="BI138" s="101"/>
      <c r="BJ138" s="101"/>
      <c r="BK138" s="101"/>
      <c r="BL138" s="101"/>
      <c r="BM138" s="101"/>
      <c r="BN138" s="101"/>
      <c r="BO138" s="101"/>
      <c r="BP138" s="101"/>
      <c r="BQ138" s="101"/>
      <c r="BR138" s="101"/>
      <c r="BS138" s="101"/>
      <c r="BT138" s="101"/>
      <c r="BU138" s="101"/>
      <c r="BV138" s="101"/>
      <c r="BW138" s="101"/>
      <c r="BX138" s="101"/>
      <c r="BY138" s="101"/>
      <c r="BZ138" s="101"/>
      <c r="CA138" s="101"/>
      <c r="CB138" s="101"/>
      <c r="CC138" s="101"/>
      <c r="CD138" s="101"/>
      <c r="CE138" s="101"/>
      <c r="CF138" s="101"/>
      <c r="CG138" s="101"/>
      <c r="CH138" s="101"/>
      <c r="CI138" s="101"/>
      <c r="CJ138" s="101"/>
      <c r="CK138" s="101"/>
      <c r="CL138" s="101"/>
      <c r="CM138" s="101"/>
      <c r="CN138" s="101"/>
      <c r="CO138" s="101"/>
      <c r="CP138" s="101"/>
      <c r="CQ138" s="101"/>
      <c r="CR138" s="101"/>
      <c r="CS138" s="101"/>
      <c r="CT138" s="101"/>
      <c r="CU138" s="101"/>
      <c r="CV138" s="101"/>
      <c r="CW138" s="101"/>
      <c r="CX138" s="101"/>
      <c r="CY138" s="101"/>
      <c r="CZ138" s="101"/>
      <c r="DA138" s="101"/>
      <c r="DB138" s="101"/>
      <c r="DC138" s="101"/>
      <c r="DD138" s="101"/>
      <c r="DE138" s="101"/>
      <c r="DF138" s="101"/>
      <c r="DG138" s="101"/>
      <c r="DH138" s="101"/>
      <c r="DI138" s="101"/>
      <c r="DJ138" s="101"/>
      <c r="DK138" s="101"/>
      <c r="DL138" s="101"/>
      <c r="DM138" s="101"/>
      <c r="DN138" s="101"/>
      <c r="DO138" s="101"/>
      <c r="DP138" s="101"/>
      <c r="DQ138" s="101"/>
      <c r="DR138" s="101"/>
      <c r="DS138" s="101"/>
      <c r="DT138" s="101"/>
      <c r="DU138" s="101"/>
      <c r="DV138" s="101"/>
      <c r="DW138" s="101"/>
      <c r="DX138" s="101"/>
      <c r="DY138" s="101"/>
      <c r="DZ138" s="101"/>
      <c r="EA138" s="101"/>
      <c r="EB138" s="101"/>
      <c r="EC138" s="101"/>
      <c r="ED138" s="101"/>
      <c r="EE138" s="101"/>
      <c r="EF138" s="101"/>
      <c r="EG138" s="101"/>
      <c r="EH138" s="101"/>
      <c r="EI138" s="101"/>
      <c r="EJ138" s="101"/>
      <c r="EK138" s="101"/>
      <c r="EL138" s="101"/>
      <c r="EM138" s="101"/>
      <c r="EN138" s="101"/>
      <c r="EO138" s="101"/>
      <c r="EP138" s="101"/>
      <c r="EQ138" s="101"/>
      <c r="ER138" s="101"/>
      <c r="ES138" s="101"/>
      <c r="ET138" s="101"/>
      <c r="EU138" s="101"/>
      <c r="EV138" s="101"/>
      <c r="EW138" s="101"/>
      <c r="EX138" s="101"/>
      <c r="EY138" s="101"/>
      <c r="EZ138" s="101"/>
      <c r="FA138" s="101"/>
      <c r="FB138" s="101"/>
      <c r="FC138" s="101"/>
      <c r="FD138" s="101"/>
      <c r="FE138" s="101"/>
      <c r="FF138" s="101"/>
      <c r="FG138" s="101"/>
      <c r="FH138" s="101"/>
      <c r="FI138" s="101"/>
      <c r="FJ138" s="101"/>
      <c r="FK138" s="101"/>
      <c r="FL138" s="101"/>
      <c r="FM138" s="101"/>
      <c r="FN138" s="101"/>
      <c r="FO138" s="101"/>
      <c r="FP138" s="101"/>
      <c r="FQ138" s="101"/>
      <c r="FR138" s="101"/>
      <c r="FS138" s="101"/>
      <c r="FT138" s="101"/>
      <c r="FU138" s="101"/>
      <c r="FV138" s="101"/>
      <c r="FW138" s="101"/>
      <c r="FX138" s="101"/>
      <c r="FY138" s="101"/>
      <c r="FZ138" s="101"/>
      <c r="GA138" s="101"/>
      <c r="GB138" s="101"/>
      <c r="GC138" s="101"/>
      <c r="GD138" s="101"/>
      <c r="GE138" s="101"/>
      <c r="GF138" s="101"/>
      <c r="GG138" s="101"/>
      <c r="GH138" s="101"/>
      <c r="GI138" s="101"/>
      <c r="GJ138" s="101"/>
      <c r="GK138" s="101"/>
      <c r="GL138" s="101"/>
      <c r="GM138" s="101"/>
      <c r="GN138" s="101"/>
      <c r="GO138" s="101"/>
      <c r="GP138" s="101"/>
      <c r="GQ138" s="101"/>
      <c r="GR138" s="101"/>
      <c r="GS138" s="101"/>
      <c r="GT138" s="101"/>
      <c r="GU138" s="101"/>
      <c r="GV138" s="101"/>
      <c r="GW138" s="101"/>
      <c r="GX138" s="101"/>
      <c r="GY138" s="101"/>
      <c r="GZ138" s="101"/>
      <c r="HA138" s="101"/>
      <c r="HB138" s="101"/>
      <c r="HC138" s="101"/>
      <c r="HD138" s="101"/>
      <c r="HE138" s="101"/>
      <c r="HF138" s="101"/>
      <c r="HG138" s="101"/>
      <c r="HH138" s="101"/>
      <c r="HI138" s="101"/>
      <c r="HJ138" s="101"/>
      <c r="HK138" s="101"/>
      <c r="HL138" s="101"/>
      <c r="HM138" s="101"/>
      <c r="HN138" s="101"/>
      <c r="HO138" s="101"/>
      <c r="HP138" s="101"/>
      <c r="HQ138" s="101"/>
      <c r="HR138" s="101"/>
      <c r="HS138" s="101"/>
      <c r="HT138" s="101"/>
      <c r="HU138" s="101"/>
      <c r="HV138" s="101"/>
      <c r="HW138" s="101"/>
      <c r="HX138" s="101"/>
      <c r="HY138" s="101"/>
      <c r="HZ138" s="101"/>
      <c r="IA138" s="101"/>
      <c r="IB138" s="101"/>
      <c r="IC138" s="101"/>
      <c r="ID138" s="101"/>
      <c r="IE138" s="101"/>
      <c r="IF138" s="101"/>
      <c r="IG138" s="101"/>
      <c r="IH138" s="101"/>
      <c r="II138" s="101"/>
      <c r="IJ138" s="101"/>
      <c r="IK138" s="101"/>
      <c r="IL138" s="101"/>
      <c r="IM138" s="101"/>
      <c r="IN138" s="101"/>
      <c r="IO138" s="101"/>
      <c r="IP138" s="101"/>
      <c r="IQ138" s="101"/>
      <c r="IR138" s="101"/>
      <c r="IS138" s="101"/>
      <c r="IT138" s="101"/>
      <c r="IU138" s="101"/>
      <c r="IV138" s="101"/>
      <c r="IW138" s="101"/>
    </row>
    <row r="139" spans="1:258" s="49" customFormat="1" ht="15" customHeight="1">
      <c r="A139" s="81"/>
      <c r="B139" s="82"/>
      <c r="C139" s="83"/>
      <c r="D139" s="84"/>
      <c r="E139" s="85"/>
      <c r="F139" s="87"/>
      <c r="G139" s="87"/>
      <c r="H139" s="88"/>
      <c r="I139" s="101"/>
      <c r="J139" s="101"/>
      <c r="K139" s="101"/>
      <c r="L139" s="101"/>
      <c r="M139" s="87"/>
      <c r="N139" s="87"/>
      <c r="O139" s="101"/>
      <c r="P139" s="101"/>
      <c r="Q139" s="101"/>
      <c r="R139" s="101"/>
      <c r="S139" s="101"/>
      <c r="T139" s="101"/>
      <c r="U139" s="101"/>
      <c r="V139" s="101"/>
      <c r="W139" s="101"/>
      <c r="X139" s="101"/>
      <c r="Y139" s="101"/>
      <c r="Z139" s="101"/>
      <c r="AA139" s="101"/>
      <c r="AB139" s="101"/>
      <c r="AC139" s="101"/>
      <c r="AD139" s="101"/>
      <c r="AE139" s="101"/>
      <c r="AF139" s="101"/>
      <c r="AG139" s="101"/>
      <c r="AH139" s="101"/>
      <c r="AI139" s="101"/>
      <c r="AJ139" s="101"/>
      <c r="AK139" s="101"/>
      <c r="AL139" s="101"/>
      <c r="AM139" s="101"/>
      <c r="AN139" s="101"/>
      <c r="AO139" s="101"/>
      <c r="AP139" s="101"/>
      <c r="AQ139" s="101"/>
      <c r="AR139" s="101"/>
      <c r="AS139" s="101"/>
      <c r="AT139" s="101"/>
      <c r="AU139" s="101"/>
      <c r="AV139" s="101"/>
      <c r="AW139" s="101"/>
      <c r="AX139" s="101"/>
      <c r="AY139" s="101"/>
      <c r="AZ139" s="101"/>
      <c r="BA139" s="101"/>
      <c r="BB139" s="101"/>
      <c r="BC139" s="101"/>
      <c r="BD139" s="101"/>
      <c r="BE139" s="101"/>
      <c r="BF139" s="101"/>
      <c r="BG139" s="101"/>
      <c r="BH139" s="101"/>
      <c r="BI139" s="101"/>
      <c r="BJ139" s="101"/>
      <c r="BK139" s="101"/>
      <c r="BL139" s="101"/>
      <c r="BM139" s="101"/>
      <c r="BN139" s="101"/>
      <c r="BO139" s="101"/>
      <c r="BP139" s="101"/>
      <c r="BQ139" s="101"/>
      <c r="BR139" s="101"/>
      <c r="BS139" s="101"/>
      <c r="BT139" s="101"/>
      <c r="BU139" s="101"/>
      <c r="BV139" s="101"/>
      <c r="BW139" s="101"/>
      <c r="BX139" s="101"/>
      <c r="BY139" s="101"/>
      <c r="BZ139" s="101"/>
      <c r="CA139" s="101"/>
      <c r="CB139" s="101"/>
      <c r="CC139" s="101"/>
      <c r="CD139" s="101"/>
      <c r="CE139" s="101"/>
      <c r="CF139" s="101"/>
      <c r="CG139" s="101"/>
      <c r="CH139" s="101"/>
      <c r="CI139" s="101"/>
      <c r="CJ139" s="101"/>
      <c r="CK139" s="101"/>
      <c r="CL139" s="101"/>
      <c r="CM139" s="101"/>
      <c r="CN139" s="101"/>
      <c r="CO139" s="101"/>
      <c r="CP139" s="101"/>
      <c r="CQ139" s="101"/>
      <c r="CR139" s="101"/>
      <c r="CS139" s="101"/>
      <c r="CT139" s="101"/>
      <c r="CU139" s="101"/>
      <c r="CV139" s="101"/>
      <c r="CW139" s="101"/>
      <c r="CX139" s="101"/>
      <c r="CY139" s="101"/>
      <c r="CZ139" s="101"/>
      <c r="DA139" s="101"/>
      <c r="DB139" s="101"/>
      <c r="DC139" s="101"/>
      <c r="DD139" s="101"/>
      <c r="DE139" s="101"/>
      <c r="DF139" s="101"/>
      <c r="DG139" s="101"/>
      <c r="DH139" s="101"/>
      <c r="DI139" s="101"/>
      <c r="DJ139" s="101"/>
      <c r="DK139" s="101"/>
      <c r="DL139" s="101"/>
      <c r="DM139" s="101"/>
      <c r="DN139" s="101"/>
      <c r="DO139" s="101"/>
      <c r="DP139" s="101"/>
      <c r="DQ139" s="101"/>
      <c r="DR139" s="101"/>
      <c r="DS139" s="101"/>
      <c r="DT139" s="101"/>
      <c r="DU139" s="101"/>
      <c r="DV139" s="101"/>
      <c r="DW139" s="101"/>
      <c r="DX139" s="101"/>
      <c r="DY139" s="101"/>
      <c r="DZ139" s="101"/>
      <c r="EA139" s="101"/>
      <c r="EB139" s="101"/>
      <c r="EC139" s="101"/>
      <c r="ED139" s="101"/>
      <c r="EE139" s="101"/>
      <c r="EF139" s="101"/>
      <c r="EG139" s="101"/>
      <c r="EH139" s="101"/>
      <c r="EI139" s="101"/>
      <c r="EJ139" s="101"/>
      <c r="EK139" s="101"/>
      <c r="EL139" s="101"/>
      <c r="EM139" s="101"/>
      <c r="EN139" s="101"/>
      <c r="EO139" s="101"/>
      <c r="EP139" s="101"/>
      <c r="EQ139" s="101"/>
      <c r="ER139" s="101"/>
      <c r="ES139" s="101"/>
      <c r="ET139" s="101"/>
      <c r="EU139" s="101"/>
      <c r="EV139" s="101"/>
      <c r="EW139" s="101"/>
      <c r="EX139" s="101"/>
      <c r="EY139" s="101"/>
      <c r="EZ139" s="101"/>
      <c r="FA139" s="101"/>
      <c r="FB139" s="101"/>
      <c r="FC139" s="101"/>
      <c r="FD139" s="101"/>
      <c r="FE139" s="101"/>
      <c r="FF139" s="101"/>
      <c r="FG139" s="101"/>
      <c r="FH139" s="101"/>
      <c r="FI139" s="101"/>
      <c r="FJ139" s="101"/>
      <c r="FK139" s="101"/>
      <c r="FL139" s="101"/>
      <c r="FM139" s="101"/>
      <c r="FN139" s="101"/>
      <c r="FO139" s="101"/>
      <c r="FP139" s="101"/>
      <c r="FQ139" s="101"/>
      <c r="FR139" s="101"/>
      <c r="FS139" s="101"/>
      <c r="FT139" s="101"/>
      <c r="FU139" s="101"/>
      <c r="FV139" s="101"/>
      <c r="FW139" s="101"/>
      <c r="FX139" s="101"/>
      <c r="FY139" s="101"/>
      <c r="FZ139" s="101"/>
      <c r="GA139" s="101"/>
      <c r="GB139" s="101"/>
      <c r="GC139" s="101"/>
      <c r="GD139" s="101"/>
      <c r="GE139" s="101"/>
      <c r="GF139" s="101"/>
      <c r="GG139" s="101"/>
      <c r="GH139" s="101"/>
      <c r="GI139" s="101"/>
      <c r="GJ139" s="101"/>
      <c r="GK139" s="101"/>
      <c r="GL139" s="101"/>
      <c r="GM139" s="101"/>
      <c r="GN139" s="101"/>
      <c r="GO139" s="101"/>
      <c r="GP139" s="101"/>
      <c r="GQ139" s="101"/>
      <c r="GR139" s="101"/>
      <c r="GS139" s="101"/>
      <c r="GT139" s="101"/>
      <c r="GU139" s="101"/>
      <c r="GV139" s="101"/>
      <c r="GW139" s="101"/>
      <c r="GX139" s="101"/>
      <c r="GY139" s="101"/>
      <c r="GZ139" s="101"/>
      <c r="HA139" s="101"/>
      <c r="HB139" s="101"/>
      <c r="HC139" s="101"/>
      <c r="HD139" s="101"/>
      <c r="HE139" s="101"/>
      <c r="HF139" s="101"/>
      <c r="HG139" s="101"/>
      <c r="HH139" s="101"/>
      <c r="HI139" s="101"/>
      <c r="HJ139" s="101"/>
      <c r="HK139" s="101"/>
      <c r="HL139" s="101"/>
      <c r="HM139" s="101"/>
      <c r="HN139" s="101"/>
      <c r="HO139" s="101"/>
      <c r="HP139" s="101"/>
      <c r="HQ139" s="101"/>
      <c r="HR139" s="101"/>
      <c r="HS139" s="101"/>
      <c r="HT139" s="101"/>
      <c r="HU139" s="101"/>
      <c r="HV139" s="101"/>
      <c r="HW139" s="101"/>
      <c r="HX139" s="101"/>
      <c r="HY139" s="101"/>
      <c r="HZ139" s="101"/>
      <c r="IA139" s="101"/>
      <c r="IB139" s="101"/>
      <c r="IC139" s="101"/>
      <c r="ID139" s="101"/>
      <c r="IE139" s="101"/>
      <c r="IF139" s="101"/>
      <c r="IG139" s="101"/>
      <c r="IH139" s="101"/>
      <c r="II139" s="101"/>
      <c r="IJ139" s="101"/>
      <c r="IK139" s="101"/>
      <c r="IL139" s="101"/>
      <c r="IM139" s="101"/>
      <c r="IN139" s="101"/>
      <c r="IO139" s="101"/>
      <c r="IP139" s="101"/>
      <c r="IQ139" s="101"/>
      <c r="IR139" s="101"/>
      <c r="IS139" s="101"/>
      <c r="IT139" s="101"/>
      <c r="IU139" s="101"/>
      <c r="IV139" s="101"/>
      <c r="IW139" s="101"/>
    </row>
    <row r="140" spans="1:258" s="49" customFormat="1" ht="15" customHeight="1">
      <c r="A140" s="81"/>
      <c r="B140" s="82"/>
      <c r="C140" s="83"/>
      <c r="D140" s="84"/>
      <c r="E140" s="85"/>
      <c r="F140" s="87"/>
      <c r="G140" s="87"/>
      <c r="H140" s="88"/>
      <c r="I140" s="101"/>
      <c r="J140" s="101"/>
      <c r="K140" s="101"/>
      <c r="L140" s="101"/>
      <c r="M140" s="87"/>
      <c r="N140" s="87"/>
      <c r="O140" s="101"/>
      <c r="P140" s="101"/>
      <c r="Q140" s="101"/>
      <c r="R140" s="101"/>
      <c r="S140" s="101"/>
      <c r="T140" s="101"/>
      <c r="U140" s="101"/>
      <c r="V140" s="101"/>
      <c r="W140" s="101"/>
      <c r="X140" s="101"/>
      <c r="Y140" s="101"/>
      <c r="Z140" s="101"/>
      <c r="AA140" s="101"/>
      <c r="AB140" s="101"/>
      <c r="AC140" s="101"/>
      <c r="AD140" s="101"/>
      <c r="AE140" s="101"/>
      <c r="AF140" s="101"/>
      <c r="AG140" s="101"/>
      <c r="AH140" s="101"/>
      <c r="AI140" s="101"/>
      <c r="AJ140" s="101"/>
      <c r="AK140" s="101"/>
      <c r="AL140" s="101"/>
      <c r="AM140" s="101"/>
      <c r="AN140" s="101"/>
      <c r="AO140" s="101"/>
      <c r="AP140" s="101"/>
      <c r="AQ140" s="101"/>
      <c r="AR140" s="101"/>
      <c r="AS140" s="101"/>
      <c r="AT140" s="101"/>
      <c r="AU140" s="101"/>
      <c r="AV140" s="101"/>
      <c r="AW140" s="101"/>
      <c r="AX140" s="101"/>
      <c r="AY140" s="101"/>
      <c r="AZ140" s="101"/>
      <c r="BA140" s="101"/>
      <c r="BB140" s="101"/>
      <c r="BC140" s="101"/>
      <c r="BD140" s="101"/>
      <c r="BE140" s="101"/>
      <c r="BF140" s="101"/>
      <c r="BG140" s="101"/>
      <c r="BH140" s="101"/>
      <c r="BI140" s="101"/>
      <c r="BJ140" s="101"/>
      <c r="BK140" s="101"/>
      <c r="BL140" s="101"/>
      <c r="BM140" s="101"/>
      <c r="BN140" s="101"/>
      <c r="BO140" s="101"/>
      <c r="BP140" s="101"/>
      <c r="BQ140" s="101"/>
      <c r="BR140" s="101"/>
      <c r="BS140" s="101"/>
      <c r="BT140" s="101"/>
      <c r="BU140" s="101"/>
      <c r="BV140" s="101"/>
      <c r="BW140" s="101"/>
      <c r="BX140" s="101"/>
      <c r="BY140" s="101"/>
      <c r="BZ140" s="101"/>
      <c r="CA140" s="101"/>
      <c r="CB140" s="101"/>
      <c r="CC140" s="101"/>
      <c r="CD140" s="101"/>
      <c r="CE140" s="101"/>
      <c r="CF140" s="101"/>
      <c r="CG140" s="101"/>
      <c r="CH140" s="101"/>
      <c r="CI140" s="101"/>
      <c r="CJ140" s="101"/>
      <c r="CK140" s="101"/>
      <c r="CL140" s="101"/>
      <c r="CM140" s="101"/>
      <c r="CN140" s="101"/>
      <c r="CO140" s="101"/>
      <c r="CP140" s="101"/>
      <c r="CQ140" s="101"/>
      <c r="CR140" s="101"/>
      <c r="CS140" s="101"/>
      <c r="CT140" s="101"/>
      <c r="CU140" s="101"/>
      <c r="CV140" s="101"/>
      <c r="CW140" s="101"/>
      <c r="CX140" s="101"/>
      <c r="CY140" s="101"/>
      <c r="CZ140" s="101"/>
      <c r="DA140" s="101"/>
      <c r="DB140" s="101"/>
      <c r="DC140" s="101"/>
      <c r="DD140" s="101"/>
      <c r="DE140" s="101"/>
      <c r="DF140" s="101"/>
      <c r="DG140" s="101"/>
      <c r="DH140" s="101"/>
      <c r="DI140" s="101"/>
      <c r="DJ140" s="101"/>
      <c r="DK140" s="101"/>
      <c r="DL140" s="101"/>
      <c r="DM140" s="101"/>
      <c r="DN140" s="101"/>
      <c r="DO140" s="101"/>
      <c r="DP140" s="101"/>
      <c r="DQ140" s="101"/>
      <c r="DR140" s="101"/>
      <c r="DS140" s="101"/>
      <c r="DT140" s="101"/>
      <c r="DU140" s="101"/>
      <c r="DV140" s="101"/>
      <c r="DW140" s="101"/>
      <c r="DX140" s="101"/>
      <c r="DY140" s="101"/>
      <c r="DZ140" s="101"/>
      <c r="EA140" s="101"/>
      <c r="EB140" s="101"/>
      <c r="EC140" s="101"/>
      <c r="ED140" s="101"/>
      <c r="EE140" s="101"/>
      <c r="EF140" s="101"/>
      <c r="EG140" s="101"/>
      <c r="EH140" s="101"/>
      <c r="EI140" s="101"/>
      <c r="EJ140" s="101"/>
      <c r="EK140" s="101"/>
      <c r="EL140" s="101"/>
      <c r="EM140" s="101"/>
      <c r="EN140" s="101"/>
      <c r="EO140" s="101"/>
      <c r="EP140" s="101"/>
      <c r="EQ140" s="101"/>
      <c r="ER140" s="101"/>
      <c r="ES140" s="101"/>
      <c r="ET140" s="101"/>
      <c r="EU140" s="101"/>
      <c r="EV140" s="101"/>
      <c r="EW140" s="101"/>
      <c r="EX140" s="101"/>
      <c r="EY140" s="101"/>
      <c r="EZ140" s="101"/>
      <c r="FA140" s="101"/>
      <c r="FB140" s="101"/>
      <c r="FC140" s="101"/>
      <c r="FD140" s="101"/>
      <c r="FE140" s="101"/>
      <c r="FF140" s="101"/>
      <c r="FG140" s="101"/>
      <c r="FH140" s="101"/>
      <c r="FI140" s="101"/>
      <c r="FJ140" s="101"/>
      <c r="FK140" s="101"/>
      <c r="FL140" s="101"/>
      <c r="FM140" s="101"/>
      <c r="FN140" s="101"/>
      <c r="FO140" s="101"/>
      <c r="FP140" s="101"/>
      <c r="FQ140" s="101"/>
      <c r="FR140" s="101"/>
      <c r="FS140" s="101"/>
      <c r="FT140" s="101"/>
      <c r="FU140" s="101"/>
      <c r="FV140" s="101"/>
      <c r="FW140" s="101"/>
      <c r="FX140" s="101"/>
      <c r="FY140" s="101"/>
      <c r="FZ140" s="101"/>
      <c r="GA140" s="101"/>
      <c r="GB140" s="101"/>
      <c r="GC140" s="101"/>
      <c r="GD140" s="101"/>
      <c r="GE140" s="101"/>
      <c r="GF140" s="101"/>
      <c r="GG140" s="101"/>
      <c r="GH140" s="101"/>
      <c r="GI140" s="101"/>
      <c r="GJ140" s="101"/>
      <c r="GK140" s="101"/>
      <c r="GL140" s="101"/>
      <c r="GM140" s="101"/>
      <c r="GN140" s="101"/>
      <c r="GO140" s="101"/>
      <c r="GP140" s="101"/>
      <c r="GQ140" s="101"/>
      <c r="GR140" s="101"/>
      <c r="GS140" s="101"/>
      <c r="GT140" s="101"/>
      <c r="GU140" s="101"/>
      <c r="GV140" s="101"/>
      <c r="GW140" s="101"/>
      <c r="GX140" s="101"/>
      <c r="GY140" s="101"/>
      <c r="GZ140" s="101"/>
      <c r="HA140" s="101"/>
      <c r="HB140" s="101"/>
      <c r="HC140" s="101"/>
      <c r="HD140" s="101"/>
      <c r="HE140" s="101"/>
      <c r="HF140" s="101"/>
      <c r="HG140" s="101"/>
      <c r="HH140" s="101"/>
      <c r="HI140" s="101"/>
      <c r="HJ140" s="101"/>
      <c r="HK140" s="101"/>
      <c r="HL140" s="101"/>
      <c r="HM140" s="101"/>
      <c r="HN140" s="101"/>
      <c r="HO140" s="101"/>
      <c r="HP140" s="101"/>
      <c r="HQ140" s="101"/>
      <c r="HR140" s="101"/>
      <c r="HS140" s="101"/>
      <c r="HT140" s="101"/>
      <c r="HU140" s="101"/>
      <c r="HV140" s="101"/>
      <c r="HW140" s="101"/>
      <c r="HX140" s="101"/>
      <c r="HY140" s="101"/>
      <c r="HZ140" s="101"/>
      <c r="IA140" s="101"/>
      <c r="IB140" s="101"/>
      <c r="IC140" s="101"/>
      <c r="ID140" s="101"/>
      <c r="IE140" s="101"/>
      <c r="IF140" s="101"/>
      <c r="IG140" s="101"/>
      <c r="IH140" s="101"/>
      <c r="II140" s="101"/>
      <c r="IJ140" s="101"/>
      <c r="IK140" s="101"/>
      <c r="IL140" s="101"/>
      <c r="IM140" s="101"/>
      <c r="IN140" s="101"/>
      <c r="IO140" s="101"/>
      <c r="IP140" s="101"/>
      <c r="IQ140" s="101"/>
      <c r="IR140" s="101"/>
      <c r="IS140" s="101"/>
      <c r="IT140" s="101"/>
      <c r="IU140" s="101"/>
      <c r="IV140" s="101"/>
      <c r="IW140" s="101"/>
    </row>
    <row r="141" spans="1:258" s="49" customFormat="1" ht="15" customHeight="1">
      <c r="A141" s="81"/>
      <c r="B141" s="82"/>
      <c r="C141" s="83"/>
      <c r="D141" s="84"/>
      <c r="E141" s="85"/>
      <c r="F141" s="87"/>
      <c r="G141" s="87"/>
      <c r="H141" s="88"/>
      <c r="I141" s="101"/>
      <c r="J141" s="101"/>
      <c r="K141" s="101"/>
      <c r="L141" s="101"/>
      <c r="M141" s="87"/>
      <c r="N141" s="87"/>
      <c r="O141" s="101"/>
      <c r="P141" s="101"/>
      <c r="Q141" s="101"/>
      <c r="R141" s="101"/>
      <c r="S141" s="101"/>
      <c r="T141" s="101"/>
      <c r="U141" s="101"/>
      <c r="V141" s="101"/>
      <c r="W141" s="101"/>
      <c r="X141" s="101"/>
      <c r="Y141" s="101"/>
      <c r="Z141" s="101"/>
      <c r="AA141" s="101"/>
      <c r="AB141" s="101"/>
      <c r="AC141" s="101"/>
      <c r="AD141" s="101"/>
      <c r="AE141" s="101"/>
      <c r="AF141" s="101"/>
      <c r="AG141" s="101"/>
      <c r="AH141" s="101"/>
      <c r="AI141" s="101"/>
      <c r="AJ141" s="101"/>
      <c r="AK141" s="101"/>
      <c r="AL141" s="101"/>
      <c r="AM141" s="101"/>
      <c r="AN141" s="101"/>
      <c r="AO141" s="101"/>
      <c r="AP141" s="101"/>
      <c r="AQ141" s="101"/>
      <c r="AR141" s="101"/>
      <c r="AS141" s="101"/>
      <c r="AT141" s="101"/>
      <c r="AU141" s="101"/>
      <c r="AV141" s="101"/>
      <c r="AW141" s="101"/>
      <c r="AX141" s="101"/>
      <c r="AY141" s="101"/>
      <c r="AZ141" s="101"/>
      <c r="BA141" s="101"/>
      <c r="BB141" s="101"/>
      <c r="BC141" s="101"/>
      <c r="BD141" s="101"/>
      <c r="BE141" s="101"/>
      <c r="BF141" s="101"/>
      <c r="BG141" s="101"/>
      <c r="BH141" s="101"/>
      <c r="BI141" s="101"/>
      <c r="BJ141" s="101"/>
      <c r="BK141" s="101"/>
      <c r="BL141" s="101"/>
      <c r="BM141" s="101"/>
      <c r="BN141" s="101"/>
      <c r="BO141" s="101"/>
      <c r="BP141" s="101"/>
      <c r="BQ141" s="101"/>
      <c r="BR141" s="101"/>
      <c r="BS141" s="101"/>
      <c r="BT141" s="101"/>
      <c r="BU141" s="101"/>
      <c r="BV141" s="101"/>
      <c r="BW141" s="101"/>
      <c r="BX141" s="101"/>
      <c r="BY141" s="101"/>
      <c r="BZ141" s="101"/>
      <c r="CA141" s="101"/>
      <c r="CB141" s="101"/>
      <c r="CC141" s="101"/>
      <c r="CD141" s="101"/>
      <c r="CE141" s="101"/>
      <c r="CF141" s="101"/>
      <c r="CG141" s="101"/>
      <c r="CH141" s="101"/>
      <c r="CI141" s="101"/>
      <c r="CJ141" s="101"/>
      <c r="CK141" s="101"/>
      <c r="CL141" s="101"/>
      <c r="CM141" s="101"/>
      <c r="CN141" s="101"/>
      <c r="CO141" s="101"/>
      <c r="CP141" s="101"/>
      <c r="CQ141" s="101"/>
      <c r="CR141" s="101"/>
      <c r="CS141" s="101"/>
      <c r="CT141" s="101"/>
      <c r="CU141" s="101"/>
      <c r="CV141" s="101"/>
      <c r="CW141" s="101"/>
      <c r="CX141" s="101"/>
      <c r="CY141" s="101"/>
      <c r="CZ141" s="101"/>
      <c r="DA141" s="101"/>
      <c r="DB141" s="101"/>
      <c r="DC141" s="101"/>
      <c r="DD141" s="101"/>
      <c r="DE141" s="101"/>
      <c r="DF141" s="101"/>
      <c r="DG141" s="101"/>
      <c r="DH141" s="101"/>
      <c r="DI141" s="101"/>
      <c r="DJ141" s="101"/>
      <c r="DK141" s="101"/>
      <c r="DL141" s="101"/>
      <c r="DM141" s="101"/>
      <c r="DN141" s="101"/>
      <c r="DO141" s="101"/>
      <c r="DP141" s="101"/>
      <c r="DQ141" s="101"/>
      <c r="DR141" s="101"/>
      <c r="DS141" s="101"/>
      <c r="DT141" s="101"/>
      <c r="DU141" s="101"/>
      <c r="DV141" s="101"/>
      <c r="DW141" s="101"/>
      <c r="DX141" s="101"/>
      <c r="DY141" s="101"/>
      <c r="DZ141" s="101"/>
      <c r="EA141" s="101"/>
      <c r="EB141" s="101"/>
      <c r="EC141" s="101"/>
      <c r="ED141" s="101"/>
      <c r="EE141" s="101"/>
      <c r="EF141" s="101"/>
      <c r="EG141" s="101"/>
      <c r="EH141" s="101"/>
      <c r="EI141" s="101"/>
      <c r="EJ141" s="101"/>
      <c r="EK141" s="101"/>
      <c r="EL141" s="101"/>
      <c r="EM141" s="101"/>
      <c r="EN141" s="101"/>
      <c r="EO141" s="101"/>
      <c r="EP141" s="101"/>
      <c r="EQ141" s="101"/>
      <c r="ER141" s="101"/>
      <c r="ES141" s="101"/>
      <c r="ET141" s="101"/>
      <c r="EU141" s="101"/>
      <c r="EV141" s="101"/>
      <c r="EW141" s="101"/>
      <c r="EX141" s="101"/>
      <c r="EY141" s="101"/>
      <c r="EZ141" s="101"/>
      <c r="FA141" s="101"/>
      <c r="FB141" s="101"/>
      <c r="FC141" s="101"/>
      <c r="FD141" s="101"/>
      <c r="FE141" s="101"/>
      <c r="FF141" s="101"/>
      <c r="FG141" s="101"/>
      <c r="FH141" s="101"/>
      <c r="FI141" s="101"/>
      <c r="FJ141" s="101"/>
      <c r="FK141" s="101"/>
      <c r="FL141" s="101"/>
      <c r="FM141" s="101"/>
      <c r="FN141" s="101"/>
      <c r="FO141" s="101"/>
      <c r="FP141" s="101"/>
      <c r="FQ141" s="101"/>
      <c r="FR141" s="101"/>
      <c r="FS141" s="101"/>
      <c r="FT141" s="101"/>
      <c r="FU141" s="101"/>
      <c r="FV141" s="101"/>
      <c r="FW141" s="101"/>
      <c r="FX141" s="101"/>
      <c r="FY141" s="101"/>
      <c r="FZ141" s="101"/>
      <c r="GA141" s="101"/>
      <c r="GB141" s="101"/>
      <c r="GC141" s="101"/>
      <c r="GD141" s="101"/>
      <c r="GE141" s="101"/>
      <c r="GF141" s="101"/>
      <c r="GG141" s="101"/>
      <c r="GH141" s="101"/>
      <c r="GI141" s="101"/>
      <c r="GJ141" s="101"/>
      <c r="GK141" s="101"/>
      <c r="GL141" s="101"/>
      <c r="GM141" s="101"/>
      <c r="GN141" s="101"/>
      <c r="GO141" s="101"/>
      <c r="GP141" s="101"/>
      <c r="GQ141" s="101"/>
      <c r="GR141" s="101"/>
      <c r="GS141" s="101"/>
      <c r="GT141" s="101"/>
      <c r="GU141" s="101"/>
      <c r="GV141" s="101"/>
      <c r="GW141" s="101"/>
      <c r="GX141" s="101"/>
      <c r="GY141" s="101"/>
      <c r="GZ141" s="101"/>
      <c r="HA141" s="101"/>
      <c r="HB141" s="101"/>
      <c r="HC141" s="101"/>
      <c r="HD141" s="101"/>
      <c r="HE141" s="101"/>
      <c r="HF141" s="101"/>
      <c r="HG141" s="101"/>
      <c r="HH141" s="101"/>
      <c r="HI141" s="101"/>
      <c r="HJ141" s="101"/>
      <c r="HK141" s="101"/>
      <c r="HL141" s="101"/>
      <c r="HM141" s="101"/>
      <c r="HN141" s="101"/>
      <c r="HO141" s="101"/>
      <c r="HP141" s="101"/>
      <c r="HQ141" s="101"/>
      <c r="HR141" s="101"/>
      <c r="HS141" s="101"/>
      <c r="HT141" s="101"/>
      <c r="HU141" s="101"/>
      <c r="HV141" s="101"/>
      <c r="HW141" s="101"/>
      <c r="HX141" s="101"/>
      <c r="HY141" s="101"/>
      <c r="HZ141" s="101"/>
      <c r="IA141" s="101"/>
      <c r="IB141" s="101"/>
      <c r="IC141" s="101"/>
      <c r="ID141" s="101"/>
      <c r="IE141" s="101"/>
      <c r="IF141" s="101"/>
      <c r="IG141" s="101"/>
      <c r="IH141" s="101"/>
      <c r="II141" s="101"/>
      <c r="IJ141" s="101"/>
      <c r="IK141" s="101"/>
      <c r="IL141" s="101"/>
      <c r="IM141" s="101"/>
      <c r="IN141" s="101"/>
      <c r="IO141" s="101"/>
      <c r="IP141" s="101"/>
      <c r="IQ141" s="101"/>
      <c r="IR141" s="101"/>
      <c r="IS141" s="101"/>
      <c r="IT141" s="101"/>
      <c r="IU141" s="101"/>
      <c r="IV141" s="101"/>
      <c r="IW141" s="101"/>
    </row>
    <row r="142" spans="1:258" s="49" customFormat="1" ht="15" customHeight="1">
      <c r="A142" s="81"/>
      <c r="B142" s="82"/>
      <c r="C142" s="83"/>
      <c r="D142" s="84"/>
      <c r="E142" s="85"/>
      <c r="F142" s="87"/>
      <c r="G142" s="87"/>
      <c r="H142" s="89"/>
      <c r="I142" s="101"/>
      <c r="J142" s="101"/>
      <c r="K142" s="101"/>
      <c r="L142" s="101"/>
      <c r="M142" s="104"/>
      <c r="N142" s="104"/>
      <c r="O142" s="101"/>
      <c r="P142" s="101"/>
      <c r="Q142" s="101"/>
      <c r="R142" s="101"/>
      <c r="S142" s="101"/>
      <c r="T142" s="101"/>
      <c r="U142" s="101"/>
      <c r="V142" s="101"/>
      <c r="W142" s="101"/>
      <c r="X142" s="101"/>
      <c r="Y142" s="101"/>
      <c r="Z142" s="101"/>
      <c r="AA142" s="101"/>
      <c r="AB142" s="101"/>
      <c r="AC142" s="101"/>
      <c r="AD142" s="101"/>
      <c r="AE142" s="101"/>
      <c r="AF142" s="101"/>
      <c r="AG142" s="101"/>
      <c r="AH142" s="101"/>
      <c r="AI142" s="101"/>
      <c r="AJ142" s="101"/>
      <c r="AK142" s="101"/>
      <c r="AL142" s="101"/>
      <c r="AM142" s="101"/>
      <c r="AN142" s="101"/>
      <c r="AO142" s="101"/>
      <c r="AP142" s="101"/>
      <c r="AQ142" s="101"/>
      <c r="AR142" s="101"/>
      <c r="AS142" s="101"/>
      <c r="AT142" s="101"/>
      <c r="AU142" s="101"/>
      <c r="AV142" s="101"/>
      <c r="AW142" s="101"/>
      <c r="AX142" s="101"/>
      <c r="AY142" s="101"/>
      <c r="AZ142" s="101"/>
      <c r="BA142" s="101"/>
      <c r="BB142" s="101"/>
      <c r="BC142" s="101"/>
      <c r="BD142" s="101"/>
      <c r="BE142" s="101"/>
      <c r="BF142" s="101"/>
      <c r="BG142" s="101"/>
      <c r="BH142" s="101"/>
      <c r="BI142" s="101"/>
      <c r="BJ142" s="101"/>
      <c r="BK142" s="101"/>
      <c r="BL142" s="101"/>
      <c r="BM142" s="101"/>
      <c r="BN142" s="101"/>
      <c r="BO142" s="101"/>
      <c r="BP142" s="101"/>
      <c r="BQ142" s="101"/>
      <c r="BR142" s="101"/>
      <c r="BS142" s="101"/>
      <c r="BT142" s="101"/>
      <c r="BU142" s="101"/>
      <c r="BV142" s="101"/>
      <c r="BW142" s="101"/>
      <c r="BX142" s="101"/>
      <c r="BY142" s="101"/>
      <c r="BZ142" s="101"/>
      <c r="CA142" s="101"/>
      <c r="CB142" s="101"/>
      <c r="CC142" s="101"/>
      <c r="CD142" s="101"/>
      <c r="CE142" s="101"/>
      <c r="CF142" s="101"/>
      <c r="CG142" s="101"/>
      <c r="CH142" s="101"/>
      <c r="CI142" s="101"/>
      <c r="CJ142" s="101"/>
      <c r="CK142" s="101"/>
      <c r="CL142" s="101"/>
      <c r="CM142" s="101"/>
      <c r="CN142" s="101"/>
      <c r="CO142" s="101"/>
      <c r="CP142" s="101"/>
      <c r="CQ142" s="101"/>
      <c r="CR142" s="101"/>
      <c r="CS142" s="101"/>
      <c r="CT142" s="101"/>
      <c r="CU142" s="101"/>
      <c r="CV142" s="101"/>
      <c r="CW142" s="101"/>
      <c r="CX142" s="101"/>
      <c r="CY142" s="101"/>
      <c r="CZ142" s="101"/>
      <c r="DA142" s="101"/>
      <c r="DB142" s="101"/>
      <c r="DC142" s="101"/>
      <c r="DD142" s="101"/>
      <c r="DE142" s="101"/>
      <c r="DF142" s="101"/>
      <c r="DG142" s="101"/>
      <c r="DH142" s="101"/>
      <c r="DI142" s="101"/>
      <c r="DJ142" s="101"/>
      <c r="DK142" s="101"/>
      <c r="DL142" s="101"/>
      <c r="DM142" s="101"/>
      <c r="DN142" s="101"/>
      <c r="DO142" s="101"/>
      <c r="DP142" s="101"/>
      <c r="DQ142" s="101"/>
      <c r="DR142" s="101"/>
      <c r="DS142" s="101"/>
      <c r="DT142" s="101"/>
      <c r="DU142" s="101"/>
      <c r="DV142" s="101"/>
      <c r="DW142" s="101"/>
      <c r="DX142" s="101"/>
      <c r="DY142" s="101"/>
      <c r="DZ142" s="101"/>
      <c r="EA142" s="101"/>
      <c r="EB142" s="101"/>
      <c r="EC142" s="101"/>
      <c r="ED142" s="101"/>
      <c r="EE142" s="101"/>
      <c r="EF142" s="101"/>
      <c r="EG142" s="101"/>
      <c r="EH142" s="101"/>
      <c r="EI142" s="101"/>
      <c r="EJ142" s="101"/>
      <c r="EK142" s="101"/>
      <c r="EL142" s="101"/>
      <c r="EM142" s="101"/>
      <c r="EN142" s="101"/>
      <c r="EO142" s="101"/>
      <c r="EP142" s="101"/>
      <c r="EQ142" s="101"/>
      <c r="ER142" s="101"/>
      <c r="ES142" s="101"/>
      <c r="ET142" s="101"/>
      <c r="EU142" s="101"/>
      <c r="EV142" s="101"/>
      <c r="EW142" s="101"/>
      <c r="EX142" s="101"/>
      <c r="EY142" s="101"/>
      <c r="EZ142" s="101"/>
      <c r="FA142" s="101"/>
      <c r="FB142" s="101"/>
      <c r="FC142" s="101"/>
      <c r="FD142" s="101"/>
      <c r="FE142" s="101"/>
      <c r="FF142" s="101"/>
      <c r="FG142" s="101"/>
      <c r="FH142" s="101"/>
      <c r="FI142" s="101"/>
      <c r="FJ142" s="101"/>
      <c r="FK142" s="101"/>
      <c r="FL142" s="101"/>
      <c r="FM142" s="101"/>
      <c r="FN142" s="101"/>
      <c r="FO142" s="101"/>
      <c r="FP142" s="101"/>
      <c r="FQ142" s="101"/>
      <c r="FR142" s="101"/>
      <c r="FS142" s="101"/>
      <c r="FT142" s="101"/>
      <c r="FU142" s="101"/>
      <c r="FV142" s="101"/>
      <c r="FW142" s="101"/>
      <c r="FX142" s="101"/>
      <c r="FY142" s="101"/>
      <c r="FZ142" s="101"/>
      <c r="GA142" s="101"/>
      <c r="GB142" s="101"/>
      <c r="GC142" s="101"/>
      <c r="GD142" s="101"/>
      <c r="GE142" s="101"/>
      <c r="GF142" s="101"/>
      <c r="GG142" s="101"/>
      <c r="GH142" s="101"/>
      <c r="GI142" s="101"/>
      <c r="GJ142" s="101"/>
      <c r="GK142" s="101"/>
      <c r="GL142" s="101"/>
      <c r="GM142" s="101"/>
      <c r="GN142" s="101"/>
      <c r="GO142" s="101"/>
      <c r="GP142" s="101"/>
      <c r="GQ142" s="101"/>
      <c r="GR142" s="101"/>
      <c r="GS142" s="101"/>
      <c r="GT142" s="101"/>
      <c r="GU142" s="101"/>
      <c r="GV142" s="101"/>
      <c r="GW142" s="101"/>
      <c r="GX142" s="101"/>
      <c r="GY142" s="101"/>
      <c r="GZ142" s="101"/>
      <c r="HA142" s="101"/>
      <c r="HB142" s="101"/>
      <c r="HC142" s="101"/>
      <c r="HD142" s="101"/>
      <c r="HE142" s="101"/>
      <c r="HF142" s="101"/>
      <c r="HG142" s="101"/>
      <c r="HH142" s="101"/>
      <c r="HI142" s="101"/>
      <c r="HJ142" s="101"/>
      <c r="HK142" s="101"/>
      <c r="HL142" s="101"/>
      <c r="HM142" s="101"/>
      <c r="HN142" s="101"/>
      <c r="HO142" s="101"/>
      <c r="HP142" s="101"/>
      <c r="HQ142" s="101"/>
      <c r="HR142" s="101"/>
      <c r="HS142" s="101"/>
      <c r="HT142" s="101"/>
      <c r="HU142" s="101"/>
      <c r="HV142" s="101"/>
      <c r="HW142" s="101"/>
      <c r="HX142" s="101"/>
      <c r="HY142" s="101"/>
      <c r="HZ142" s="101"/>
      <c r="IA142" s="101"/>
      <c r="IB142" s="101"/>
      <c r="IC142" s="101"/>
      <c r="ID142" s="101"/>
      <c r="IE142" s="101"/>
      <c r="IF142" s="101"/>
      <c r="IG142" s="101"/>
      <c r="IH142" s="101"/>
      <c r="II142" s="101"/>
      <c r="IJ142" s="101"/>
      <c r="IK142" s="101"/>
      <c r="IL142" s="101"/>
      <c r="IM142" s="101"/>
      <c r="IN142" s="101"/>
      <c r="IO142" s="101"/>
      <c r="IP142" s="101"/>
      <c r="IQ142" s="101"/>
      <c r="IR142" s="101"/>
      <c r="IS142" s="101"/>
      <c r="IT142" s="101"/>
      <c r="IU142" s="101"/>
      <c r="IV142" s="101"/>
      <c r="IW142" s="101"/>
    </row>
    <row r="143" spans="1:258" s="49" customFormat="1" ht="15" customHeight="1">
      <c r="A143" s="81"/>
      <c r="B143" s="82"/>
      <c r="C143" s="83"/>
      <c r="D143" s="84"/>
      <c r="E143" s="85"/>
      <c r="F143" s="87"/>
      <c r="G143" s="87"/>
      <c r="H143" s="89"/>
      <c r="I143" s="101"/>
      <c r="J143" s="101"/>
      <c r="K143" s="101"/>
      <c r="L143" s="101"/>
      <c r="M143" s="87"/>
      <c r="N143" s="87"/>
      <c r="O143" s="101"/>
      <c r="P143" s="101"/>
      <c r="Q143" s="101"/>
      <c r="R143" s="101"/>
      <c r="S143" s="101"/>
      <c r="T143" s="101"/>
      <c r="U143" s="101"/>
      <c r="V143" s="101"/>
      <c r="W143" s="101"/>
      <c r="X143" s="101"/>
      <c r="Y143" s="101"/>
      <c r="Z143" s="101"/>
      <c r="AA143" s="101"/>
      <c r="AB143" s="101"/>
      <c r="AC143" s="101"/>
      <c r="AD143" s="101"/>
      <c r="AE143" s="101"/>
      <c r="AF143" s="101"/>
      <c r="AG143" s="101"/>
      <c r="AH143" s="101"/>
      <c r="AI143" s="101"/>
      <c r="AJ143" s="101"/>
      <c r="AK143" s="101"/>
      <c r="AL143" s="101"/>
      <c r="AM143" s="101"/>
      <c r="AN143" s="101"/>
      <c r="AO143" s="101"/>
      <c r="AP143" s="101"/>
      <c r="AQ143" s="101"/>
      <c r="AR143" s="101"/>
      <c r="AS143" s="101"/>
      <c r="AT143" s="101"/>
      <c r="AU143" s="101"/>
      <c r="AV143" s="101"/>
      <c r="AW143" s="101"/>
      <c r="AX143" s="101"/>
      <c r="AY143" s="101"/>
      <c r="AZ143" s="101"/>
      <c r="BA143" s="101"/>
      <c r="BB143" s="101"/>
      <c r="BC143" s="101"/>
      <c r="BD143" s="101"/>
      <c r="BE143" s="101"/>
      <c r="BF143" s="101"/>
      <c r="BG143" s="101"/>
      <c r="BH143" s="101"/>
      <c r="BI143" s="101"/>
      <c r="BJ143" s="101"/>
      <c r="BK143" s="101"/>
      <c r="BL143" s="101"/>
      <c r="BM143" s="101"/>
      <c r="BN143" s="101"/>
      <c r="BO143" s="101"/>
      <c r="BP143" s="101"/>
      <c r="BQ143" s="101"/>
      <c r="BR143" s="101"/>
      <c r="BS143" s="101"/>
      <c r="BT143" s="101"/>
      <c r="BU143" s="101"/>
      <c r="BV143" s="101"/>
      <c r="BW143" s="101"/>
      <c r="BX143" s="101"/>
      <c r="BY143" s="101"/>
      <c r="BZ143" s="101"/>
      <c r="CA143" s="101"/>
      <c r="CB143" s="101"/>
      <c r="CC143" s="101"/>
      <c r="CD143" s="101"/>
      <c r="CE143" s="101"/>
      <c r="CF143" s="101"/>
      <c r="CG143" s="101"/>
      <c r="CH143" s="101"/>
      <c r="CI143" s="101"/>
      <c r="CJ143" s="101"/>
      <c r="CK143" s="101"/>
      <c r="CL143" s="101"/>
      <c r="CM143" s="101"/>
      <c r="CN143" s="101"/>
      <c r="CO143" s="101"/>
      <c r="CP143" s="101"/>
      <c r="CQ143" s="101"/>
      <c r="CR143" s="101"/>
      <c r="CS143" s="101"/>
      <c r="CT143" s="101"/>
      <c r="CU143" s="101"/>
      <c r="CV143" s="101"/>
      <c r="CW143" s="101"/>
      <c r="CX143" s="101"/>
      <c r="CY143" s="101"/>
      <c r="CZ143" s="101"/>
      <c r="DA143" s="101"/>
      <c r="DB143" s="101"/>
      <c r="DC143" s="101"/>
      <c r="DD143" s="101"/>
      <c r="DE143" s="101"/>
      <c r="DF143" s="101"/>
      <c r="DG143" s="101"/>
      <c r="DH143" s="101"/>
      <c r="DI143" s="101"/>
      <c r="DJ143" s="101"/>
      <c r="DK143" s="101"/>
      <c r="DL143" s="101"/>
      <c r="DM143" s="101"/>
      <c r="DN143" s="101"/>
      <c r="DO143" s="101"/>
      <c r="DP143" s="101"/>
      <c r="DQ143" s="101"/>
      <c r="DR143" s="101"/>
      <c r="DS143" s="101"/>
      <c r="DT143" s="101"/>
      <c r="DU143" s="101"/>
      <c r="DV143" s="101"/>
      <c r="DW143" s="101"/>
      <c r="DX143" s="101"/>
      <c r="DY143" s="101"/>
      <c r="DZ143" s="101"/>
      <c r="EA143" s="101"/>
      <c r="EB143" s="101"/>
      <c r="EC143" s="101"/>
      <c r="ED143" s="101"/>
      <c r="EE143" s="101"/>
      <c r="EF143" s="101"/>
      <c r="EG143" s="101"/>
      <c r="EH143" s="101"/>
      <c r="EI143" s="101"/>
      <c r="EJ143" s="101"/>
      <c r="EK143" s="101"/>
      <c r="EL143" s="101"/>
      <c r="EM143" s="101"/>
      <c r="EN143" s="101"/>
      <c r="EO143" s="101"/>
      <c r="EP143" s="101"/>
      <c r="EQ143" s="101"/>
      <c r="ER143" s="101"/>
      <c r="ES143" s="101"/>
      <c r="ET143" s="101"/>
      <c r="EU143" s="101"/>
      <c r="EV143" s="101"/>
      <c r="EW143" s="101"/>
      <c r="EX143" s="101"/>
      <c r="EY143" s="101"/>
      <c r="EZ143" s="101"/>
      <c r="FA143" s="101"/>
      <c r="FB143" s="101"/>
      <c r="FC143" s="101"/>
      <c r="FD143" s="101"/>
      <c r="FE143" s="101"/>
      <c r="FF143" s="101"/>
      <c r="FG143" s="101"/>
      <c r="FH143" s="101"/>
      <c r="FI143" s="101"/>
      <c r="FJ143" s="101"/>
      <c r="FK143" s="101"/>
      <c r="FL143" s="101"/>
      <c r="FM143" s="101"/>
      <c r="FN143" s="101"/>
      <c r="FO143" s="101"/>
      <c r="FP143" s="101"/>
      <c r="FQ143" s="101"/>
      <c r="FR143" s="101"/>
      <c r="FS143" s="101"/>
      <c r="FT143" s="101"/>
      <c r="FU143" s="101"/>
      <c r="FV143" s="101"/>
      <c r="FW143" s="101"/>
      <c r="FX143" s="101"/>
      <c r="FY143" s="101"/>
      <c r="FZ143" s="101"/>
      <c r="GA143" s="101"/>
      <c r="GB143" s="101"/>
      <c r="GC143" s="101"/>
      <c r="GD143" s="101"/>
      <c r="GE143" s="101"/>
      <c r="GF143" s="101"/>
      <c r="GG143" s="101"/>
      <c r="GH143" s="101"/>
      <c r="GI143" s="101"/>
      <c r="GJ143" s="101"/>
      <c r="GK143" s="101"/>
      <c r="GL143" s="101"/>
      <c r="GM143" s="101"/>
      <c r="GN143" s="101"/>
      <c r="GO143" s="101"/>
      <c r="GP143" s="101"/>
      <c r="GQ143" s="101"/>
      <c r="GR143" s="101"/>
      <c r="GS143" s="101"/>
      <c r="GT143" s="101"/>
      <c r="GU143" s="101"/>
      <c r="GV143" s="101"/>
      <c r="GW143" s="101"/>
      <c r="GX143" s="101"/>
      <c r="GY143" s="101"/>
      <c r="GZ143" s="101"/>
      <c r="HA143" s="101"/>
      <c r="HB143" s="101"/>
      <c r="HC143" s="101"/>
      <c r="HD143" s="101"/>
      <c r="HE143" s="101"/>
      <c r="HF143" s="101"/>
      <c r="HG143" s="101"/>
      <c r="HH143" s="101"/>
      <c r="HI143" s="101"/>
      <c r="HJ143" s="101"/>
      <c r="HK143" s="101"/>
      <c r="HL143" s="101"/>
      <c r="HM143" s="101"/>
      <c r="HN143" s="101"/>
      <c r="HO143" s="101"/>
      <c r="HP143" s="101"/>
      <c r="HQ143" s="101"/>
      <c r="HR143" s="101"/>
      <c r="HS143" s="101"/>
      <c r="HT143" s="101"/>
      <c r="HU143" s="101"/>
      <c r="HV143" s="101"/>
      <c r="HW143" s="101"/>
      <c r="HX143" s="101"/>
      <c r="HY143" s="101"/>
      <c r="HZ143" s="101"/>
      <c r="IA143" s="101"/>
      <c r="IB143" s="101"/>
      <c r="IC143" s="101"/>
      <c r="ID143" s="101"/>
      <c r="IE143" s="101"/>
      <c r="IF143" s="101"/>
      <c r="IG143" s="101"/>
      <c r="IH143" s="101"/>
      <c r="II143" s="101"/>
      <c r="IJ143" s="101"/>
      <c r="IK143" s="101"/>
      <c r="IL143" s="101"/>
      <c r="IM143" s="101"/>
      <c r="IN143" s="101"/>
      <c r="IO143" s="101"/>
      <c r="IP143" s="101"/>
      <c r="IQ143" s="101"/>
      <c r="IR143" s="101"/>
      <c r="IS143" s="101"/>
      <c r="IT143" s="101"/>
      <c r="IU143" s="101"/>
      <c r="IV143" s="101"/>
      <c r="IW143" s="101"/>
    </row>
    <row r="144" spans="1:258" s="49" customFormat="1" ht="15" customHeight="1">
      <c r="A144" s="81"/>
      <c r="B144" s="82"/>
      <c r="C144" s="82"/>
      <c r="D144" s="84"/>
      <c r="E144" s="85"/>
      <c r="F144" s="87"/>
      <c r="G144" s="87"/>
      <c r="H144" s="89"/>
      <c r="I144" s="101"/>
      <c r="J144" s="101"/>
      <c r="K144" s="101"/>
      <c r="L144" s="101"/>
      <c r="M144" s="87"/>
      <c r="N144" s="87"/>
      <c r="O144" s="101"/>
      <c r="P144" s="101"/>
      <c r="Q144" s="101"/>
      <c r="R144" s="101"/>
      <c r="S144" s="101"/>
      <c r="T144" s="101"/>
      <c r="U144" s="101"/>
      <c r="V144" s="101"/>
      <c r="W144" s="101"/>
      <c r="X144" s="101"/>
      <c r="Y144" s="101"/>
      <c r="Z144" s="101"/>
      <c r="AA144" s="101"/>
      <c r="AB144" s="101"/>
      <c r="AC144" s="101"/>
      <c r="AD144" s="101"/>
      <c r="AE144" s="101"/>
      <c r="AF144" s="101"/>
      <c r="AG144" s="101"/>
      <c r="AH144" s="101"/>
      <c r="AI144" s="101"/>
      <c r="AJ144" s="101"/>
      <c r="AK144" s="101"/>
      <c r="AL144" s="101"/>
      <c r="AM144" s="101"/>
      <c r="AN144" s="101"/>
      <c r="AO144" s="101"/>
      <c r="AP144" s="101"/>
      <c r="AQ144" s="101"/>
      <c r="AR144" s="101"/>
      <c r="AS144" s="101"/>
      <c r="AT144" s="101"/>
      <c r="AU144" s="101"/>
      <c r="AV144" s="101"/>
      <c r="AW144" s="101"/>
      <c r="AX144" s="101"/>
      <c r="AY144" s="101"/>
      <c r="AZ144" s="101"/>
      <c r="BA144" s="101"/>
      <c r="BB144" s="101"/>
      <c r="BC144" s="101"/>
      <c r="BD144" s="101"/>
      <c r="BE144" s="101"/>
      <c r="BF144" s="101"/>
      <c r="BG144" s="101"/>
      <c r="BH144" s="101"/>
      <c r="BI144" s="101"/>
      <c r="BJ144" s="101"/>
      <c r="BK144" s="101"/>
      <c r="BL144" s="101"/>
      <c r="BM144" s="101"/>
      <c r="BN144" s="101"/>
      <c r="BO144" s="101"/>
      <c r="BP144" s="101"/>
      <c r="BQ144" s="101"/>
      <c r="BR144" s="101"/>
      <c r="BS144" s="101"/>
      <c r="BT144" s="101"/>
      <c r="BU144" s="101"/>
      <c r="BV144" s="101"/>
      <c r="BW144" s="101"/>
      <c r="BX144" s="101"/>
      <c r="BY144" s="101"/>
      <c r="BZ144" s="101"/>
      <c r="CA144" s="101"/>
      <c r="CB144" s="101"/>
      <c r="CC144" s="101"/>
      <c r="CD144" s="101"/>
      <c r="CE144" s="101"/>
      <c r="CF144" s="101"/>
      <c r="CG144" s="101"/>
      <c r="CH144" s="101"/>
      <c r="CI144" s="101"/>
      <c r="CJ144" s="101"/>
      <c r="CK144" s="101"/>
      <c r="CL144" s="101"/>
      <c r="CM144" s="101"/>
      <c r="CN144" s="101"/>
      <c r="CO144" s="101"/>
      <c r="CP144" s="101"/>
      <c r="CQ144" s="101"/>
      <c r="CR144" s="101"/>
      <c r="CS144" s="101"/>
      <c r="CT144" s="101"/>
      <c r="CU144" s="101"/>
      <c r="CV144" s="101"/>
      <c r="CW144" s="101"/>
      <c r="CX144" s="101"/>
      <c r="CY144" s="101"/>
      <c r="CZ144" s="101"/>
      <c r="DA144" s="101"/>
      <c r="DB144" s="101"/>
      <c r="DC144" s="101"/>
      <c r="DD144" s="101"/>
      <c r="DE144" s="101"/>
      <c r="DF144" s="101"/>
      <c r="DG144" s="101"/>
      <c r="DH144" s="101"/>
      <c r="DI144" s="101"/>
      <c r="DJ144" s="101"/>
      <c r="DK144" s="101"/>
      <c r="DL144" s="101"/>
      <c r="DM144" s="101"/>
      <c r="DN144" s="101"/>
      <c r="DO144" s="101"/>
      <c r="DP144" s="101"/>
      <c r="DQ144" s="101"/>
      <c r="DR144" s="101"/>
      <c r="DS144" s="101"/>
      <c r="DT144" s="101"/>
      <c r="DU144" s="101"/>
      <c r="DV144" s="101"/>
      <c r="DW144" s="101"/>
      <c r="DX144" s="101"/>
      <c r="DY144" s="101"/>
      <c r="DZ144" s="101"/>
      <c r="EA144" s="101"/>
      <c r="EB144" s="101"/>
      <c r="EC144" s="101"/>
      <c r="ED144" s="101"/>
      <c r="EE144" s="101"/>
      <c r="EF144" s="101"/>
      <c r="EG144" s="101"/>
      <c r="EH144" s="101"/>
      <c r="EI144" s="101"/>
      <c r="EJ144" s="101"/>
      <c r="EK144" s="101"/>
      <c r="EL144" s="101"/>
      <c r="EM144" s="101"/>
      <c r="EN144" s="101"/>
      <c r="EO144" s="101"/>
      <c r="EP144" s="101"/>
      <c r="EQ144" s="101"/>
      <c r="ER144" s="101"/>
      <c r="ES144" s="101"/>
      <c r="ET144" s="101"/>
      <c r="EU144" s="101"/>
      <c r="EV144" s="101"/>
      <c r="EW144" s="101"/>
      <c r="EX144" s="101"/>
      <c r="EY144" s="101"/>
      <c r="EZ144" s="101"/>
      <c r="FA144" s="101"/>
      <c r="FB144" s="101"/>
      <c r="FC144" s="101"/>
      <c r="FD144" s="101"/>
      <c r="FE144" s="101"/>
      <c r="FF144" s="101"/>
      <c r="FG144" s="101"/>
      <c r="FH144" s="101"/>
      <c r="FI144" s="101"/>
      <c r="FJ144" s="101"/>
      <c r="FK144" s="101"/>
      <c r="FL144" s="101"/>
      <c r="FM144" s="101"/>
      <c r="FN144" s="101"/>
      <c r="FO144" s="101"/>
      <c r="FP144" s="101"/>
      <c r="FQ144" s="101"/>
      <c r="FR144" s="101"/>
      <c r="FS144" s="101"/>
      <c r="FT144" s="101"/>
      <c r="FU144" s="101"/>
      <c r="FV144" s="101"/>
      <c r="FW144" s="101"/>
      <c r="FX144" s="101"/>
      <c r="FY144" s="101"/>
      <c r="FZ144" s="101"/>
      <c r="GA144" s="101"/>
      <c r="GB144" s="101"/>
      <c r="GC144" s="101"/>
      <c r="GD144" s="101"/>
      <c r="GE144" s="101"/>
      <c r="GF144" s="101"/>
      <c r="GG144" s="101"/>
      <c r="GH144" s="101"/>
      <c r="GI144" s="101"/>
      <c r="GJ144" s="101"/>
      <c r="GK144" s="101"/>
      <c r="GL144" s="101"/>
      <c r="GM144" s="101"/>
      <c r="GN144" s="101"/>
      <c r="GO144" s="101"/>
      <c r="GP144" s="101"/>
      <c r="GQ144" s="101"/>
      <c r="GR144" s="101"/>
      <c r="GS144" s="101"/>
      <c r="GT144" s="101"/>
      <c r="GU144" s="101"/>
      <c r="GV144" s="101"/>
      <c r="GW144" s="101"/>
      <c r="GX144" s="101"/>
      <c r="GY144" s="101"/>
      <c r="GZ144" s="101"/>
      <c r="HA144" s="101"/>
      <c r="HB144" s="101"/>
      <c r="HC144" s="101"/>
      <c r="HD144" s="101"/>
      <c r="HE144" s="101"/>
      <c r="HF144" s="101"/>
      <c r="HG144" s="101"/>
      <c r="HH144" s="101"/>
      <c r="HI144" s="101"/>
      <c r="HJ144" s="101"/>
      <c r="HK144" s="101"/>
      <c r="HL144" s="101"/>
      <c r="HM144" s="101"/>
      <c r="HN144" s="101"/>
      <c r="HO144" s="101"/>
      <c r="HP144" s="101"/>
      <c r="HQ144" s="101"/>
      <c r="HR144" s="101"/>
      <c r="HS144" s="101"/>
      <c r="HT144" s="101"/>
      <c r="HU144" s="101"/>
      <c r="HV144" s="101"/>
      <c r="HW144" s="101"/>
      <c r="HX144" s="101"/>
      <c r="HY144" s="101"/>
      <c r="HZ144" s="101"/>
      <c r="IA144" s="101"/>
      <c r="IB144" s="101"/>
      <c r="IC144" s="101"/>
      <c r="ID144" s="101"/>
      <c r="IE144" s="101"/>
      <c r="IF144" s="101"/>
      <c r="IG144" s="101"/>
      <c r="IH144" s="101"/>
      <c r="II144" s="101"/>
      <c r="IJ144" s="101"/>
      <c r="IK144" s="101"/>
      <c r="IL144" s="101"/>
      <c r="IM144" s="101"/>
      <c r="IN144" s="101"/>
      <c r="IO144" s="101"/>
      <c r="IP144" s="101"/>
      <c r="IQ144" s="101"/>
      <c r="IR144" s="101"/>
      <c r="IS144" s="101"/>
      <c r="IT144" s="101"/>
      <c r="IU144" s="101"/>
      <c r="IV144" s="101"/>
      <c r="IW144" s="101"/>
    </row>
    <row r="145" spans="1:257" s="49" customFormat="1" ht="15" customHeight="1">
      <c r="A145" s="81"/>
      <c r="B145" s="82"/>
      <c r="C145" s="82"/>
      <c r="D145" s="84"/>
      <c r="E145" s="85"/>
      <c r="F145" s="87"/>
      <c r="G145" s="87"/>
      <c r="H145" s="89"/>
      <c r="I145" s="101"/>
      <c r="J145" s="101"/>
      <c r="K145" s="101"/>
      <c r="L145" s="101"/>
      <c r="M145" s="87"/>
      <c r="N145" s="87"/>
      <c r="O145" s="101"/>
      <c r="P145" s="101"/>
      <c r="Q145" s="101"/>
      <c r="R145" s="101"/>
      <c r="S145" s="101"/>
      <c r="T145" s="101"/>
      <c r="U145" s="101"/>
      <c r="V145" s="101"/>
      <c r="W145" s="101"/>
      <c r="X145" s="101"/>
      <c r="Y145" s="101"/>
      <c r="Z145" s="101"/>
      <c r="AA145" s="101"/>
      <c r="AB145" s="101"/>
      <c r="AC145" s="101"/>
      <c r="AD145" s="101"/>
      <c r="AE145" s="101"/>
      <c r="AF145" s="101"/>
      <c r="AG145" s="101"/>
      <c r="AH145" s="101"/>
      <c r="AI145" s="101"/>
      <c r="AJ145" s="101"/>
      <c r="AK145" s="101"/>
      <c r="AL145" s="101"/>
      <c r="AM145" s="101"/>
      <c r="AN145" s="101"/>
      <c r="AO145" s="101"/>
      <c r="AP145" s="101"/>
      <c r="AQ145" s="101"/>
      <c r="AR145" s="101"/>
      <c r="AS145" s="101"/>
      <c r="AT145" s="101"/>
      <c r="AU145" s="101"/>
      <c r="AV145" s="101"/>
      <c r="AW145" s="101"/>
      <c r="AX145" s="101"/>
      <c r="AY145" s="101"/>
      <c r="AZ145" s="101"/>
      <c r="BA145" s="101"/>
      <c r="BB145" s="101"/>
      <c r="BC145" s="101"/>
      <c r="BD145" s="101"/>
      <c r="BE145" s="101"/>
      <c r="BF145" s="101"/>
      <c r="BG145" s="101"/>
      <c r="BH145" s="101"/>
      <c r="BI145" s="101"/>
      <c r="BJ145" s="101"/>
      <c r="BK145" s="101"/>
      <c r="BL145" s="101"/>
      <c r="BM145" s="101"/>
      <c r="BN145" s="101"/>
      <c r="BO145" s="101"/>
      <c r="BP145" s="101"/>
      <c r="BQ145" s="101"/>
      <c r="BR145" s="101"/>
      <c r="BS145" s="101"/>
      <c r="BT145" s="101"/>
      <c r="BU145" s="101"/>
      <c r="BV145" s="101"/>
      <c r="BW145" s="101"/>
      <c r="BX145" s="101"/>
      <c r="BY145" s="101"/>
      <c r="BZ145" s="101"/>
      <c r="CA145" s="101"/>
      <c r="CB145" s="101"/>
      <c r="CC145" s="101"/>
      <c r="CD145" s="101"/>
      <c r="CE145" s="101"/>
      <c r="CF145" s="101"/>
      <c r="CG145" s="101"/>
      <c r="CH145" s="101"/>
      <c r="CI145" s="101"/>
      <c r="CJ145" s="101"/>
      <c r="CK145" s="101"/>
      <c r="CL145" s="101"/>
      <c r="CM145" s="101"/>
      <c r="CN145" s="101"/>
      <c r="CO145" s="101"/>
      <c r="CP145" s="101"/>
      <c r="CQ145" s="101"/>
      <c r="CR145" s="101"/>
      <c r="CS145" s="101"/>
      <c r="CT145" s="101"/>
      <c r="CU145" s="101"/>
      <c r="CV145" s="101"/>
      <c r="CW145" s="101"/>
      <c r="CX145" s="101"/>
      <c r="CY145" s="101"/>
      <c r="CZ145" s="101"/>
      <c r="DA145" s="101"/>
      <c r="DB145" s="101"/>
      <c r="DC145" s="101"/>
      <c r="DD145" s="101"/>
      <c r="DE145" s="101"/>
      <c r="DF145" s="101"/>
      <c r="DG145" s="101"/>
      <c r="DH145" s="101"/>
      <c r="DI145" s="101"/>
      <c r="DJ145" s="101"/>
      <c r="DK145" s="101"/>
      <c r="DL145" s="101"/>
      <c r="DM145" s="101"/>
      <c r="DN145" s="101"/>
      <c r="DO145" s="101"/>
      <c r="DP145" s="101"/>
      <c r="DQ145" s="101"/>
      <c r="DR145" s="101"/>
      <c r="DS145" s="101"/>
      <c r="DT145" s="101"/>
      <c r="DU145" s="101"/>
      <c r="DV145" s="101"/>
      <c r="DW145" s="101"/>
      <c r="DX145" s="101"/>
      <c r="DY145" s="101"/>
      <c r="DZ145" s="101"/>
      <c r="EA145" s="101"/>
      <c r="EB145" s="101"/>
      <c r="EC145" s="101"/>
      <c r="ED145" s="101"/>
      <c r="EE145" s="101"/>
      <c r="EF145" s="101"/>
      <c r="EG145" s="101"/>
      <c r="EH145" s="101"/>
      <c r="EI145" s="101"/>
      <c r="EJ145" s="101"/>
      <c r="EK145" s="101"/>
      <c r="EL145" s="101"/>
      <c r="EM145" s="101"/>
      <c r="EN145" s="101"/>
      <c r="EO145" s="101"/>
      <c r="EP145" s="101"/>
      <c r="EQ145" s="101"/>
      <c r="ER145" s="101"/>
      <c r="ES145" s="101"/>
      <c r="ET145" s="101"/>
      <c r="EU145" s="101"/>
      <c r="EV145" s="101"/>
      <c r="EW145" s="101"/>
      <c r="EX145" s="101"/>
      <c r="EY145" s="101"/>
      <c r="EZ145" s="101"/>
      <c r="FA145" s="101"/>
      <c r="FB145" s="101"/>
      <c r="FC145" s="101"/>
      <c r="FD145" s="101"/>
      <c r="FE145" s="101"/>
      <c r="FF145" s="101"/>
      <c r="FG145" s="101"/>
      <c r="FH145" s="101"/>
      <c r="FI145" s="101"/>
      <c r="FJ145" s="101"/>
      <c r="FK145" s="101"/>
      <c r="FL145" s="101"/>
      <c r="FM145" s="101"/>
      <c r="FN145" s="101"/>
      <c r="FO145" s="101"/>
      <c r="FP145" s="101"/>
      <c r="FQ145" s="101"/>
      <c r="FR145" s="101"/>
      <c r="FS145" s="101"/>
      <c r="FT145" s="101"/>
      <c r="FU145" s="101"/>
      <c r="FV145" s="101"/>
      <c r="FW145" s="101"/>
      <c r="FX145" s="101"/>
      <c r="FY145" s="101"/>
      <c r="FZ145" s="101"/>
      <c r="GA145" s="101"/>
      <c r="GB145" s="101"/>
      <c r="GC145" s="101"/>
      <c r="GD145" s="101"/>
      <c r="GE145" s="101"/>
      <c r="GF145" s="101"/>
      <c r="GG145" s="101"/>
      <c r="GH145" s="101"/>
      <c r="GI145" s="101"/>
      <c r="GJ145" s="101"/>
      <c r="GK145" s="101"/>
      <c r="GL145" s="101"/>
      <c r="GM145" s="101"/>
      <c r="GN145" s="101"/>
      <c r="GO145" s="101"/>
      <c r="GP145" s="101"/>
      <c r="GQ145" s="101"/>
      <c r="GR145" s="101"/>
      <c r="GS145" s="101"/>
      <c r="GT145" s="101"/>
      <c r="GU145" s="101"/>
      <c r="GV145" s="101"/>
      <c r="GW145" s="101"/>
      <c r="GX145" s="101"/>
      <c r="GY145" s="101"/>
      <c r="GZ145" s="101"/>
      <c r="HA145" s="101"/>
      <c r="HB145" s="101"/>
      <c r="HC145" s="101"/>
      <c r="HD145" s="101"/>
      <c r="HE145" s="101"/>
      <c r="HF145" s="101"/>
      <c r="HG145" s="101"/>
      <c r="HH145" s="101"/>
      <c r="HI145" s="101"/>
      <c r="HJ145" s="101"/>
      <c r="HK145" s="101"/>
      <c r="HL145" s="101"/>
      <c r="HM145" s="101"/>
      <c r="HN145" s="101"/>
      <c r="HO145" s="101"/>
      <c r="HP145" s="101"/>
      <c r="HQ145" s="101"/>
      <c r="HR145" s="101"/>
      <c r="HS145" s="101"/>
      <c r="HT145" s="101"/>
      <c r="HU145" s="101"/>
      <c r="HV145" s="101"/>
      <c r="HW145" s="101"/>
      <c r="HX145" s="101"/>
      <c r="HY145" s="101"/>
      <c r="HZ145" s="101"/>
      <c r="IA145" s="101"/>
      <c r="IB145" s="101"/>
      <c r="IC145" s="101"/>
      <c r="ID145" s="101"/>
      <c r="IE145" s="101"/>
      <c r="IF145" s="101"/>
      <c r="IG145" s="101"/>
      <c r="IH145" s="101"/>
      <c r="II145" s="101"/>
      <c r="IJ145" s="101"/>
      <c r="IK145" s="101"/>
      <c r="IL145" s="101"/>
      <c r="IM145" s="101"/>
      <c r="IN145" s="101"/>
      <c r="IO145" s="101"/>
      <c r="IP145" s="101"/>
      <c r="IQ145" s="101"/>
      <c r="IR145" s="101"/>
      <c r="IS145" s="101"/>
      <c r="IT145" s="101"/>
      <c r="IU145" s="101"/>
      <c r="IV145" s="101"/>
      <c r="IW145" s="101"/>
    </row>
    <row r="146" spans="1:257" s="49" customFormat="1" ht="15" customHeight="1">
      <c r="A146" s="81"/>
      <c r="B146" s="82"/>
      <c r="C146" s="83"/>
      <c r="D146" s="84"/>
      <c r="E146" s="85"/>
      <c r="F146" s="87"/>
      <c r="G146" s="87"/>
      <c r="H146" s="89"/>
      <c r="I146" s="101"/>
      <c r="J146" s="101"/>
      <c r="K146" s="101"/>
      <c r="L146" s="101"/>
      <c r="M146" s="87"/>
      <c r="N146" s="87"/>
      <c r="O146" s="101"/>
      <c r="P146" s="101"/>
      <c r="Q146" s="101"/>
      <c r="R146" s="101"/>
      <c r="S146" s="101"/>
      <c r="T146" s="101"/>
      <c r="U146" s="101"/>
      <c r="V146" s="101"/>
      <c r="W146" s="101"/>
      <c r="X146" s="101"/>
      <c r="Y146" s="101"/>
      <c r="Z146" s="101"/>
      <c r="AA146" s="101"/>
      <c r="AB146" s="101"/>
      <c r="AC146" s="101"/>
      <c r="AD146" s="101"/>
      <c r="AE146" s="101"/>
      <c r="AF146" s="101"/>
      <c r="AG146" s="101"/>
      <c r="AH146" s="101"/>
      <c r="AI146" s="101"/>
      <c r="AJ146" s="101"/>
      <c r="AK146" s="101"/>
      <c r="AL146" s="101"/>
      <c r="AM146" s="101"/>
      <c r="AN146" s="101"/>
      <c r="AO146" s="101"/>
      <c r="AP146" s="101"/>
      <c r="AQ146" s="101"/>
      <c r="AR146" s="101"/>
      <c r="AS146" s="101"/>
      <c r="AT146" s="101"/>
      <c r="AU146" s="101"/>
      <c r="AV146" s="101"/>
      <c r="AW146" s="101"/>
      <c r="AX146" s="101"/>
      <c r="AY146" s="101"/>
      <c r="AZ146" s="101"/>
      <c r="BA146" s="101"/>
      <c r="BB146" s="101"/>
      <c r="BC146" s="101"/>
      <c r="BD146" s="101"/>
      <c r="BE146" s="101"/>
      <c r="BF146" s="101"/>
      <c r="BG146" s="101"/>
      <c r="BH146" s="101"/>
      <c r="BI146" s="101"/>
      <c r="BJ146" s="101"/>
      <c r="BK146" s="101"/>
      <c r="BL146" s="101"/>
      <c r="BM146" s="101"/>
      <c r="BN146" s="101"/>
      <c r="BO146" s="101"/>
      <c r="BP146" s="101"/>
      <c r="BQ146" s="101"/>
      <c r="BR146" s="101"/>
      <c r="BS146" s="101"/>
      <c r="BT146" s="101"/>
      <c r="BU146" s="101"/>
      <c r="BV146" s="101"/>
      <c r="BW146" s="101"/>
      <c r="BX146" s="101"/>
      <c r="BY146" s="101"/>
      <c r="BZ146" s="101"/>
      <c r="CA146" s="101"/>
      <c r="CB146" s="101"/>
      <c r="CC146" s="101"/>
      <c r="CD146" s="101"/>
      <c r="CE146" s="101"/>
      <c r="CF146" s="101"/>
      <c r="CG146" s="101"/>
      <c r="CH146" s="101"/>
      <c r="CI146" s="101"/>
      <c r="CJ146" s="101"/>
      <c r="CK146" s="101"/>
      <c r="CL146" s="101"/>
      <c r="CM146" s="101"/>
      <c r="CN146" s="101"/>
      <c r="CO146" s="101"/>
      <c r="CP146" s="101"/>
      <c r="CQ146" s="101"/>
      <c r="CR146" s="101"/>
      <c r="CS146" s="101"/>
      <c r="CT146" s="101"/>
      <c r="CU146" s="101"/>
      <c r="CV146" s="101"/>
      <c r="CW146" s="101"/>
      <c r="CX146" s="101"/>
      <c r="CY146" s="101"/>
      <c r="CZ146" s="101"/>
      <c r="DA146" s="101"/>
      <c r="DB146" s="101"/>
      <c r="DC146" s="101"/>
      <c r="DD146" s="101"/>
      <c r="DE146" s="101"/>
      <c r="DF146" s="101"/>
      <c r="DG146" s="101"/>
      <c r="DH146" s="101"/>
      <c r="DI146" s="101"/>
      <c r="DJ146" s="101"/>
      <c r="DK146" s="101"/>
      <c r="DL146" s="101"/>
      <c r="DM146" s="101"/>
      <c r="DN146" s="101"/>
      <c r="DO146" s="101"/>
      <c r="DP146" s="101"/>
      <c r="DQ146" s="101"/>
      <c r="DR146" s="101"/>
      <c r="DS146" s="101"/>
      <c r="DT146" s="101"/>
      <c r="DU146" s="101"/>
      <c r="DV146" s="101"/>
      <c r="DW146" s="101"/>
      <c r="DX146" s="101"/>
      <c r="DY146" s="101"/>
      <c r="DZ146" s="101"/>
      <c r="EA146" s="101"/>
      <c r="EB146" s="101"/>
      <c r="EC146" s="101"/>
      <c r="ED146" s="101"/>
      <c r="EE146" s="101"/>
      <c r="EF146" s="101"/>
      <c r="EG146" s="101"/>
      <c r="EH146" s="101"/>
      <c r="EI146" s="101"/>
      <c r="EJ146" s="101"/>
      <c r="EK146" s="101"/>
      <c r="EL146" s="101"/>
      <c r="EM146" s="101"/>
      <c r="EN146" s="101"/>
      <c r="EO146" s="101"/>
      <c r="EP146" s="101"/>
      <c r="EQ146" s="101"/>
      <c r="ER146" s="101"/>
      <c r="ES146" s="101"/>
      <c r="ET146" s="101"/>
      <c r="EU146" s="101"/>
      <c r="EV146" s="101"/>
      <c r="EW146" s="101"/>
      <c r="EX146" s="101"/>
      <c r="EY146" s="101"/>
      <c r="EZ146" s="101"/>
      <c r="FA146" s="101"/>
      <c r="FB146" s="101"/>
      <c r="FC146" s="101"/>
      <c r="FD146" s="101"/>
      <c r="FE146" s="101"/>
      <c r="FF146" s="101"/>
      <c r="FG146" s="101"/>
      <c r="FH146" s="101"/>
      <c r="FI146" s="101"/>
      <c r="FJ146" s="101"/>
      <c r="FK146" s="101"/>
      <c r="FL146" s="101"/>
      <c r="FM146" s="101"/>
      <c r="FN146" s="101"/>
      <c r="FO146" s="101"/>
      <c r="FP146" s="101"/>
      <c r="FQ146" s="101"/>
      <c r="FR146" s="101"/>
      <c r="FS146" s="101"/>
      <c r="FT146" s="101"/>
      <c r="FU146" s="101"/>
      <c r="FV146" s="101"/>
      <c r="FW146" s="101"/>
      <c r="FX146" s="101"/>
      <c r="FY146" s="101"/>
      <c r="FZ146" s="101"/>
      <c r="GA146" s="101"/>
      <c r="GB146" s="101"/>
      <c r="GC146" s="101"/>
      <c r="GD146" s="101"/>
      <c r="GE146" s="101"/>
      <c r="GF146" s="101"/>
      <c r="GG146" s="101"/>
      <c r="GH146" s="101"/>
      <c r="GI146" s="101"/>
      <c r="GJ146" s="101"/>
      <c r="GK146" s="101"/>
      <c r="GL146" s="101"/>
      <c r="GM146" s="101"/>
      <c r="GN146" s="101"/>
      <c r="GO146" s="101"/>
      <c r="GP146" s="101"/>
      <c r="GQ146" s="101"/>
      <c r="GR146" s="101"/>
      <c r="GS146" s="101"/>
      <c r="GT146" s="101"/>
      <c r="GU146" s="101"/>
      <c r="GV146" s="101"/>
      <c r="GW146" s="101"/>
      <c r="GX146" s="101"/>
      <c r="GY146" s="101"/>
      <c r="GZ146" s="101"/>
      <c r="HA146" s="101"/>
      <c r="HB146" s="101"/>
      <c r="HC146" s="101"/>
      <c r="HD146" s="101"/>
      <c r="HE146" s="101"/>
      <c r="HF146" s="101"/>
      <c r="HG146" s="101"/>
      <c r="HH146" s="101"/>
      <c r="HI146" s="101"/>
      <c r="HJ146" s="101"/>
      <c r="HK146" s="101"/>
      <c r="HL146" s="101"/>
      <c r="HM146" s="101"/>
      <c r="HN146" s="101"/>
      <c r="HO146" s="101"/>
      <c r="HP146" s="101"/>
      <c r="HQ146" s="101"/>
      <c r="HR146" s="101"/>
      <c r="HS146" s="101"/>
      <c r="HT146" s="101"/>
      <c r="HU146" s="101"/>
      <c r="HV146" s="101"/>
      <c r="HW146" s="101"/>
      <c r="HX146" s="101"/>
      <c r="HY146" s="101"/>
      <c r="HZ146" s="101"/>
      <c r="IA146" s="101"/>
      <c r="IB146" s="101"/>
      <c r="IC146" s="101"/>
      <c r="ID146" s="101"/>
      <c r="IE146" s="101"/>
      <c r="IF146" s="101"/>
      <c r="IG146" s="101"/>
      <c r="IH146" s="101"/>
      <c r="II146" s="101"/>
      <c r="IJ146" s="101"/>
      <c r="IK146" s="101"/>
      <c r="IL146" s="101"/>
      <c r="IM146" s="101"/>
      <c r="IN146" s="101"/>
      <c r="IO146" s="101"/>
      <c r="IP146" s="101"/>
      <c r="IQ146" s="101"/>
      <c r="IR146" s="101"/>
      <c r="IS146" s="101"/>
      <c r="IT146" s="101"/>
      <c r="IU146" s="101"/>
      <c r="IV146" s="101"/>
      <c r="IW146" s="101"/>
    </row>
    <row r="147" spans="1:257" s="49" customFormat="1" ht="15" customHeight="1">
      <c r="A147" s="81"/>
      <c r="B147" s="82"/>
      <c r="C147" s="83"/>
      <c r="D147" s="84"/>
      <c r="E147" s="85"/>
      <c r="F147" s="87"/>
      <c r="G147" s="87"/>
      <c r="H147" s="88"/>
      <c r="I147" s="101"/>
      <c r="J147" s="101"/>
      <c r="K147" s="101"/>
      <c r="L147" s="101"/>
      <c r="M147" s="87"/>
      <c r="N147" s="87"/>
      <c r="O147" s="101"/>
      <c r="P147" s="101"/>
      <c r="Q147" s="101"/>
      <c r="R147" s="101"/>
      <c r="S147" s="101"/>
      <c r="T147" s="101"/>
      <c r="U147" s="101"/>
      <c r="V147" s="101"/>
      <c r="W147" s="101"/>
      <c r="X147" s="101"/>
      <c r="Y147" s="101"/>
      <c r="Z147" s="101"/>
      <c r="AA147" s="101"/>
      <c r="AB147" s="101"/>
      <c r="AC147" s="101"/>
      <c r="AD147" s="101"/>
      <c r="AE147" s="101"/>
      <c r="AF147" s="101"/>
      <c r="AG147" s="101"/>
      <c r="AH147" s="101"/>
      <c r="AI147" s="101"/>
      <c r="AJ147" s="101"/>
      <c r="AK147" s="101"/>
      <c r="AL147" s="101"/>
      <c r="AM147" s="101"/>
      <c r="AN147" s="101"/>
      <c r="AO147" s="101"/>
      <c r="AP147" s="101"/>
      <c r="AQ147" s="101"/>
      <c r="AR147" s="101"/>
      <c r="AS147" s="101"/>
      <c r="AT147" s="101"/>
      <c r="AU147" s="101"/>
      <c r="AV147" s="101"/>
      <c r="AW147" s="101"/>
      <c r="AX147" s="101"/>
      <c r="AY147" s="101"/>
      <c r="AZ147" s="101"/>
      <c r="BA147" s="101"/>
      <c r="BB147" s="101"/>
      <c r="BC147" s="101"/>
      <c r="BD147" s="101"/>
      <c r="BE147" s="101"/>
      <c r="BF147" s="101"/>
      <c r="BG147" s="101"/>
      <c r="BH147" s="101"/>
      <c r="BI147" s="101"/>
      <c r="BJ147" s="101"/>
      <c r="BK147" s="101"/>
      <c r="BL147" s="101"/>
      <c r="BM147" s="101"/>
      <c r="BN147" s="101"/>
      <c r="BO147" s="101"/>
      <c r="BP147" s="101"/>
      <c r="BQ147" s="101"/>
      <c r="BR147" s="101"/>
      <c r="BS147" s="101"/>
      <c r="BT147" s="101"/>
      <c r="BU147" s="101"/>
      <c r="BV147" s="101"/>
      <c r="BW147" s="101"/>
      <c r="BX147" s="101"/>
      <c r="BY147" s="101"/>
      <c r="BZ147" s="101"/>
      <c r="CA147" s="101"/>
      <c r="CB147" s="101"/>
      <c r="CC147" s="101"/>
      <c r="CD147" s="101"/>
      <c r="CE147" s="101"/>
      <c r="CF147" s="101"/>
      <c r="CG147" s="101"/>
      <c r="CH147" s="101"/>
      <c r="CI147" s="101"/>
      <c r="CJ147" s="101"/>
      <c r="CK147" s="101"/>
      <c r="CL147" s="101"/>
      <c r="CM147" s="101"/>
      <c r="CN147" s="101"/>
      <c r="CO147" s="101"/>
      <c r="CP147" s="101"/>
      <c r="CQ147" s="101"/>
      <c r="CR147" s="101"/>
      <c r="CS147" s="101"/>
      <c r="CT147" s="101"/>
      <c r="CU147" s="101"/>
      <c r="CV147" s="101"/>
      <c r="CW147" s="101"/>
      <c r="CX147" s="101"/>
      <c r="CY147" s="101"/>
      <c r="CZ147" s="101"/>
      <c r="DA147" s="101"/>
      <c r="DB147" s="101"/>
      <c r="DC147" s="101"/>
      <c r="DD147" s="101"/>
      <c r="DE147" s="101"/>
      <c r="DF147" s="101"/>
      <c r="DG147" s="101"/>
      <c r="DH147" s="101"/>
      <c r="DI147" s="101"/>
      <c r="DJ147" s="101"/>
      <c r="DK147" s="101"/>
      <c r="DL147" s="101"/>
      <c r="DM147" s="101"/>
      <c r="DN147" s="101"/>
      <c r="DO147" s="101"/>
      <c r="DP147" s="101"/>
      <c r="DQ147" s="101"/>
      <c r="DR147" s="101"/>
      <c r="DS147" s="101"/>
      <c r="DT147" s="101"/>
      <c r="DU147" s="101"/>
      <c r="DV147" s="101"/>
      <c r="DW147" s="101"/>
      <c r="DX147" s="101"/>
      <c r="DY147" s="101"/>
      <c r="DZ147" s="101"/>
      <c r="EA147" s="101"/>
      <c r="EB147" s="101"/>
      <c r="EC147" s="101"/>
      <c r="ED147" s="101"/>
      <c r="EE147" s="101"/>
      <c r="EF147" s="101"/>
      <c r="EG147" s="101"/>
      <c r="EH147" s="101"/>
      <c r="EI147" s="101"/>
      <c r="EJ147" s="101"/>
      <c r="EK147" s="101"/>
      <c r="EL147" s="101"/>
      <c r="EM147" s="101"/>
      <c r="EN147" s="101"/>
      <c r="EO147" s="101"/>
      <c r="EP147" s="101"/>
      <c r="EQ147" s="101"/>
      <c r="ER147" s="101"/>
      <c r="ES147" s="101"/>
      <c r="ET147" s="101"/>
      <c r="EU147" s="101"/>
      <c r="EV147" s="101"/>
      <c r="EW147" s="101"/>
      <c r="EX147" s="101"/>
      <c r="EY147" s="101"/>
      <c r="EZ147" s="101"/>
      <c r="FA147" s="101"/>
      <c r="FB147" s="101"/>
      <c r="FC147" s="101"/>
      <c r="FD147" s="101"/>
      <c r="FE147" s="101"/>
      <c r="FF147" s="101"/>
      <c r="FG147" s="101"/>
      <c r="FH147" s="101"/>
      <c r="FI147" s="101"/>
      <c r="FJ147" s="101"/>
      <c r="FK147" s="101"/>
      <c r="FL147" s="101"/>
      <c r="FM147" s="101"/>
      <c r="FN147" s="101"/>
      <c r="FO147" s="101"/>
      <c r="FP147" s="101"/>
      <c r="FQ147" s="101"/>
      <c r="FR147" s="101"/>
      <c r="FS147" s="101"/>
      <c r="FT147" s="101"/>
      <c r="FU147" s="101"/>
      <c r="FV147" s="101"/>
      <c r="FW147" s="101"/>
      <c r="FX147" s="101"/>
      <c r="FY147" s="101"/>
      <c r="FZ147" s="101"/>
      <c r="GA147" s="101"/>
      <c r="GB147" s="101"/>
      <c r="GC147" s="101"/>
      <c r="GD147" s="101"/>
      <c r="GE147" s="101"/>
      <c r="GF147" s="101"/>
      <c r="GG147" s="101"/>
      <c r="GH147" s="101"/>
      <c r="GI147" s="101"/>
      <c r="GJ147" s="101"/>
      <c r="GK147" s="101"/>
      <c r="GL147" s="101"/>
      <c r="GM147" s="101"/>
      <c r="GN147" s="101"/>
      <c r="GO147" s="101"/>
      <c r="GP147" s="101"/>
      <c r="GQ147" s="101"/>
      <c r="GR147" s="101"/>
      <c r="GS147" s="101"/>
      <c r="GT147" s="101"/>
      <c r="GU147" s="101"/>
      <c r="GV147" s="101"/>
      <c r="GW147" s="101"/>
      <c r="GX147" s="101"/>
      <c r="GY147" s="101"/>
      <c r="GZ147" s="101"/>
      <c r="HA147" s="101"/>
      <c r="HB147" s="101"/>
      <c r="HC147" s="101"/>
      <c r="HD147" s="101"/>
      <c r="HE147" s="101"/>
      <c r="HF147" s="101"/>
      <c r="HG147" s="101"/>
      <c r="HH147" s="101"/>
      <c r="HI147" s="101"/>
      <c r="HJ147" s="101"/>
      <c r="HK147" s="101"/>
      <c r="HL147" s="101"/>
      <c r="HM147" s="101"/>
      <c r="HN147" s="101"/>
      <c r="HO147" s="101"/>
      <c r="HP147" s="101"/>
      <c r="HQ147" s="101"/>
      <c r="HR147" s="101"/>
      <c r="HS147" s="101"/>
      <c r="HT147" s="101"/>
      <c r="HU147" s="101"/>
      <c r="HV147" s="101"/>
      <c r="HW147" s="101"/>
      <c r="HX147" s="101"/>
      <c r="HY147" s="101"/>
      <c r="HZ147" s="101"/>
      <c r="IA147" s="101"/>
      <c r="IB147" s="101"/>
      <c r="IC147" s="101"/>
      <c r="ID147" s="101"/>
      <c r="IE147" s="101"/>
      <c r="IF147" s="101"/>
      <c r="IG147" s="101"/>
      <c r="IH147" s="101"/>
      <c r="II147" s="101"/>
      <c r="IJ147" s="101"/>
      <c r="IK147" s="101"/>
      <c r="IL147" s="101"/>
      <c r="IM147" s="101"/>
      <c r="IN147" s="101"/>
      <c r="IO147" s="101"/>
      <c r="IP147" s="101"/>
      <c r="IQ147" s="101"/>
      <c r="IR147" s="101"/>
      <c r="IS147" s="101"/>
      <c r="IT147" s="101"/>
      <c r="IU147" s="101"/>
      <c r="IV147" s="101"/>
      <c r="IW147" s="101"/>
    </row>
    <row r="148" spans="1:257" s="49" customFormat="1" ht="15" customHeight="1">
      <c r="A148" s="128"/>
      <c r="B148" s="129"/>
      <c r="C148" s="130"/>
      <c r="D148" s="131"/>
      <c r="E148" s="132"/>
      <c r="F148" s="103"/>
      <c r="G148" s="103"/>
      <c r="H148" s="133"/>
      <c r="I148" s="101"/>
      <c r="J148" s="101"/>
      <c r="K148" s="101"/>
      <c r="L148" s="101"/>
      <c r="M148" s="87"/>
      <c r="N148" s="87"/>
      <c r="O148" s="101"/>
      <c r="P148" s="101"/>
      <c r="Q148" s="101"/>
      <c r="R148" s="101"/>
      <c r="S148" s="101"/>
      <c r="T148" s="101"/>
      <c r="U148" s="101"/>
      <c r="V148" s="101"/>
      <c r="W148" s="101"/>
      <c r="X148" s="101"/>
      <c r="Y148" s="101"/>
      <c r="Z148" s="101"/>
      <c r="AA148" s="101"/>
      <c r="AB148" s="101"/>
      <c r="AC148" s="101"/>
      <c r="AD148" s="101"/>
      <c r="AE148" s="101"/>
      <c r="AF148" s="101"/>
      <c r="AG148" s="101"/>
      <c r="AH148" s="101"/>
      <c r="AI148" s="101"/>
      <c r="AJ148" s="101"/>
      <c r="AK148" s="101"/>
      <c r="AL148" s="101"/>
      <c r="AM148" s="101"/>
      <c r="AN148" s="101"/>
      <c r="AO148" s="101"/>
      <c r="AP148" s="101"/>
      <c r="AQ148" s="101"/>
      <c r="AR148" s="101"/>
      <c r="AS148" s="101"/>
      <c r="AT148" s="101"/>
      <c r="AU148" s="101"/>
      <c r="AV148" s="101"/>
      <c r="AW148" s="101"/>
      <c r="AX148" s="101"/>
      <c r="AY148" s="101"/>
      <c r="AZ148" s="101"/>
      <c r="BA148" s="101"/>
      <c r="BB148" s="101"/>
      <c r="BC148" s="101"/>
      <c r="BD148" s="101"/>
      <c r="BE148" s="101"/>
      <c r="BF148" s="101"/>
      <c r="BG148" s="101"/>
      <c r="BH148" s="101"/>
      <c r="BI148" s="101"/>
      <c r="BJ148" s="101"/>
      <c r="BK148" s="101"/>
      <c r="BL148" s="101"/>
      <c r="BM148" s="101"/>
      <c r="BN148" s="101"/>
      <c r="BO148" s="101"/>
      <c r="BP148" s="101"/>
      <c r="BQ148" s="101"/>
      <c r="BR148" s="101"/>
      <c r="BS148" s="101"/>
      <c r="BT148" s="101"/>
      <c r="BU148" s="101"/>
      <c r="BV148" s="101"/>
      <c r="BW148" s="101"/>
      <c r="BX148" s="101"/>
      <c r="BY148" s="101"/>
      <c r="BZ148" s="101"/>
      <c r="CA148" s="101"/>
      <c r="CB148" s="101"/>
      <c r="CC148" s="101"/>
      <c r="CD148" s="101"/>
      <c r="CE148" s="101"/>
      <c r="CF148" s="101"/>
      <c r="CG148" s="101"/>
      <c r="CH148" s="101"/>
      <c r="CI148" s="101"/>
      <c r="CJ148" s="101"/>
      <c r="CK148" s="101"/>
      <c r="CL148" s="101"/>
      <c r="CM148" s="101"/>
      <c r="CN148" s="101"/>
      <c r="CO148" s="101"/>
      <c r="CP148" s="101"/>
      <c r="CQ148" s="101"/>
      <c r="CR148" s="101"/>
      <c r="CS148" s="101"/>
      <c r="CT148" s="101"/>
      <c r="CU148" s="101"/>
      <c r="CV148" s="101"/>
      <c r="CW148" s="101"/>
      <c r="CX148" s="101"/>
      <c r="CY148" s="101"/>
      <c r="CZ148" s="101"/>
      <c r="DA148" s="101"/>
      <c r="DB148" s="101"/>
      <c r="DC148" s="101"/>
      <c r="DD148" s="101"/>
      <c r="DE148" s="101"/>
      <c r="DF148" s="101"/>
      <c r="DG148" s="101"/>
      <c r="DH148" s="101"/>
      <c r="DI148" s="101"/>
      <c r="DJ148" s="101"/>
      <c r="DK148" s="101"/>
      <c r="DL148" s="101"/>
      <c r="DM148" s="101"/>
      <c r="DN148" s="101"/>
      <c r="DO148" s="101"/>
      <c r="DP148" s="101"/>
      <c r="DQ148" s="101"/>
      <c r="DR148" s="101"/>
      <c r="DS148" s="101"/>
      <c r="DT148" s="101"/>
      <c r="DU148" s="101"/>
      <c r="DV148" s="101"/>
      <c r="DW148" s="101"/>
      <c r="DX148" s="101"/>
      <c r="DY148" s="101"/>
      <c r="DZ148" s="101"/>
      <c r="EA148" s="101"/>
      <c r="EB148" s="101"/>
      <c r="EC148" s="101"/>
      <c r="ED148" s="101"/>
      <c r="EE148" s="101"/>
      <c r="EF148" s="101"/>
      <c r="EG148" s="101"/>
      <c r="EH148" s="101"/>
      <c r="EI148" s="101"/>
      <c r="EJ148" s="101"/>
      <c r="EK148" s="101"/>
      <c r="EL148" s="101"/>
      <c r="EM148" s="101"/>
      <c r="EN148" s="101"/>
      <c r="EO148" s="101"/>
      <c r="EP148" s="101"/>
      <c r="EQ148" s="101"/>
      <c r="ER148" s="101"/>
      <c r="ES148" s="101"/>
      <c r="ET148" s="101"/>
      <c r="EU148" s="101"/>
      <c r="EV148" s="101"/>
      <c r="EW148" s="101"/>
      <c r="EX148" s="101"/>
      <c r="EY148" s="101"/>
      <c r="EZ148" s="101"/>
      <c r="FA148" s="101"/>
      <c r="FB148" s="101"/>
      <c r="FC148" s="101"/>
      <c r="FD148" s="101"/>
      <c r="FE148" s="101"/>
      <c r="FF148" s="101"/>
      <c r="FG148" s="101"/>
      <c r="FH148" s="101"/>
      <c r="FI148" s="101"/>
      <c r="FJ148" s="101"/>
      <c r="FK148" s="101"/>
      <c r="FL148" s="101"/>
      <c r="FM148" s="101"/>
      <c r="FN148" s="101"/>
      <c r="FO148" s="101"/>
      <c r="FP148" s="101"/>
      <c r="FQ148" s="101"/>
      <c r="FR148" s="101"/>
      <c r="FS148" s="101"/>
      <c r="FT148" s="101"/>
      <c r="FU148" s="101"/>
      <c r="FV148" s="101"/>
      <c r="FW148" s="101"/>
      <c r="FX148" s="101"/>
      <c r="FY148" s="101"/>
      <c r="FZ148" s="101"/>
      <c r="GA148" s="101"/>
      <c r="GB148" s="101"/>
      <c r="GC148" s="101"/>
      <c r="GD148" s="101"/>
      <c r="GE148" s="101"/>
      <c r="GF148" s="101"/>
      <c r="GG148" s="101"/>
      <c r="GH148" s="101"/>
      <c r="GI148" s="101"/>
      <c r="GJ148" s="101"/>
      <c r="GK148" s="101"/>
      <c r="GL148" s="101"/>
      <c r="GM148" s="101"/>
      <c r="GN148" s="101"/>
      <c r="GO148" s="101"/>
      <c r="GP148" s="101"/>
      <c r="GQ148" s="101"/>
      <c r="GR148" s="101"/>
      <c r="GS148" s="101"/>
      <c r="GT148" s="101"/>
      <c r="GU148" s="101"/>
      <c r="GV148" s="101"/>
      <c r="GW148" s="101"/>
      <c r="GX148" s="101"/>
      <c r="GY148" s="101"/>
      <c r="GZ148" s="101"/>
      <c r="HA148" s="101"/>
      <c r="HB148" s="101"/>
      <c r="HC148" s="101"/>
      <c r="HD148" s="101"/>
      <c r="HE148" s="101"/>
      <c r="HF148" s="101"/>
      <c r="HG148" s="101"/>
      <c r="HH148" s="101"/>
      <c r="HI148" s="101"/>
      <c r="HJ148" s="101"/>
      <c r="HK148" s="101"/>
      <c r="HL148" s="101"/>
      <c r="HM148" s="101"/>
      <c r="HN148" s="101"/>
      <c r="HO148" s="101"/>
      <c r="HP148" s="101"/>
      <c r="HQ148" s="101"/>
      <c r="HR148" s="101"/>
      <c r="HS148" s="101"/>
      <c r="HT148" s="101"/>
      <c r="HU148" s="101"/>
      <c r="HV148" s="101"/>
      <c r="HW148" s="101"/>
      <c r="HX148" s="101"/>
      <c r="HY148" s="101"/>
      <c r="HZ148" s="101"/>
      <c r="IA148" s="101"/>
      <c r="IB148" s="101"/>
      <c r="IC148" s="101"/>
      <c r="ID148" s="101"/>
      <c r="IE148" s="101"/>
      <c r="IF148" s="101"/>
      <c r="IG148" s="101"/>
      <c r="IH148" s="101"/>
      <c r="II148" s="101"/>
      <c r="IJ148" s="101"/>
      <c r="IK148" s="101"/>
      <c r="IL148" s="101"/>
      <c r="IM148" s="101"/>
      <c r="IN148" s="101"/>
      <c r="IO148" s="101"/>
      <c r="IP148" s="101"/>
      <c r="IQ148" s="101"/>
      <c r="IR148" s="101"/>
      <c r="IS148" s="101"/>
      <c r="IT148" s="101"/>
      <c r="IU148" s="101"/>
      <c r="IV148" s="101"/>
      <c r="IW148" s="101"/>
    </row>
    <row r="149" spans="1:257" s="50" customFormat="1" ht="30.75" customHeight="1">
      <c r="A149" s="196" t="s">
        <v>22</v>
      </c>
      <c r="B149" s="196"/>
      <c r="C149" s="196"/>
      <c r="D149" s="196"/>
      <c r="E149" s="196"/>
      <c r="F149" s="196"/>
      <c r="G149" s="196"/>
      <c r="H149" s="196"/>
    </row>
    <row r="150" spans="1:257" s="50" customFormat="1" ht="35.25" customHeight="1">
      <c r="A150" s="197" t="s">
        <v>313</v>
      </c>
      <c r="B150" s="197"/>
      <c r="C150" s="197"/>
      <c r="D150" s="197"/>
      <c r="E150" s="197"/>
      <c r="F150" s="197"/>
      <c r="G150" s="197"/>
      <c r="H150" s="197"/>
    </row>
    <row r="151" spans="1:257" s="50" customFormat="1" ht="41.25" customHeight="1">
      <c r="A151" s="197" t="s">
        <v>24</v>
      </c>
      <c r="B151" s="197"/>
      <c r="C151" s="197"/>
      <c r="D151" s="197"/>
      <c r="E151" s="197"/>
      <c r="F151" s="197"/>
      <c r="G151" s="197"/>
      <c r="H151" s="197"/>
    </row>
    <row r="152" spans="1:257" s="50" customFormat="1" ht="24" customHeight="1">
      <c r="A152" s="183" t="s">
        <v>25</v>
      </c>
      <c r="B152" s="183"/>
      <c r="C152" s="183"/>
      <c r="D152" s="183"/>
      <c r="E152" s="183"/>
      <c r="F152" s="183"/>
      <c r="G152" s="183"/>
      <c r="H152" s="183"/>
    </row>
    <row r="153" spans="1:257" s="50" customFormat="1">
      <c r="A153" s="134"/>
      <c r="B153" s="135"/>
      <c r="C153" s="136"/>
      <c r="D153" s="134"/>
      <c r="E153" s="134"/>
      <c r="F153" s="137"/>
      <c r="G153" s="137"/>
      <c r="H153" s="138"/>
    </row>
    <row r="154" spans="1:257" s="50" customFormat="1">
      <c r="A154" s="139" t="s">
        <v>26</v>
      </c>
      <c r="B154" s="140"/>
      <c r="C154" s="136"/>
      <c r="D154" s="141" t="s">
        <v>27</v>
      </c>
      <c r="E154" s="142"/>
      <c r="F154" s="143"/>
      <c r="G154" s="143"/>
      <c r="H154" s="144"/>
    </row>
    <row r="155" spans="1:257" s="50" customFormat="1">
      <c r="A155" s="139"/>
      <c r="B155" s="140"/>
      <c r="C155" s="136"/>
      <c r="D155" s="141"/>
      <c r="E155" s="142"/>
      <c r="F155" s="143"/>
      <c r="G155" s="143"/>
      <c r="H155" s="144"/>
    </row>
    <row r="156" spans="1:257" s="50" customFormat="1">
      <c r="A156" s="139" t="s">
        <v>28</v>
      </c>
      <c r="B156" s="139"/>
      <c r="C156" s="136"/>
      <c r="D156" s="139" t="s">
        <v>28</v>
      </c>
      <c r="E156" s="134"/>
      <c r="F156" s="143"/>
      <c r="G156" s="143"/>
      <c r="H156" s="144"/>
    </row>
    <row r="157" spans="1:257" s="50" customFormat="1" ht="14.4">
      <c r="B157" s="145"/>
      <c r="C157" s="49"/>
      <c r="F157" s="143"/>
      <c r="G157" s="143"/>
      <c r="H157" s="144"/>
    </row>
    <row r="158" spans="1:257">
      <c r="B158" s="146"/>
    </row>
    <row r="159" spans="1:257">
      <c r="B159" s="146"/>
    </row>
    <row r="160" spans="1:257">
      <c r="B160" s="146"/>
    </row>
    <row r="161" spans="2:2">
      <c r="B161" s="146"/>
    </row>
    <row r="162" spans="2:2">
      <c r="B162" s="146"/>
    </row>
    <row r="163" spans="2:2">
      <c r="B163" s="146"/>
    </row>
    <row r="164" spans="2:2">
      <c r="B164" s="146"/>
    </row>
    <row r="165" spans="2:2">
      <c r="B165" s="146"/>
    </row>
    <row r="166" spans="2:2">
      <c r="B166" s="146"/>
    </row>
    <row r="167" spans="2:2">
      <c r="B167" s="146"/>
    </row>
    <row r="168" spans="2:2">
      <c r="B168" s="146"/>
    </row>
    <row r="169" spans="2:2">
      <c r="B169" s="146"/>
    </row>
    <row r="170" spans="2:2">
      <c r="B170" s="146"/>
    </row>
    <row r="171" spans="2:2">
      <c r="B171" s="146"/>
    </row>
    <row r="172" spans="2:2">
      <c r="B172" s="146"/>
    </row>
    <row r="173" spans="2:2">
      <c r="B173" s="146"/>
    </row>
    <row r="174" spans="2:2">
      <c r="B174" s="146"/>
    </row>
    <row r="175" spans="2:2">
      <c r="B175" s="146"/>
    </row>
    <row r="176" spans="2:2">
      <c r="B176" s="146"/>
    </row>
    <row r="177" spans="2:2">
      <c r="B177" s="146"/>
    </row>
    <row r="178" spans="2:2">
      <c r="B178" s="146"/>
    </row>
    <row r="179" spans="2:2">
      <c r="B179" s="146"/>
    </row>
  </sheetData>
  <mergeCells count="18">
    <mergeCell ref="A1:H1"/>
    <mergeCell ref="A2:H2"/>
    <mergeCell ref="A3:H3"/>
    <mergeCell ref="A4:H4"/>
    <mergeCell ref="A5:H5"/>
    <mergeCell ref="A6:H6"/>
    <mergeCell ref="F7:G7"/>
    <mergeCell ref="M7:N7"/>
    <mergeCell ref="A149:H149"/>
    <mergeCell ref="A150:H150"/>
    <mergeCell ref="A151:H151"/>
    <mergeCell ref="A152:H152"/>
    <mergeCell ref="A7:A8"/>
    <mergeCell ref="B7:B8"/>
    <mergeCell ref="C7:C8"/>
    <mergeCell ref="D7:D8"/>
    <mergeCell ref="E7:E8"/>
    <mergeCell ref="H7:H8"/>
  </mergeCells>
  <phoneticPr fontId="35" type="noConversion"/>
  <conditionalFormatting sqref="D80">
    <cfRule type="duplicateValues" dxfId="23" priority="6" stopIfTrue="1"/>
  </conditionalFormatting>
  <conditionalFormatting sqref="D104">
    <cfRule type="duplicateValues" dxfId="22" priority="5"/>
  </conditionalFormatting>
  <conditionalFormatting sqref="C116">
    <cfRule type="duplicateValues" dxfId="21" priority="7"/>
  </conditionalFormatting>
  <conditionalFormatting sqref="D116">
    <cfRule type="duplicateValues" dxfId="20" priority="4"/>
  </conditionalFormatting>
  <conditionalFormatting sqref="D1:D1048576">
    <cfRule type="duplicateValues" dxfId="19" priority="8"/>
  </conditionalFormatting>
  <conditionalFormatting sqref="D70:D71">
    <cfRule type="duplicateValues" dxfId="18" priority="3" stopIfTrue="1"/>
  </conditionalFormatting>
  <conditionalFormatting sqref="D74:D75">
    <cfRule type="duplicateValues" dxfId="17" priority="2" stopIfTrue="1"/>
  </conditionalFormatting>
  <conditionalFormatting sqref="D105:D106">
    <cfRule type="duplicateValues" dxfId="16" priority="1"/>
  </conditionalFormatting>
  <pageMargins left="0.59055118110236204" right="0.23622047244094499" top="0.43307086614173201" bottom="0.39370078740157499" header="0.35433070866141703" footer="0.15748031496063"/>
  <pageSetup paperSize="9" scale="96" orientation="portrait" horizontalDpi="200" verticalDpi="300"/>
  <headerFooter>
    <oddFooter>&amp;C第 &amp;P 页，共 &amp;N 页</oddFooter>
  </headerFooter>
  <colBreaks count="1" manualBreakCount="1">
    <brk id="8" max="1048575" man="1"/>
  </colBreaks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IT175"/>
  <sheetViews>
    <sheetView zoomScale="90" zoomScaleNormal="90" workbookViewId="0">
      <pane xSplit="4" ySplit="8" topLeftCell="E9" activePane="bottomRight" state="frozen"/>
      <selection pane="topRight"/>
      <selection pane="bottomLeft"/>
      <selection pane="bottomRight" activeCell="D47" sqref="D47"/>
    </sheetView>
  </sheetViews>
  <sheetFormatPr defaultColWidth="9" defaultRowHeight="15.6"/>
  <cols>
    <col min="1" max="1" width="6.44140625" style="8" customWidth="1"/>
    <col min="2" max="2" width="12.21875" style="9" customWidth="1"/>
    <col min="3" max="3" width="28.21875" style="8" customWidth="1"/>
    <col min="4" max="4" width="13.77734375" style="10" customWidth="1"/>
    <col min="5" max="5" width="5.6640625" style="11" customWidth="1"/>
    <col min="6" max="7" width="9.33203125" style="32" customWidth="1"/>
    <col min="8" max="8" width="13.109375" style="12" customWidth="1"/>
    <col min="9" max="12" width="2" style="8" customWidth="1"/>
    <col min="13" max="14" width="1.6640625" style="8" customWidth="1"/>
    <col min="15" max="15" width="2.109375" style="8" customWidth="1"/>
    <col min="16" max="16" width="6" style="8" customWidth="1"/>
    <col min="17" max="17" width="5" style="8" customWidth="1"/>
    <col min="18" max="18" width="6.6640625" style="8" customWidth="1"/>
    <col min="19" max="21" width="5.77734375" style="8" customWidth="1"/>
    <col min="22" max="22" width="8.77734375" style="8" customWidth="1"/>
    <col min="23" max="25" width="5.77734375" style="8" customWidth="1"/>
    <col min="26" max="30" width="3.6640625" style="8" customWidth="1"/>
    <col min="31" max="31" width="4.88671875" style="8" customWidth="1"/>
    <col min="32" max="32" width="5.6640625" style="8" customWidth="1"/>
    <col min="33" max="51" width="4.88671875" style="8" customWidth="1"/>
    <col min="52" max="52" width="6.33203125" style="8" customWidth="1"/>
    <col min="53" max="54" width="5" style="8" customWidth="1"/>
    <col min="55" max="55" width="4.77734375" style="8" customWidth="1"/>
    <col min="56" max="56" width="6.44140625" style="8" customWidth="1"/>
    <col min="57" max="57" width="2.88671875" style="8" customWidth="1"/>
    <col min="58" max="58" width="6.44140625" style="8" customWidth="1"/>
    <col min="59" max="59" width="5.6640625" style="8" customWidth="1"/>
    <col min="60" max="227" width="9" style="8"/>
    <col min="228" max="228" width="5" style="8" customWidth="1"/>
    <col min="229" max="229" width="15" style="8" customWidth="1"/>
    <col min="230" max="231" width="14.6640625" style="8" customWidth="1"/>
    <col min="232" max="232" width="6.21875" style="8" customWidth="1"/>
    <col min="233" max="235" width="10.109375" style="8" customWidth="1"/>
    <col min="236" max="236" width="10.44140625" style="8" customWidth="1"/>
    <col min="237" max="254" width="9" style="8"/>
    <col min="255" max="255" width="6.44140625" style="8" customWidth="1"/>
    <col min="256" max="256" width="12.21875" style="8" customWidth="1"/>
    <col min="257" max="257" width="28.21875" style="8" customWidth="1"/>
    <col min="258" max="258" width="13.77734375" style="8" customWidth="1"/>
    <col min="259" max="259" width="5.6640625" style="8" customWidth="1"/>
    <col min="260" max="261" width="9.33203125" style="8" customWidth="1"/>
    <col min="262" max="262" width="13.109375" style="8" customWidth="1"/>
    <col min="263" max="483" width="9" style="8"/>
    <col min="484" max="484" width="5" style="8" customWidth="1"/>
    <col min="485" max="485" width="15" style="8" customWidth="1"/>
    <col min="486" max="487" width="14.6640625" style="8" customWidth="1"/>
    <col min="488" max="488" width="6.21875" style="8" customWidth="1"/>
    <col min="489" max="491" width="10.109375" style="8" customWidth="1"/>
    <col min="492" max="492" width="10.44140625" style="8" customWidth="1"/>
    <col min="493" max="510" width="9" style="8"/>
    <col min="511" max="511" width="6.44140625" style="8" customWidth="1"/>
    <col min="512" max="512" width="12.21875" style="8" customWidth="1"/>
    <col min="513" max="513" width="28.21875" style="8" customWidth="1"/>
    <col min="514" max="514" width="13.77734375" style="8" customWidth="1"/>
    <col min="515" max="515" width="5.6640625" style="8" customWidth="1"/>
    <col min="516" max="517" width="9.33203125" style="8" customWidth="1"/>
    <col min="518" max="518" width="13.109375" style="8" customWidth="1"/>
    <col min="519" max="739" width="9" style="8"/>
    <col min="740" max="740" width="5" style="8" customWidth="1"/>
    <col min="741" max="741" width="15" style="8" customWidth="1"/>
    <col min="742" max="743" width="14.6640625" style="8" customWidth="1"/>
    <col min="744" max="744" width="6.21875" style="8" customWidth="1"/>
    <col min="745" max="747" width="10.109375" style="8" customWidth="1"/>
    <col min="748" max="748" width="10.44140625" style="8" customWidth="1"/>
    <col min="749" max="766" width="9" style="8"/>
    <col min="767" max="767" width="6.44140625" style="8" customWidth="1"/>
    <col min="768" max="768" width="12.21875" style="8" customWidth="1"/>
    <col min="769" max="769" width="28.21875" style="8" customWidth="1"/>
    <col min="770" max="770" width="13.77734375" style="8" customWidth="1"/>
    <col min="771" max="771" width="5.6640625" style="8" customWidth="1"/>
    <col min="772" max="773" width="9.33203125" style="8" customWidth="1"/>
    <col min="774" max="774" width="13.109375" style="8" customWidth="1"/>
    <col min="775" max="995" width="9" style="8"/>
    <col min="996" max="996" width="5" style="8" customWidth="1"/>
    <col min="997" max="997" width="15" style="8" customWidth="1"/>
    <col min="998" max="999" width="14.6640625" style="8" customWidth="1"/>
    <col min="1000" max="1000" width="6.21875" style="8" customWidth="1"/>
    <col min="1001" max="1003" width="10.109375" style="8" customWidth="1"/>
    <col min="1004" max="1004" width="10.44140625" style="8" customWidth="1"/>
    <col min="1005" max="1022" width="9" style="8"/>
    <col min="1023" max="1023" width="6.44140625" style="8" customWidth="1"/>
    <col min="1024" max="1024" width="12.21875" style="8" customWidth="1"/>
    <col min="1025" max="1025" width="28.21875" style="8" customWidth="1"/>
    <col min="1026" max="1026" width="13.77734375" style="8" customWidth="1"/>
    <col min="1027" max="1027" width="5.6640625" style="8" customWidth="1"/>
    <col min="1028" max="1029" width="9.33203125" style="8" customWidth="1"/>
    <col min="1030" max="1030" width="13.109375" style="8" customWidth="1"/>
    <col min="1031" max="1251" width="9" style="8"/>
    <col min="1252" max="1252" width="5" style="8" customWidth="1"/>
    <col min="1253" max="1253" width="15" style="8" customWidth="1"/>
    <col min="1254" max="1255" width="14.6640625" style="8" customWidth="1"/>
    <col min="1256" max="1256" width="6.21875" style="8" customWidth="1"/>
    <col min="1257" max="1259" width="10.109375" style="8" customWidth="1"/>
    <col min="1260" max="1260" width="10.44140625" style="8" customWidth="1"/>
    <col min="1261" max="1278" width="9" style="8"/>
    <col min="1279" max="1279" width="6.44140625" style="8" customWidth="1"/>
    <col min="1280" max="1280" width="12.21875" style="8" customWidth="1"/>
    <col min="1281" max="1281" width="28.21875" style="8" customWidth="1"/>
    <col min="1282" max="1282" width="13.77734375" style="8" customWidth="1"/>
    <col min="1283" max="1283" width="5.6640625" style="8" customWidth="1"/>
    <col min="1284" max="1285" width="9.33203125" style="8" customWidth="1"/>
    <col min="1286" max="1286" width="13.109375" style="8" customWidth="1"/>
    <col min="1287" max="1507" width="9" style="8"/>
    <col min="1508" max="1508" width="5" style="8" customWidth="1"/>
    <col min="1509" max="1509" width="15" style="8" customWidth="1"/>
    <col min="1510" max="1511" width="14.6640625" style="8" customWidth="1"/>
    <col min="1512" max="1512" width="6.21875" style="8" customWidth="1"/>
    <col min="1513" max="1515" width="10.109375" style="8" customWidth="1"/>
    <col min="1516" max="1516" width="10.44140625" style="8" customWidth="1"/>
    <col min="1517" max="1534" width="9" style="8"/>
    <col min="1535" max="1535" width="6.44140625" style="8" customWidth="1"/>
    <col min="1536" max="1536" width="12.21875" style="8" customWidth="1"/>
    <col min="1537" max="1537" width="28.21875" style="8" customWidth="1"/>
    <col min="1538" max="1538" width="13.77734375" style="8" customWidth="1"/>
    <col min="1539" max="1539" width="5.6640625" style="8" customWidth="1"/>
    <col min="1540" max="1541" width="9.33203125" style="8" customWidth="1"/>
    <col min="1542" max="1542" width="13.109375" style="8" customWidth="1"/>
    <col min="1543" max="1763" width="9" style="8"/>
    <col min="1764" max="1764" width="5" style="8" customWidth="1"/>
    <col min="1765" max="1765" width="15" style="8" customWidth="1"/>
    <col min="1766" max="1767" width="14.6640625" style="8" customWidth="1"/>
    <col min="1768" max="1768" width="6.21875" style="8" customWidth="1"/>
    <col min="1769" max="1771" width="10.109375" style="8" customWidth="1"/>
    <col min="1772" max="1772" width="10.44140625" style="8" customWidth="1"/>
    <col min="1773" max="1790" width="9" style="8"/>
    <col min="1791" max="1791" width="6.44140625" style="8" customWidth="1"/>
    <col min="1792" max="1792" width="12.21875" style="8" customWidth="1"/>
    <col min="1793" max="1793" width="28.21875" style="8" customWidth="1"/>
    <col min="1794" max="1794" width="13.77734375" style="8" customWidth="1"/>
    <col min="1795" max="1795" width="5.6640625" style="8" customWidth="1"/>
    <col min="1796" max="1797" width="9.33203125" style="8" customWidth="1"/>
    <col min="1798" max="1798" width="13.109375" style="8" customWidth="1"/>
    <col min="1799" max="2019" width="9" style="8"/>
    <col min="2020" max="2020" width="5" style="8" customWidth="1"/>
    <col min="2021" max="2021" width="15" style="8" customWidth="1"/>
    <col min="2022" max="2023" width="14.6640625" style="8" customWidth="1"/>
    <col min="2024" max="2024" width="6.21875" style="8" customWidth="1"/>
    <col min="2025" max="2027" width="10.109375" style="8" customWidth="1"/>
    <col min="2028" max="2028" width="10.44140625" style="8" customWidth="1"/>
    <col min="2029" max="2046" width="9" style="8"/>
    <col min="2047" max="2047" width="6.44140625" style="8" customWidth="1"/>
    <col min="2048" max="2048" width="12.21875" style="8" customWidth="1"/>
    <col min="2049" max="2049" width="28.21875" style="8" customWidth="1"/>
    <col min="2050" max="2050" width="13.77734375" style="8" customWidth="1"/>
    <col min="2051" max="2051" width="5.6640625" style="8" customWidth="1"/>
    <col min="2052" max="2053" width="9.33203125" style="8" customWidth="1"/>
    <col min="2054" max="2054" width="13.109375" style="8" customWidth="1"/>
    <col min="2055" max="2275" width="9" style="8"/>
    <col min="2276" max="2276" width="5" style="8" customWidth="1"/>
    <col min="2277" max="2277" width="15" style="8" customWidth="1"/>
    <col min="2278" max="2279" width="14.6640625" style="8" customWidth="1"/>
    <col min="2280" max="2280" width="6.21875" style="8" customWidth="1"/>
    <col min="2281" max="2283" width="10.109375" style="8" customWidth="1"/>
    <col min="2284" max="2284" width="10.44140625" style="8" customWidth="1"/>
    <col min="2285" max="2302" width="9" style="8"/>
    <col min="2303" max="2303" width="6.44140625" style="8" customWidth="1"/>
    <col min="2304" max="2304" width="12.21875" style="8" customWidth="1"/>
    <col min="2305" max="2305" width="28.21875" style="8" customWidth="1"/>
    <col min="2306" max="2306" width="13.77734375" style="8" customWidth="1"/>
    <col min="2307" max="2307" width="5.6640625" style="8" customWidth="1"/>
    <col min="2308" max="2309" width="9.33203125" style="8" customWidth="1"/>
    <col min="2310" max="2310" width="13.109375" style="8" customWidth="1"/>
    <col min="2311" max="2531" width="9" style="8"/>
    <col min="2532" max="2532" width="5" style="8" customWidth="1"/>
    <col min="2533" max="2533" width="15" style="8" customWidth="1"/>
    <col min="2534" max="2535" width="14.6640625" style="8" customWidth="1"/>
    <col min="2536" max="2536" width="6.21875" style="8" customWidth="1"/>
    <col min="2537" max="2539" width="10.109375" style="8" customWidth="1"/>
    <col min="2540" max="2540" width="10.44140625" style="8" customWidth="1"/>
    <col min="2541" max="2558" width="9" style="8"/>
    <col min="2559" max="2559" width="6.44140625" style="8" customWidth="1"/>
    <col min="2560" max="2560" width="12.21875" style="8" customWidth="1"/>
    <col min="2561" max="2561" width="28.21875" style="8" customWidth="1"/>
    <col min="2562" max="2562" width="13.77734375" style="8" customWidth="1"/>
    <col min="2563" max="2563" width="5.6640625" style="8" customWidth="1"/>
    <col min="2564" max="2565" width="9.33203125" style="8" customWidth="1"/>
    <col min="2566" max="2566" width="13.109375" style="8" customWidth="1"/>
    <col min="2567" max="2787" width="9" style="8"/>
    <col min="2788" max="2788" width="5" style="8" customWidth="1"/>
    <col min="2789" max="2789" width="15" style="8" customWidth="1"/>
    <col min="2790" max="2791" width="14.6640625" style="8" customWidth="1"/>
    <col min="2792" max="2792" width="6.21875" style="8" customWidth="1"/>
    <col min="2793" max="2795" width="10.109375" style="8" customWidth="1"/>
    <col min="2796" max="2796" width="10.44140625" style="8" customWidth="1"/>
    <col min="2797" max="2814" width="9" style="8"/>
    <col min="2815" max="2815" width="6.44140625" style="8" customWidth="1"/>
    <col min="2816" max="2816" width="12.21875" style="8" customWidth="1"/>
    <col min="2817" max="2817" width="28.21875" style="8" customWidth="1"/>
    <col min="2818" max="2818" width="13.77734375" style="8" customWidth="1"/>
    <col min="2819" max="2819" width="5.6640625" style="8" customWidth="1"/>
    <col min="2820" max="2821" width="9.33203125" style="8" customWidth="1"/>
    <col min="2822" max="2822" width="13.109375" style="8" customWidth="1"/>
    <col min="2823" max="3043" width="9" style="8"/>
    <col min="3044" max="3044" width="5" style="8" customWidth="1"/>
    <col min="3045" max="3045" width="15" style="8" customWidth="1"/>
    <col min="3046" max="3047" width="14.6640625" style="8" customWidth="1"/>
    <col min="3048" max="3048" width="6.21875" style="8" customWidth="1"/>
    <col min="3049" max="3051" width="10.109375" style="8" customWidth="1"/>
    <col min="3052" max="3052" width="10.44140625" style="8" customWidth="1"/>
    <col min="3053" max="3070" width="9" style="8"/>
    <col min="3071" max="3071" width="6.44140625" style="8" customWidth="1"/>
    <col min="3072" max="3072" width="12.21875" style="8" customWidth="1"/>
    <col min="3073" max="3073" width="28.21875" style="8" customWidth="1"/>
    <col min="3074" max="3074" width="13.77734375" style="8" customWidth="1"/>
    <col min="3075" max="3075" width="5.6640625" style="8" customWidth="1"/>
    <col min="3076" max="3077" width="9.33203125" style="8" customWidth="1"/>
    <col min="3078" max="3078" width="13.109375" style="8" customWidth="1"/>
    <col min="3079" max="3299" width="9" style="8"/>
    <col min="3300" max="3300" width="5" style="8" customWidth="1"/>
    <col min="3301" max="3301" width="15" style="8" customWidth="1"/>
    <col min="3302" max="3303" width="14.6640625" style="8" customWidth="1"/>
    <col min="3304" max="3304" width="6.21875" style="8" customWidth="1"/>
    <col min="3305" max="3307" width="10.109375" style="8" customWidth="1"/>
    <col min="3308" max="3308" width="10.44140625" style="8" customWidth="1"/>
    <col min="3309" max="3326" width="9" style="8"/>
    <col min="3327" max="3327" width="6.44140625" style="8" customWidth="1"/>
    <col min="3328" max="3328" width="12.21875" style="8" customWidth="1"/>
    <col min="3329" max="3329" width="28.21875" style="8" customWidth="1"/>
    <col min="3330" max="3330" width="13.77734375" style="8" customWidth="1"/>
    <col min="3331" max="3331" width="5.6640625" style="8" customWidth="1"/>
    <col min="3332" max="3333" width="9.33203125" style="8" customWidth="1"/>
    <col min="3334" max="3334" width="13.109375" style="8" customWidth="1"/>
    <col min="3335" max="3555" width="9" style="8"/>
    <col min="3556" max="3556" width="5" style="8" customWidth="1"/>
    <col min="3557" max="3557" width="15" style="8" customWidth="1"/>
    <col min="3558" max="3559" width="14.6640625" style="8" customWidth="1"/>
    <col min="3560" max="3560" width="6.21875" style="8" customWidth="1"/>
    <col min="3561" max="3563" width="10.109375" style="8" customWidth="1"/>
    <col min="3564" max="3564" width="10.44140625" style="8" customWidth="1"/>
    <col min="3565" max="3582" width="9" style="8"/>
    <col min="3583" max="3583" width="6.44140625" style="8" customWidth="1"/>
    <col min="3584" max="3584" width="12.21875" style="8" customWidth="1"/>
    <col min="3585" max="3585" width="28.21875" style="8" customWidth="1"/>
    <col min="3586" max="3586" width="13.77734375" style="8" customWidth="1"/>
    <col min="3587" max="3587" width="5.6640625" style="8" customWidth="1"/>
    <col min="3588" max="3589" width="9.33203125" style="8" customWidth="1"/>
    <col min="3590" max="3590" width="13.109375" style="8" customWidth="1"/>
    <col min="3591" max="3811" width="9" style="8"/>
    <col min="3812" max="3812" width="5" style="8" customWidth="1"/>
    <col min="3813" max="3813" width="15" style="8" customWidth="1"/>
    <col min="3814" max="3815" width="14.6640625" style="8" customWidth="1"/>
    <col min="3816" max="3816" width="6.21875" style="8" customWidth="1"/>
    <col min="3817" max="3819" width="10.109375" style="8" customWidth="1"/>
    <col min="3820" max="3820" width="10.44140625" style="8" customWidth="1"/>
    <col min="3821" max="3838" width="9" style="8"/>
    <col min="3839" max="3839" width="6.44140625" style="8" customWidth="1"/>
    <col min="3840" max="3840" width="12.21875" style="8" customWidth="1"/>
    <col min="3841" max="3841" width="28.21875" style="8" customWidth="1"/>
    <col min="3842" max="3842" width="13.77734375" style="8" customWidth="1"/>
    <col min="3843" max="3843" width="5.6640625" style="8" customWidth="1"/>
    <col min="3844" max="3845" width="9.33203125" style="8" customWidth="1"/>
    <col min="3846" max="3846" width="13.109375" style="8" customWidth="1"/>
    <col min="3847" max="4067" width="9" style="8"/>
    <col min="4068" max="4068" width="5" style="8" customWidth="1"/>
    <col min="4069" max="4069" width="15" style="8" customWidth="1"/>
    <col min="4070" max="4071" width="14.6640625" style="8" customWidth="1"/>
    <col min="4072" max="4072" width="6.21875" style="8" customWidth="1"/>
    <col min="4073" max="4075" width="10.109375" style="8" customWidth="1"/>
    <col min="4076" max="4076" width="10.44140625" style="8" customWidth="1"/>
    <col min="4077" max="4094" width="9" style="8"/>
    <col min="4095" max="4095" width="6.44140625" style="8" customWidth="1"/>
    <col min="4096" max="4096" width="12.21875" style="8" customWidth="1"/>
    <col min="4097" max="4097" width="28.21875" style="8" customWidth="1"/>
    <col min="4098" max="4098" width="13.77734375" style="8" customWidth="1"/>
    <col min="4099" max="4099" width="5.6640625" style="8" customWidth="1"/>
    <col min="4100" max="4101" width="9.33203125" style="8" customWidth="1"/>
    <col min="4102" max="4102" width="13.109375" style="8" customWidth="1"/>
    <col min="4103" max="4323" width="9" style="8"/>
    <col min="4324" max="4324" width="5" style="8" customWidth="1"/>
    <col min="4325" max="4325" width="15" style="8" customWidth="1"/>
    <col min="4326" max="4327" width="14.6640625" style="8" customWidth="1"/>
    <col min="4328" max="4328" width="6.21875" style="8" customWidth="1"/>
    <col min="4329" max="4331" width="10.109375" style="8" customWidth="1"/>
    <col min="4332" max="4332" width="10.44140625" style="8" customWidth="1"/>
    <col min="4333" max="4350" width="9" style="8"/>
    <col min="4351" max="4351" width="6.44140625" style="8" customWidth="1"/>
    <col min="4352" max="4352" width="12.21875" style="8" customWidth="1"/>
    <col min="4353" max="4353" width="28.21875" style="8" customWidth="1"/>
    <col min="4354" max="4354" width="13.77734375" style="8" customWidth="1"/>
    <col min="4355" max="4355" width="5.6640625" style="8" customWidth="1"/>
    <col min="4356" max="4357" width="9.33203125" style="8" customWidth="1"/>
    <col min="4358" max="4358" width="13.109375" style="8" customWidth="1"/>
    <col min="4359" max="4579" width="9" style="8"/>
    <col min="4580" max="4580" width="5" style="8" customWidth="1"/>
    <col min="4581" max="4581" width="15" style="8" customWidth="1"/>
    <col min="4582" max="4583" width="14.6640625" style="8" customWidth="1"/>
    <col min="4584" max="4584" width="6.21875" style="8" customWidth="1"/>
    <col min="4585" max="4587" width="10.109375" style="8" customWidth="1"/>
    <col min="4588" max="4588" width="10.44140625" style="8" customWidth="1"/>
    <col min="4589" max="4606" width="9" style="8"/>
    <col min="4607" max="4607" width="6.44140625" style="8" customWidth="1"/>
    <col min="4608" max="4608" width="12.21875" style="8" customWidth="1"/>
    <col min="4609" max="4609" width="28.21875" style="8" customWidth="1"/>
    <col min="4610" max="4610" width="13.77734375" style="8" customWidth="1"/>
    <col min="4611" max="4611" width="5.6640625" style="8" customWidth="1"/>
    <col min="4612" max="4613" width="9.33203125" style="8" customWidth="1"/>
    <col min="4614" max="4614" width="13.109375" style="8" customWidth="1"/>
    <col min="4615" max="4835" width="9" style="8"/>
    <col min="4836" max="4836" width="5" style="8" customWidth="1"/>
    <col min="4837" max="4837" width="15" style="8" customWidth="1"/>
    <col min="4838" max="4839" width="14.6640625" style="8" customWidth="1"/>
    <col min="4840" max="4840" width="6.21875" style="8" customWidth="1"/>
    <col min="4841" max="4843" width="10.109375" style="8" customWidth="1"/>
    <col min="4844" max="4844" width="10.44140625" style="8" customWidth="1"/>
    <col min="4845" max="4862" width="9" style="8"/>
    <col min="4863" max="4863" width="6.44140625" style="8" customWidth="1"/>
    <col min="4864" max="4864" width="12.21875" style="8" customWidth="1"/>
    <col min="4865" max="4865" width="28.21875" style="8" customWidth="1"/>
    <col min="4866" max="4866" width="13.77734375" style="8" customWidth="1"/>
    <col min="4867" max="4867" width="5.6640625" style="8" customWidth="1"/>
    <col min="4868" max="4869" width="9.33203125" style="8" customWidth="1"/>
    <col min="4870" max="4870" width="13.109375" style="8" customWidth="1"/>
    <col min="4871" max="5091" width="9" style="8"/>
    <col min="5092" max="5092" width="5" style="8" customWidth="1"/>
    <col min="5093" max="5093" width="15" style="8" customWidth="1"/>
    <col min="5094" max="5095" width="14.6640625" style="8" customWidth="1"/>
    <col min="5096" max="5096" width="6.21875" style="8" customWidth="1"/>
    <col min="5097" max="5099" width="10.109375" style="8" customWidth="1"/>
    <col min="5100" max="5100" width="10.44140625" style="8" customWidth="1"/>
    <col min="5101" max="5118" width="9" style="8"/>
    <col min="5119" max="5119" width="6.44140625" style="8" customWidth="1"/>
    <col min="5120" max="5120" width="12.21875" style="8" customWidth="1"/>
    <col min="5121" max="5121" width="28.21875" style="8" customWidth="1"/>
    <col min="5122" max="5122" width="13.77734375" style="8" customWidth="1"/>
    <col min="5123" max="5123" width="5.6640625" style="8" customWidth="1"/>
    <col min="5124" max="5125" width="9.33203125" style="8" customWidth="1"/>
    <col min="5126" max="5126" width="13.109375" style="8" customWidth="1"/>
    <col min="5127" max="5347" width="9" style="8"/>
    <col min="5348" max="5348" width="5" style="8" customWidth="1"/>
    <col min="5349" max="5349" width="15" style="8" customWidth="1"/>
    <col min="5350" max="5351" width="14.6640625" style="8" customWidth="1"/>
    <col min="5352" max="5352" width="6.21875" style="8" customWidth="1"/>
    <col min="5353" max="5355" width="10.109375" style="8" customWidth="1"/>
    <col min="5356" max="5356" width="10.44140625" style="8" customWidth="1"/>
    <col min="5357" max="5374" width="9" style="8"/>
    <col min="5375" max="5375" width="6.44140625" style="8" customWidth="1"/>
    <col min="5376" max="5376" width="12.21875" style="8" customWidth="1"/>
    <col min="5377" max="5377" width="28.21875" style="8" customWidth="1"/>
    <col min="5378" max="5378" width="13.77734375" style="8" customWidth="1"/>
    <col min="5379" max="5379" width="5.6640625" style="8" customWidth="1"/>
    <col min="5380" max="5381" width="9.33203125" style="8" customWidth="1"/>
    <col min="5382" max="5382" width="13.109375" style="8" customWidth="1"/>
    <col min="5383" max="5603" width="9" style="8"/>
    <col min="5604" max="5604" width="5" style="8" customWidth="1"/>
    <col min="5605" max="5605" width="15" style="8" customWidth="1"/>
    <col min="5606" max="5607" width="14.6640625" style="8" customWidth="1"/>
    <col min="5608" max="5608" width="6.21875" style="8" customWidth="1"/>
    <col min="5609" max="5611" width="10.109375" style="8" customWidth="1"/>
    <col min="5612" max="5612" width="10.44140625" style="8" customWidth="1"/>
    <col min="5613" max="5630" width="9" style="8"/>
    <col min="5631" max="5631" width="6.44140625" style="8" customWidth="1"/>
    <col min="5632" max="5632" width="12.21875" style="8" customWidth="1"/>
    <col min="5633" max="5633" width="28.21875" style="8" customWidth="1"/>
    <col min="5634" max="5634" width="13.77734375" style="8" customWidth="1"/>
    <col min="5635" max="5635" width="5.6640625" style="8" customWidth="1"/>
    <col min="5636" max="5637" width="9.33203125" style="8" customWidth="1"/>
    <col min="5638" max="5638" width="13.109375" style="8" customWidth="1"/>
    <col min="5639" max="5859" width="9" style="8"/>
    <col min="5860" max="5860" width="5" style="8" customWidth="1"/>
    <col min="5861" max="5861" width="15" style="8" customWidth="1"/>
    <col min="5862" max="5863" width="14.6640625" style="8" customWidth="1"/>
    <col min="5864" max="5864" width="6.21875" style="8" customWidth="1"/>
    <col min="5865" max="5867" width="10.109375" style="8" customWidth="1"/>
    <col min="5868" max="5868" width="10.44140625" style="8" customWidth="1"/>
    <col min="5869" max="5886" width="9" style="8"/>
    <col min="5887" max="5887" width="6.44140625" style="8" customWidth="1"/>
    <col min="5888" max="5888" width="12.21875" style="8" customWidth="1"/>
    <col min="5889" max="5889" width="28.21875" style="8" customWidth="1"/>
    <col min="5890" max="5890" width="13.77734375" style="8" customWidth="1"/>
    <col min="5891" max="5891" width="5.6640625" style="8" customWidth="1"/>
    <col min="5892" max="5893" width="9.33203125" style="8" customWidth="1"/>
    <col min="5894" max="5894" width="13.109375" style="8" customWidth="1"/>
    <col min="5895" max="6115" width="9" style="8"/>
    <col min="6116" max="6116" width="5" style="8" customWidth="1"/>
    <col min="6117" max="6117" width="15" style="8" customWidth="1"/>
    <col min="6118" max="6119" width="14.6640625" style="8" customWidth="1"/>
    <col min="6120" max="6120" width="6.21875" style="8" customWidth="1"/>
    <col min="6121" max="6123" width="10.109375" style="8" customWidth="1"/>
    <col min="6124" max="6124" width="10.44140625" style="8" customWidth="1"/>
    <col min="6125" max="6142" width="9" style="8"/>
    <col min="6143" max="6143" width="6.44140625" style="8" customWidth="1"/>
    <col min="6144" max="6144" width="12.21875" style="8" customWidth="1"/>
    <col min="6145" max="6145" width="28.21875" style="8" customWidth="1"/>
    <col min="6146" max="6146" width="13.77734375" style="8" customWidth="1"/>
    <col min="6147" max="6147" width="5.6640625" style="8" customWidth="1"/>
    <col min="6148" max="6149" width="9.33203125" style="8" customWidth="1"/>
    <col min="6150" max="6150" width="13.109375" style="8" customWidth="1"/>
    <col min="6151" max="6371" width="9" style="8"/>
    <col min="6372" max="6372" width="5" style="8" customWidth="1"/>
    <col min="6373" max="6373" width="15" style="8" customWidth="1"/>
    <col min="6374" max="6375" width="14.6640625" style="8" customWidth="1"/>
    <col min="6376" max="6376" width="6.21875" style="8" customWidth="1"/>
    <col min="6377" max="6379" width="10.109375" style="8" customWidth="1"/>
    <col min="6380" max="6380" width="10.44140625" style="8" customWidth="1"/>
    <col min="6381" max="6398" width="9" style="8"/>
    <col min="6399" max="6399" width="6.44140625" style="8" customWidth="1"/>
    <col min="6400" max="6400" width="12.21875" style="8" customWidth="1"/>
    <col min="6401" max="6401" width="28.21875" style="8" customWidth="1"/>
    <col min="6402" max="6402" width="13.77734375" style="8" customWidth="1"/>
    <col min="6403" max="6403" width="5.6640625" style="8" customWidth="1"/>
    <col min="6404" max="6405" width="9.33203125" style="8" customWidth="1"/>
    <col min="6406" max="6406" width="13.109375" style="8" customWidth="1"/>
    <col min="6407" max="6627" width="9" style="8"/>
    <col min="6628" max="6628" width="5" style="8" customWidth="1"/>
    <col min="6629" max="6629" width="15" style="8" customWidth="1"/>
    <col min="6630" max="6631" width="14.6640625" style="8" customWidth="1"/>
    <col min="6632" max="6632" width="6.21875" style="8" customWidth="1"/>
    <col min="6633" max="6635" width="10.109375" style="8" customWidth="1"/>
    <col min="6636" max="6636" width="10.44140625" style="8" customWidth="1"/>
    <col min="6637" max="6654" width="9" style="8"/>
    <col min="6655" max="6655" width="6.44140625" style="8" customWidth="1"/>
    <col min="6656" max="6656" width="12.21875" style="8" customWidth="1"/>
    <col min="6657" max="6657" width="28.21875" style="8" customWidth="1"/>
    <col min="6658" max="6658" width="13.77734375" style="8" customWidth="1"/>
    <col min="6659" max="6659" width="5.6640625" style="8" customWidth="1"/>
    <col min="6660" max="6661" width="9.33203125" style="8" customWidth="1"/>
    <col min="6662" max="6662" width="13.109375" style="8" customWidth="1"/>
    <col min="6663" max="6883" width="9" style="8"/>
    <col min="6884" max="6884" width="5" style="8" customWidth="1"/>
    <col min="6885" max="6885" width="15" style="8" customWidth="1"/>
    <col min="6886" max="6887" width="14.6640625" style="8" customWidth="1"/>
    <col min="6888" max="6888" width="6.21875" style="8" customWidth="1"/>
    <col min="6889" max="6891" width="10.109375" style="8" customWidth="1"/>
    <col min="6892" max="6892" width="10.44140625" style="8" customWidth="1"/>
    <col min="6893" max="6910" width="9" style="8"/>
    <col min="6911" max="6911" width="6.44140625" style="8" customWidth="1"/>
    <col min="6912" max="6912" width="12.21875" style="8" customWidth="1"/>
    <col min="6913" max="6913" width="28.21875" style="8" customWidth="1"/>
    <col min="6914" max="6914" width="13.77734375" style="8" customWidth="1"/>
    <col min="6915" max="6915" width="5.6640625" style="8" customWidth="1"/>
    <col min="6916" max="6917" width="9.33203125" style="8" customWidth="1"/>
    <col min="6918" max="6918" width="13.109375" style="8" customWidth="1"/>
    <col min="6919" max="7139" width="9" style="8"/>
    <col min="7140" max="7140" width="5" style="8" customWidth="1"/>
    <col min="7141" max="7141" width="15" style="8" customWidth="1"/>
    <col min="7142" max="7143" width="14.6640625" style="8" customWidth="1"/>
    <col min="7144" max="7144" width="6.21875" style="8" customWidth="1"/>
    <col min="7145" max="7147" width="10.109375" style="8" customWidth="1"/>
    <col min="7148" max="7148" width="10.44140625" style="8" customWidth="1"/>
    <col min="7149" max="7166" width="9" style="8"/>
    <col min="7167" max="7167" width="6.44140625" style="8" customWidth="1"/>
    <col min="7168" max="7168" width="12.21875" style="8" customWidth="1"/>
    <col min="7169" max="7169" width="28.21875" style="8" customWidth="1"/>
    <col min="7170" max="7170" width="13.77734375" style="8" customWidth="1"/>
    <col min="7171" max="7171" width="5.6640625" style="8" customWidth="1"/>
    <col min="7172" max="7173" width="9.33203125" style="8" customWidth="1"/>
    <col min="7174" max="7174" width="13.109375" style="8" customWidth="1"/>
    <col min="7175" max="7395" width="9" style="8"/>
    <col min="7396" max="7396" width="5" style="8" customWidth="1"/>
    <col min="7397" max="7397" width="15" style="8" customWidth="1"/>
    <col min="7398" max="7399" width="14.6640625" style="8" customWidth="1"/>
    <col min="7400" max="7400" width="6.21875" style="8" customWidth="1"/>
    <col min="7401" max="7403" width="10.109375" style="8" customWidth="1"/>
    <col min="7404" max="7404" width="10.44140625" style="8" customWidth="1"/>
    <col min="7405" max="7422" width="9" style="8"/>
    <col min="7423" max="7423" width="6.44140625" style="8" customWidth="1"/>
    <col min="7424" max="7424" width="12.21875" style="8" customWidth="1"/>
    <col min="7425" max="7425" width="28.21875" style="8" customWidth="1"/>
    <col min="7426" max="7426" width="13.77734375" style="8" customWidth="1"/>
    <col min="7427" max="7427" width="5.6640625" style="8" customWidth="1"/>
    <col min="7428" max="7429" width="9.33203125" style="8" customWidth="1"/>
    <col min="7430" max="7430" width="13.109375" style="8" customWidth="1"/>
    <col min="7431" max="7651" width="9" style="8"/>
    <col min="7652" max="7652" width="5" style="8" customWidth="1"/>
    <col min="7653" max="7653" width="15" style="8" customWidth="1"/>
    <col min="7654" max="7655" width="14.6640625" style="8" customWidth="1"/>
    <col min="7656" max="7656" width="6.21875" style="8" customWidth="1"/>
    <col min="7657" max="7659" width="10.109375" style="8" customWidth="1"/>
    <col min="7660" max="7660" width="10.44140625" style="8" customWidth="1"/>
    <col min="7661" max="7678" width="9" style="8"/>
    <col min="7679" max="7679" width="6.44140625" style="8" customWidth="1"/>
    <col min="7680" max="7680" width="12.21875" style="8" customWidth="1"/>
    <col min="7681" max="7681" width="28.21875" style="8" customWidth="1"/>
    <col min="7682" max="7682" width="13.77734375" style="8" customWidth="1"/>
    <col min="7683" max="7683" width="5.6640625" style="8" customWidth="1"/>
    <col min="7684" max="7685" width="9.33203125" style="8" customWidth="1"/>
    <col min="7686" max="7686" width="13.109375" style="8" customWidth="1"/>
    <col min="7687" max="7907" width="9" style="8"/>
    <col min="7908" max="7908" width="5" style="8" customWidth="1"/>
    <col min="7909" max="7909" width="15" style="8" customWidth="1"/>
    <col min="7910" max="7911" width="14.6640625" style="8" customWidth="1"/>
    <col min="7912" max="7912" width="6.21875" style="8" customWidth="1"/>
    <col min="7913" max="7915" width="10.109375" style="8" customWidth="1"/>
    <col min="7916" max="7916" width="10.44140625" style="8" customWidth="1"/>
    <col min="7917" max="7934" width="9" style="8"/>
    <col min="7935" max="7935" width="6.44140625" style="8" customWidth="1"/>
    <col min="7936" max="7936" width="12.21875" style="8" customWidth="1"/>
    <col min="7937" max="7937" width="28.21875" style="8" customWidth="1"/>
    <col min="7938" max="7938" width="13.77734375" style="8" customWidth="1"/>
    <col min="7939" max="7939" width="5.6640625" style="8" customWidth="1"/>
    <col min="7940" max="7941" width="9.33203125" style="8" customWidth="1"/>
    <col min="7942" max="7942" width="13.109375" style="8" customWidth="1"/>
    <col min="7943" max="8163" width="9" style="8"/>
    <col min="8164" max="8164" width="5" style="8" customWidth="1"/>
    <col min="8165" max="8165" width="15" style="8" customWidth="1"/>
    <col min="8166" max="8167" width="14.6640625" style="8" customWidth="1"/>
    <col min="8168" max="8168" width="6.21875" style="8" customWidth="1"/>
    <col min="8169" max="8171" width="10.109375" style="8" customWidth="1"/>
    <col min="8172" max="8172" width="10.44140625" style="8" customWidth="1"/>
    <col min="8173" max="8190" width="9" style="8"/>
    <col min="8191" max="8191" width="6.44140625" style="8" customWidth="1"/>
    <col min="8192" max="8192" width="12.21875" style="8" customWidth="1"/>
    <col min="8193" max="8193" width="28.21875" style="8" customWidth="1"/>
    <col min="8194" max="8194" width="13.77734375" style="8" customWidth="1"/>
    <col min="8195" max="8195" width="5.6640625" style="8" customWidth="1"/>
    <col min="8196" max="8197" width="9.33203125" style="8" customWidth="1"/>
    <col min="8198" max="8198" width="13.109375" style="8" customWidth="1"/>
    <col min="8199" max="8419" width="9" style="8"/>
    <col min="8420" max="8420" width="5" style="8" customWidth="1"/>
    <col min="8421" max="8421" width="15" style="8" customWidth="1"/>
    <col min="8422" max="8423" width="14.6640625" style="8" customWidth="1"/>
    <col min="8424" max="8424" width="6.21875" style="8" customWidth="1"/>
    <col min="8425" max="8427" width="10.109375" style="8" customWidth="1"/>
    <col min="8428" max="8428" width="10.44140625" style="8" customWidth="1"/>
    <col min="8429" max="8446" width="9" style="8"/>
    <col min="8447" max="8447" width="6.44140625" style="8" customWidth="1"/>
    <col min="8448" max="8448" width="12.21875" style="8" customWidth="1"/>
    <col min="8449" max="8449" width="28.21875" style="8" customWidth="1"/>
    <col min="8450" max="8450" width="13.77734375" style="8" customWidth="1"/>
    <col min="8451" max="8451" width="5.6640625" style="8" customWidth="1"/>
    <col min="8452" max="8453" width="9.33203125" style="8" customWidth="1"/>
    <col min="8454" max="8454" width="13.109375" style="8" customWidth="1"/>
    <col min="8455" max="8675" width="9" style="8"/>
    <col min="8676" max="8676" width="5" style="8" customWidth="1"/>
    <col min="8677" max="8677" width="15" style="8" customWidth="1"/>
    <col min="8678" max="8679" width="14.6640625" style="8" customWidth="1"/>
    <col min="8680" max="8680" width="6.21875" style="8" customWidth="1"/>
    <col min="8681" max="8683" width="10.109375" style="8" customWidth="1"/>
    <col min="8684" max="8684" width="10.44140625" style="8" customWidth="1"/>
    <col min="8685" max="8702" width="9" style="8"/>
    <col min="8703" max="8703" width="6.44140625" style="8" customWidth="1"/>
    <col min="8704" max="8704" width="12.21875" style="8" customWidth="1"/>
    <col min="8705" max="8705" width="28.21875" style="8" customWidth="1"/>
    <col min="8706" max="8706" width="13.77734375" style="8" customWidth="1"/>
    <col min="8707" max="8707" width="5.6640625" style="8" customWidth="1"/>
    <col min="8708" max="8709" width="9.33203125" style="8" customWidth="1"/>
    <col min="8710" max="8710" width="13.109375" style="8" customWidth="1"/>
    <col min="8711" max="8931" width="9" style="8"/>
    <col min="8932" max="8932" width="5" style="8" customWidth="1"/>
    <col min="8933" max="8933" width="15" style="8" customWidth="1"/>
    <col min="8934" max="8935" width="14.6640625" style="8" customWidth="1"/>
    <col min="8936" max="8936" width="6.21875" style="8" customWidth="1"/>
    <col min="8937" max="8939" width="10.109375" style="8" customWidth="1"/>
    <col min="8940" max="8940" width="10.44140625" style="8" customWidth="1"/>
    <col min="8941" max="8958" width="9" style="8"/>
    <col min="8959" max="8959" width="6.44140625" style="8" customWidth="1"/>
    <col min="8960" max="8960" width="12.21875" style="8" customWidth="1"/>
    <col min="8961" max="8961" width="28.21875" style="8" customWidth="1"/>
    <col min="8962" max="8962" width="13.77734375" style="8" customWidth="1"/>
    <col min="8963" max="8963" width="5.6640625" style="8" customWidth="1"/>
    <col min="8964" max="8965" width="9.33203125" style="8" customWidth="1"/>
    <col min="8966" max="8966" width="13.109375" style="8" customWidth="1"/>
    <col min="8967" max="9187" width="9" style="8"/>
    <col min="9188" max="9188" width="5" style="8" customWidth="1"/>
    <col min="9189" max="9189" width="15" style="8" customWidth="1"/>
    <col min="9190" max="9191" width="14.6640625" style="8" customWidth="1"/>
    <col min="9192" max="9192" width="6.21875" style="8" customWidth="1"/>
    <col min="9193" max="9195" width="10.109375" style="8" customWidth="1"/>
    <col min="9196" max="9196" width="10.44140625" style="8" customWidth="1"/>
    <col min="9197" max="9214" width="9" style="8"/>
    <col min="9215" max="9215" width="6.44140625" style="8" customWidth="1"/>
    <col min="9216" max="9216" width="12.21875" style="8" customWidth="1"/>
    <col min="9217" max="9217" width="28.21875" style="8" customWidth="1"/>
    <col min="9218" max="9218" width="13.77734375" style="8" customWidth="1"/>
    <col min="9219" max="9219" width="5.6640625" style="8" customWidth="1"/>
    <col min="9220" max="9221" width="9.33203125" style="8" customWidth="1"/>
    <col min="9222" max="9222" width="13.109375" style="8" customWidth="1"/>
    <col min="9223" max="9443" width="9" style="8"/>
    <col min="9444" max="9444" width="5" style="8" customWidth="1"/>
    <col min="9445" max="9445" width="15" style="8" customWidth="1"/>
    <col min="9446" max="9447" width="14.6640625" style="8" customWidth="1"/>
    <col min="9448" max="9448" width="6.21875" style="8" customWidth="1"/>
    <col min="9449" max="9451" width="10.109375" style="8" customWidth="1"/>
    <col min="9452" max="9452" width="10.44140625" style="8" customWidth="1"/>
    <col min="9453" max="9470" width="9" style="8"/>
    <col min="9471" max="9471" width="6.44140625" style="8" customWidth="1"/>
    <col min="9472" max="9472" width="12.21875" style="8" customWidth="1"/>
    <col min="9473" max="9473" width="28.21875" style="8" customWidth="1"/>
    <col min="9474" max="9474" width="13.77734375" style="8" customWidth="1"/>
    <col min="9475" max="9475" width="5.6640625" style="8" customWidth="1"/>
    <col min="9476" max="9477" width="9.33203125" style="8" customWidth="1"/>
    <col min="9478" max="9478" width="13.109375" style="8" customWidth="1"/>
    <col min="9479" max="9699" width="9" style="8"/>
    <col min="9700" max="9700" width="5" style="8" customWidth="1"/>
    <col min="9701" max="9701" width="15" style="8" customWidth="1"/>
    <col min="9702" max="9703" width="14.6640625" style="8" customWidth="1"/>
    <col min="9704" max="9704" width="6.21875" style="8" customWidth="1"/>
    <col min="9705" max="9707" width="10.109375" style="8" customWidth="1"/>
    <col min="9708" max="9708" width="10.44140625" style="8" customWidth="1"/>
    <col min="9709" max="9726" width="9" style="8"/>
    <col min="9727" max="9727" width="6.44140625" style="8" customWidth="1"/>
    <col min="9728" max="9728" width="12.21875" style="8" customWidth="1"/>
    <col min="9729" max="9729" width="28.21875" style="8" customWidth="1"/>
    <col min="9730" max="9730" width="13.77734375" style="8" customWidth="1"/>
    <col min="9731" max="9731" width="5.6640625" style="8" customWidth="1"/>
    <col min="9732" max="9733" width="9.33203125" style="8" customWidth="1"/>
    <col min="9734" max="9734" width="13.109375" style="8" customWidth="1"/>
    <col min="9735" max="9955" width="9" style="8"/>
    <col min="9956" max="9956" width="5" style="8" customWidth="1"/>
    <col min="9957" max="9957" width="15" style="8" customWidth="1"/>
    <col min="9958" max="9959" width="14.6640625" style="8" customWidth="1"/>
    <col min="9960" max="9960" width="6.21875" style="8" customWidth="1"/>
    <col min="9961" max="9963" width="10.109375" style="8" customWidth="1"/>
    <col min="9964" max="9964" width="10.44140625" style="8" customWidth="1"/>
    <col min="9965" max="9982" width="9" style="8"/>
    <col min="9983" max="9983" width="6.44140625" style="8" customWidth="1"/>
    <col min="9984" max="9984" width="12.21875" style="8" customWidth="1"/>
    <col min="9985" max="9985" width="28.21875" style="8" customWidth="1"/>
    <col min="9986" max="9986" width="13.77734375" style="8" customWidth="1"/>
    <col min="9987" max="9987" width="5.6640625" style="8" customWidth="1"/>
    <col min="9988" max="9989" width="9.33203125" style="8" customWidth="1"/>
    <col min="9990" max="9990" width="13.109375" style="8" customWidth="1"/>
    <col min="9991" max="10211" width="9" style="8"/>
    <col min="10212" max="10212" width="5" style="8" customWidth="1"/>
    <col min="10213" max="10213" width="15" style="8" customWidth="1"/>
    <col min="10214" max="10215" width="14.6640625" style="8" customWidth="1"/>
    <col min="10216" max="10216" width="6.21875" style="8" customWidth="1"/>
    <col min="10217" max="10219" width="10.109375" style="8" customWidth="1"/>
    <col min="10220" max="10220" width="10.44140625" style="8" customWidth="1"/>
    <col min="10221" max="10238" width="9" style="8"/>
    <col min="10239" max="10239" width="6.44140625" style="8" customWidth="1"/>
    <col min="10240" max="10240" width="12.21875" style="8" customWidth="1"/>
    <col min="10241" max="10241" width="28.21875" style="8" customWidth="1"/>
    <col min="10242" max="10242" width="13.77734375" style="8" customWidth="1"/>
    <col min="10243" max="10243" width="5.6640625" style="8" customWidth="1"/>
    <col min="10244" max="10245" width="9.33203125" style="8" customWidth="1"/>
    <col min="10246" max="10246" width="13.109375" style="8" customWidth="1"/>
    <col min="10247" max="10467" width="9" style="8"/>
    <col min="10468" max="10468" width="5" style="8" customWidth="1"/>
    <col min="10469" max="10469" width="15" style="8" customWidth="1"/>
    <col min="10470" max="10471" width="14.6640625" style="8" customWidth="1"/>
    <col min="10472" max="10472" width="6.21875" style="8" customWidth="1"/>
    <col min="10473" max="10475" width="10.109375" style="8" customWidth="1"/>
    <col min="10476" max="10476" width="10.44140625" style="8" customWidth="1"/>
    <col min="10477" max="10494" width="9" style="8"/>
    <col min="10495" max="10495" width="6.44140625" style="8" customWidth="1"/>
    <col min="10496" max="10496" width="12.21875" style="8" customWidth="1"/>
    <col min="10497" max="10497" width="28.21875" style="8" customWidth="1"/>
    <col min="10498" max="10498" width="13.77734375" style="8" customWidth="1"/>
    <col min="10499" max="10499" width="5.6640625" style="8" customWidth="1"/>
    <col min="10500" max="10501" width="9.33203125" style="8" customWidth="1"/>
    <col min="10502" max="10502" width="13.109375" style="8" customWidth="1"/>
    <col min="10503" max="10723" width="9" style="8"/>
    <col min="10724" max="10724" width="5" style="8" customWidth="1"/>
    <col min="10725" max="10725" width="15" style="8" customWidth="1"/>
    <col min="10726" max="10727" width="14.6640625" style="8" customWidth="1"/>
    <col min="10728" max="10728" width="6.21875" style="8" customWidth="1"/>
    <col min="10729" max="10731" width="10.109375" style="8" customWidth="1"/>
    <col min="10732" max="10732" width="10.44140625" style="8" customWidth="1"/>
    <col min="10733" max="10750" width="9" style="8"/>
    <col min="10751" max="10751" width="6.44140625" style="8" customWidth="1"/>
    <col min="10752" max="10752" width="12.21875" style="8" customWidth="1"/>
    <col min="10753" max="10753" width="28.21875" style="8" customWidth="1"/>
    <col min="10754" max="10754" width="13.77734375" style="8" customWidth="1"/>
    <col min="10755" max="10755" width="5.6640625" style="8" customWidth="1"/>
    <col min="10756" max="10757" width="9.33203125" style="8" customWidth="1"/>
    <col min="10758" max="10758" width="13.109375" style="8" customWidth="1"/>
    <col min="10759" max="10979" width="9" style="8"/>
    <col min="10980" max="10980" width="5" style="8" customWidth="1"/>
    <col min="10981" max="10981" width="15" style="8" customWidth="1"/>
    <col min="10982" max="10983" width="14.6640625" style="8" customWidth="1"/>
    <col min="10984" max="10984" width="6.21875" style="8" customWidth="1"/>
    <col min="10985" max="10987" width="10.109375" style="8" customWidth="1"/>
    <col min="10988" max="10988" width="10.44140625" style="8" customWidth="1"/>
    <col min="10989" max="11006" width="9" style="8"/>
    <col min="11007" max="11007" width="6.44140625" style="8" customWidth="1"/>
    <col min="11008" max="11008" width="12.21875" style="8" customWidth="1"/>
    <col min="11009" max="11009" width="28.21875" style="8" customWidth="1"/>
    <col min="11010" max="11010" width="13.77734375" style="8" customWidth="1"/>
    <col min="11011" max="11011" width="5.6640625" style="8" customWidth="1"/>
    <col min="11012" max="11013" width="9.33203125" style="8" customWidth="1"/>
    <col min="11014" max="11014" width="13.109375" style="8" customWidth="1"/>
    <col min="11015" max="11235" width="9" style="8"/>
    <col min="11236" max="11236" width="5" style="8" customWidth="1"/>
    <col min="11237" max="11237" width="15" style="8" customWidth="1"/>
    <col min="11238" max="11239" width="14.6640625" style="8" customWidth="1"/>
    <col min="11240" max="11240" width="6.21875" style="8" customWidth="1"/>
    <col min="11241" max="11243" width="10.109375" style="8" customWidth="1"/>
    <col min="11244" max="11244" width="10.44140625" style="8" customWidth="1"/>
    <col min="11245" max="11262" width="9" style="8"/>
    <col min="11263" max="11263" width="6.44140625" style="8" customWidth="1"/>
    <col min="11264" max="11264" width="12.21875" style="8" customWidth="1"/>
    <col min="11265" max="11265" width="28.21875" style="8" customWidth="1"/>
    <col min="11266" max="11266" width="13.77734375" style="8" customWidth="1"/>
    <col min="11267" max="11267" width="5.6640625" style="8" customWidth="1"/>
    <col min="11268" max="11269" width="9.33203125" style="8" customWidth="1"/>
    <col min="11270" max="11270" width="13.109375" style="8" customWidth="1"/>
    <col min="11271" max="11491" width="9" style="8"/>
    <col min="11492" max="11492" width="5" style="8" customWidth="1"/>
    <col min="11493" max="11493" width="15" style="8" customWidth="1"/>
    <col min="11494" max="11495" width="14.6640625" style="8" customWidth="1"/>
    <col min="11496" max="11496" width="6.21875" style="8" customWidth="1"/>
    <col min="11497" max="11499" width="10.109375" style="8" customWidth="1"/>
    <col min="11500" max="11500" width="10.44140625" style="8" customWidth="1"/>
    <col min="11501" max="11518" width="9" style="8"/>
    <col min="11519" max="11519" width="6.44140625" style="8" customWidth="1"/>
    <col min="11520" max="11520" width="12.21875" style="8" customWidth="1"/>
    <col min="11521" max="11521" width="28.21875" style="8" customWidth="1"/>
    <col min="11522" max="11522" width="13.77734375" style="8" customWidth="1"/>
    <col min="11523" max="11523" width="5.6640625" style="8" customWidth="1"/>
    <col min="11524" max="11525" width="9.33203125" style="8" customWidth="1"/>
    <col min="11526" max="11526" width="13.109375" style="8" customWidth="1"/>
    <col min="11527" max="11747" width="9" style="8"/>
    <col min="11748" max="11748" width="5" style="8" customWidth="1"/>
    <col min="11749" max="11749" width="15" style="8" customWidth="1"/>
    <col min="11750" max="11751" width="14.6640625" style="8" customWidth="1"/>
    <col min="11752" max="11752" width="6.21875" style="8" customWidth="1"/>
    <col min="11753" max="11755" width="10.109375" style="8" customWidth="1"/>
    <col min="11756" max="11756" width="10.44140625" style="8" customWidth="1"/>
    <col min="11757" max="11774" width="9" style="8"/>
    <col min="11775" max="11775" width="6.44140625" style="8" customWidth="1"/>
    <col min="11776" max="11776" width="12.21875" style="8" customWidth="1"/>
    <col min="11777" max="11777" width="28.21875" style="8" customWidth="1"/>
    <col min="11778" max="11778" width="13.77734375" style="8" customWidth="1"/>
    <col min="11779" max="11779" width="5.6640625" style="8" customWidth="1"/>
    <col min="11780" max="11781" width="9.33203125" style="8" customWidth="1"/>
    <col min="11782" max="11782" width="13.109375" style="8" customWidth="1"/>
    <col min="11783" max="12003" width="9" style="8"/>
    <col min="12004" max="12004" width="5" style="8" customWidth="1"/>
    <col min="12005" max="12005" width="15" style="8" customWidth="1"/>
    <col min="12006" max="12007" width="14.6640625" style="8" customWidth="1"/>
    <col min="12008" max="12008" width="6.21875" style="8" customWidth="1"/>
    <col min="12009" max="12011" width="10.109375" style="8" customWidth="1"/>
    <col min="12012" max="12012" width="10.44140625" style="8" customWidth="1"/>
    <col min="12013" max="12030" width="9" style="8"/>
    <col min="12031" max="12031" width="6.44140625" style="8" customWidth="1"/>
    <col min="12032" max="12032" width="12.21875" style="8" customWidth="1"/>
    <col min="12033" max="12033" width="28.21875" style="8" customWidth="1"/>
    <col min="12034" max="12034" width="13.77734375" style="8" customWidth="1"/>
    <col min="12035" max="12035" width="5.6640625" style="8" customWidth="1"/>
    <col min="12036" max="12037" width="9.33203125" style="8" customWidth="1"/>
    <col min="12038" max="12038" width="13.109375" style="8" customWidth="1"/>
    <col min="12039" max="12259" width="9" style="8"/>
    <col min="12260" max="12260" width="5" style="8" customWidth="1"/>
    <col min="12261" max="12261" width="15" style="8" customWidth="1"/>
    <col min="12262" max="12263" width="14.6640625" style="8" customWidth="1"/>
    <col min="12264" max="12264" width="6.21875" style="8" customWidth="1"/>
    <col min="12265" max="12267" width="10.109375" style="8" customWidth="1"/>
    <col min="12268" max="12268" width="10.44140625" style="8" customWidth="1"/>
    <col min="12269" max="12286" width="9" style="8"/>
    <col min="12287" max="12287" width="6.44140625" style="8" customWidth="1"/>
    <col min="12288" max="12288" width="12.21875" style="8" customWidth="1"/>
    <col min="12289" max="12289" width="28.21875" style="8" customWidth="1"/>
    <col min="12290" max="12290" width="13.77734375" style="8" customWidth="1"/>
    <col min="12291" max="12291" width="5.6640625" style="8" customWidth="1"/>
    <col min="12292" max="12293" width="9.33203125" style="8" customWidth="1"/>
    <col min="12294" max="12294" width="13.109375" style="8" customWidth="1"/>
    <col min="12295" max="12515" width="9" style="8"/>
    <col min="12516" max="12516" width="5" style="8" customWidth="1"/>
    <col min="12517" max="12517" width="15" style="8" customWidth="1"/>
    <col min="12518" max="12519" width="14.6640625" style="8" customWidth="1"/>
    <col min="12520" max="12520" width="6.21875" style="8" customWidth="1"/>
    <col min="12521" max="12523" width="10.109375" style="8" customWidth="1"/>
    <col min="12524" max="12524" width="10.44140625" style="8" customWidth="1"/>
    <col min="12525" max="12542" width="9" style="8"/>
    <col min="12543" max="12543" width="6.44140625" style="8" customWidth="1"/>
    <col min="12544" max="12544" width="12.21875" style="8" customWidth="1"/>
    <col min="12545" max="12545" width="28.21875" style="8" customWidth="1"/>
    <col min="12546" max="12546" width="13.77734375" style="8" customWidth="1"/>
    <col min="12547" max="12547" width="5.6640625" style="8" customWidth="1"/>
    <col min="12548" max="12549" width="9.33203125" style="8" customWidth="1"/>
    <col min="12550" max="12550" width="13.109375" style="8" customWidth="1"/>
    <col min="12551" max="12771" width="9" style="8"/>
    <col min="12772" max="12772" width="5" style="8" customWidth="1"/>
    <col min="12773" max="12773" width="15" style="8" customWidth="1"/>
    <col min="12774" max="12775" width="14.6640625" style="8" customWidth="1"/>
    <col min="12776" max="12776" width="6.21875" style="8" customWidth="1"/>
    <col min="12777" max="12779" width="10.109375" style="8" customWidth="1"/>
    <col min="12780" max="12780" width="10.44140625" style="8" customWidth="1"/>
    <col min="12781" max="12798" width="9" style="8"/>
    <col min="12799" max="12799" width="6.44140625" style="8" customWidth="1"/>
    <col min="12800" max="12800" width="12.21875" style="8" customWidth="1"/>
    <col min="12801" max="12801" width="28.21875" style="8" customWidth="1"/>
    <col min="12802" max="12802" width="13.77734375" style="8" customWidth="1"/>
    <col min="12803" max="12803" width="5.6640625" style="8" customWidth="1"/>
    <col min="12804" max="12805" width="9.33203125" style="8" customWidth="1"/>
    <col min="12806" max="12806" width="13.109375" style="8" customWidth="1"/>
    <col min="12807" max="13027" width="9" style="8"/>
    <col min="13028" max="13028" width="5" style="8" customWidth="1"/>
    <col min="13029" max="13029" width="15" style="8" customWidth="1"/>
    <col min="13030" max="13031" width="14.6640625" style="8" customWidth="1"/>
    <col min="13032" max="13032" width="6.21875" style="8" customWidth="1"/>
    <col min="13033" max="13035" width="10.109375" style="8" customWidth="1"/>
    <col min="13036" max="13036" width="10.44140625" style="8" customWidth="1"/>
    <col min="13037" max="13054" width="9" style="8"/>
    <col min="13055" max="13055" width="6.44140625" style="8" customWidth="1"/>
    <col min="13056" max="13056" width="12.21875" style="8" customWidth="1"/>
    <col min="13057" max="13057" width="28.21875" style="8" customWidth="1"/>
    <col min="13058" max="13058" width="13.77734375" style="8" customWidth="1"/>
    <col min="13059" max="13059" width="5.6640625" style="8" customWidth="1"/>
    <col min="13060" max="13061" width="9.33203125" style="8" customWidth="1"/>
    <col min="13062" max="13062" width="13.109375" style="8" customWidth="1"/>
    <col min="13063" max="13283" width="9" style="8"/>
    <col min="13284" max="13284" width="5" style="8" customWidth="1"/>
    <col min="13285" max="13285" width="15" style="8" customWidth="1"/>
    <col min="13286" max="13287" width="14.6640625" style="8" customWidth="1"/>
    <col min="13288" max="13288" width="6.21875" style="8" customWidth="1"/>
    <col min="13289" max="13291" width="10.109375" style="8" customWidth="1"/>
    <col min="13292" max="13292" width="10.44140625" style="8" customWidth="1"/>
    <col min="13293" max="13310" width="9" style="8"/>
    <col min="13311" max="13311" width="6.44140625" style="8" customWidth="1"/>
    <col min="13312" max="13312" width="12.21875" style="8" customWidth="1"/>
    <col min="13313" max="13313" width="28.21875" style="8" customWidth="1"/>
    <col min="13314" max="13314" width="13.77734375" style="8" customWidth="1"/>
    <col min="13315" max="13315" width="5.6640625" style="8" customWidth="1"/>
    <col min="13316" max="13317" width="9.33203125" style="8" customWidth="1"/>
    <col min="13318" max="13318" width="13.109375" style="8" customWidth="1"/>
    <col min="13319" max="13539" width="9" style="8"/>
    <col min="13540" max="13540" width="5" style="8" customWidth="1"/>
    <col min="13541" max="13541" width="15" style="8" customWidth="1"/>
    <col min="13542" max="13543" width="14.6640625" style="8" customWidth="1"/>
    <col min="13544" max="13544" width="6.21875" style="8" customWidth="1"/>
    <col min="13545" max="13547" width="10.109375" style="8" customWidth="1"/>
    <col min="13548" max="13548" width="10.44140625" style="8" customWidth="1"/>
    <col min="13549" max="13566" width="9" style="8"/>
    <col min="13567" max="13567" width="6.44140625" style="8" customWidth="1"/>
    <col min="13568" max="13568" width="12.21875" style="8" customWidth="1"/>
    <col min="13569" max="13569" width="28.21875" style="8" customWidth="1"/>
    <col min="13570" max="13570" width="13.77734375" style="8" customWidth="1"/>
    <col min="13571" max="13571" width="5.6640625" style="8" customWidth="1"/>
    <col min="13572" max="13573" width="9.33203125" style="8" customWidth="1"/>
    <col min="13574" max="13574" width="13.109375" style="8" customWidth="1"/>
    <col min="13575" max="13795" width="9" style="8"/>
    <col min="13796" max="13796" width="5" style="8" customWidth="1"/>
    <col min="13797" max="13797" width="15" style="8" customWidth="1"/>
    <col min="13798" max="13799" width="14.6640625" style="8" customWidth="1"/>
    <col min="13800" max="13800" width="6.21875" style="8" customWidth="1"/>
    <col min="13801" max="13803" width="10.109375" style="8" customWidth="1"/>
    <col min="13804" max="13804" width="10.44140625" style="8" customWidth="1"/>
    <col min="13805" max="13822" width="9" style="8"/>
    <col min="13823" max="13823" width="6.44140625" style="8" customWidth="1"/>
    <col min="13824" max="13824" width="12.21875" style="8" customWidth="1"/>
    <col min="13825" max="13825" width="28.21875" style="8" customWidth="1"/>
    <col min="13826" max="13826" width="13.77734375" style="8" customWidth="1"/>
    <col min="13827" max="13827" width="5.6640625" style="8" customWidth="1"/>
    <col min="13828" max="13829" width="9.33203125" style="8" customWidth="1"/>
    <col min="13830" max="13830" width="13.109375" style="8" customWidth="1"/>
    <col min="13831" max="14051" width="9" style="8"/>
    <col min="14052" max="14052" width="5" style="8" customWidth="1"/>
    <col min="14053" max="14053" width="15" style="8" customWidth="1"/>
    <col min="14054" max="14055" width="14.6640625" style="8" customWidth="1"/>
    <col min="14056" max="14056" width="6.21875" style="8" customWidth="1"/>
    <col min="14057" max="14059" width="10.109375" style="8" customWidth="1"/>
    <col min="14060" max="14060" width="10.44140625" style="8" customWidth="1"/>
    <col min="14061" max="14078" width="9" style="8"/>
    <col min="14079" max="14079" width="6.44140625" style="8" customWidth="1"/>
    <col min="14080" max="14080" width="12.21875" style="8" customWidth="1"/>
    <col min="14081" max="14081" width="28.21875" style="8" customWidth="1"/>
    <col min="14082" max="14082" width="13.77734375" style="8" customWidth="1"/>
    <col min="14083" max="14083" width="5.6640625" style="8" customWidth="1"/>
    <col min="14084" max="14085" width="9.33203125" style="8" customWidth="1"/>
    <col min="14086" max="14086" width="13.109375" style="8" customWidth="1"/>
    <col min="14087" max="14307" width="9" style="8"/>
    <col min="14308" max="14308" width="5" style="8" customWidth="1"/>
    <col min="14309" max="14309" width="15" style="8" customWidth="1"/>
    <col min="14310" max="14311" width="14.6640625" style="8" customWidth="1"/>
    <col min="14312" max="14312" width="6.21875" style="8" customWidth="1"/>
    <col min="14313" max="14315" width="10.109375" style="8" customWidth="1"/>
    <col min="14316" max="14316" width="10.44140625" style="8" customWidth="1"/>
    <col min="14317" max="14334" width="9" style="8"/>
    <col min="14335" max="14335" width="6.44140625" style="8" customWidth="1"/>
    <col min="14336" max="14336" width="12.21875" style="8" customWidth="1"/>
    <col min="14337" max="14337" width="28.21875" style="8" customWidth="1"/>
    <col min="14338" max="14338" width="13.77734375" style="8" customWidth="1"/>
    <col min="14339" max="14339" width="5.6640625" style="8" customWidth="1"/>
    <col min="14340" max="14341" width="9.33203125" style="8" customWidth="1"/>
    <col min="14342" max="14342" width="13.109375" style="8" customWidth="1"/>
    <col min="14343" max="14563" width="9" style="8"/>
    <col min="14564" max="14564" width="5" style="8" customWidth="1"/>
    <col min="14565" max="14565" width="15" style="8" customWidth="1"/>
    <col min="14566" max="14567" width="14.6640625" style="8" customWidth="1"/>
    <col min="14568" max="14568" width="6.21875" style="8" customWidth="1"/>
    <col min="14569" max="14571" width="10.109375" style="8" customWidth="1"/>
    <col min="14572" max="14572" width="10.44140625" style="8" customWidth="1"/>
    <col min="14573" max="14590" width="9" style="8"/>
    <col min="14591" max="14591" width="6.44140625" style="8" customWidth="1"/>
    <col min="14592" max="14592" width="12.21875" style="8" customWidth="1"/>
    <col min="14593" max="14593" width="28.21875" style="8" customWidth="1"/>
    <col min="14594" max="14594" width="13.77734375" style="8" customWidth="1"/>
    <col min="14595" max="14595" width="5.6640625" style="8" customWidth="1"/>
    <col min="14596" max="14597" width="9.33203125" style="8" customWidth="1"/>
    <col min="14598" max="14598" width="13.109375" style="8" customWidth="1"/>
    <col min="14599" max="14819" width="9" style="8"/>
    <col min="14820" max="14820" width="5" style="8" customWidth="1"/>
    <col min="14821" max="14821" width="15" style="8" customWidth="1"/>
    <col min="14822" max="14823" width="14.6640625" style="8" customWidth="1"/>
    <col min="14824" max="14824" width="6.21875" style="8" customWidth="1"/>
    <col min="14825" max="14827" width="10.109375" style="8" customWidth="1"/>
    <col min="14828" max="14828" width="10.44140625" style="8" customWidth="1"/>
    <col min="14829" max="14846" width="9" style="8"/>
    <col min="14847" max="14847" width="6.44140625" style="8" customWidth="1"/>
    <col min="14848" max="14848" width="12.21875" style="8" customWidth="1"/>
    <col min="14849" max="14849" width="28.21875" style="8" customWidth="1"/>
    <col min="14850" max="14850" width="13.77734375" style="8" customWidth="1"/>
    <col min="14851" max="14851" width="5.6640625" style="8" customWidth="1"/>
    <col min="14852" max="14853" width="9.33203125" style="8" customWidth="1"/>
    <col min="14854" max="14854" width="13.109375" style="8" customWidth="1"/>
    <col min="14855" max="15075" width="9" style="8"/>
    <col min="15076" max="15076" width="5" style="8" customWidth="1"/>
    <col min="15077" max="15077" width="15" style="8" customWidth="1"/>
    <col min="15078" max="15079" width="14.6640625" style="8" customWidth="1"/>
    <col min="15080" max="15080" width="6.21875" style="8" customWidth="1"/>
    <col min="15081" max="15083" width="10.109375" style="8" customWidth="1"/>
    <col min="15084" max="15084" width="10.44140625" style="8" customWidth="1"/>
    <col min="15085" max="15102" width="9" style="8"/>
    <col min="15103" max="15103" width="6.44140625" style="8" customWidth="1"/>
    <col min="15104" max="15104" width="12.21875" style="8" customWidth="1"/>
    <col min="15105" max="15105" width="28.21875" style="8" customWidth="1"/>
    <col min="15106" max="15106" width="13.77734375" style="8" customWidth="1"/>
    <col min="15107" max="15107" width="5.6640625" style="8" customWidth="1"/>
    <col min="15108" max="15109" width="9.33203125" style="8" customWidth="1"/>
    <col min="15110" max="15110" width="13.109375" style="8" customWidth="1"/>
    <col min="15111" max="15331" width="9" style="8"/>
    <col min="15332" max="15332" width="5" style="8" customWidth="1"/>
    <col min="15333" max="15333" width="15" style="8" customWidth="1"/>
    <col min="15334" max="15335" width="14.6640625" style="8" customWidth="1"/>
    <col min="15336" max="15336" width="6.21875" style="8" customWidth="1"/>
    <col min="15337" max="15339" width="10.109375" style="8" customWidth="1"/>
    <col min="15340" max="15340" width="10.44140625" style="8" customWidth="1"/>
    <col min="15341" max="15358" width="9" style="8"/>
    <col min="15359" max="15359" width="6.44140625" style="8" customWidth="1"/>
    <col min="15360" max="15360" width="12.21875" style="8" customWidth="1"/>
    <col min="15361" max="15361" width="28.21875" style="8" customWidth="1"/>
    <col min="15362" max="15362" width="13.77734375" style="8" customWidth="1"/>
    <col min="15363" max="15363" width="5.6640625" style="8" customWidth="1"/>
    <col min="15364" max="15365" width="9.33203125" style="8" customWidth="1"/>
    <col min="15366" max="15366" width="13.109375" style="8" customWidth="1"/>
    <col min="15367" max="15587" width="9" style="8"/>
    <col min="15588" max="15588" width="5" style="8" customWidth="1"/>
    <col min="15589" max="15589" width="15" style="8" customWidth="1"/>
    <col min="15590" max="15591" width="14.6640625" style="8" customWidth="1"/>
    <col min="15592" max="15592" width="6.21875" style="8" customWidth="1"/>
    <col min="15593" max="15595" width="10.109375" style="8" customWidth="1"/>
    <col min="15596" max="15596" width="10.44140625" style="8" customWidth="1"/>
    <col min="15597" max="15614" width="9" style="8"/>
    <col min="15615" max="15615" width="6.44140625" style="8" customWidth="1"/>
    <col min="15616" max="15616" width="12.21875" style="8" customWidth="1"/>
    <col min="15617" max="15617" width="28.21875" style="8" customWidth="1"/>
    <col min="15618" max="15618" width="13.77734375" style="8" customWidth="1"/>
    <col min="15619" max="15619" width="5.6640625" style="8" customWidth="1"/>
    <col min="15620" max="15621" width="9.33203125" style="8" customWidth="1"/>
    <col min="15622" max="15622" width="13.109375" style="8" customWidth="1"/>
    <col min="15623" max="15843" width="9" style="8"/>
    <col min="15844" max="15844" width="5" style="8" customWidth="1"/>
    <col min="15845" max="15845" width="15" style="8" customWidth="1"/>
    <col min="15846" max="15847" width="14.6640625" style="8" customWidth="1"/>
    <col min="15848" max="15848" width="6.21875" style="8" customWidth="1"/>
    <col min="15849" max="15851" width="10.109375" style="8" customWidth="1"/>
    <col min="15852" max="15852" width="10.44140625" style="8" customWidth="1"/>
    <col min="15853" max="15870" width="9" style="8"/>
    <col min="15871" max="15871" width="6.44140625" style="8" customWidth="1"/>
    <col min="15872" max="15872" width="12.21875" style="8" customWidth="1"/>
    <col min="15873" max="15873" width="28.21875" style="8" customWidth="1"/>
    <col min="15874" max="15874" width="13.77734375" style="8" customWidth="1"/>
    <col min="15875" max="15875" width="5.6640625" style="8" customWidth="1"/>
    <col min="15876" max="15877" width="9.33203125" style="8" customWidth="1"/>
    <col min="15878" max="15878" width="13.109375" style="8" customWidth="1"/>
    <col min="15879" max="16099" width="9" style="8"/>
    <col min="16100" max="16100" width="5" style="8" customWidth="1"/>
    <col min="16101" max="16101" width="15" style="8" customWidth="1"/>
    <col min="16102" max="16103" width="14.6640625" style="8" customWidth="1"/>
    <col min="16104" max="16104" width="6.21875" style="8" customWidth="1"/>
    <col min="16105" max="16107" width="10.109375" style="8" customWidth="1"/>
    <col min="16108" max="16108" width="10.44140625" style="8" customWidth="1"/>
    <col min="16109" max="16126" width="9" style="8"/>
    <col min="16127" max="16127" width="6.44140625" style="8" customWidth="1"/>
    <col min="16128" max="16128" width="12.21875" style="8" customWidth="1"/>
    <col min="16129" max="16129" width="28.21875" style="8" customWidth="1"/>
    <col min="16130" max="16130" width="13.77734375" style="8" customWidth="1"/>
    <col min="16131" max="16131" width="5.6640625" style="8" customWidth="1"/>
    <col min="16132" max="16133" width="9.33203125" style="8" customWidth="1"/>
    <col min="16134" max="16134" width="13.109375" style="8" customWidth="1"/>
    <col min="16135" max="16355" width="9" style="8"/>
    <col min="16356" max="16356" width="5" style="8" customWidth="1"/>
    <col min="16357" max="16357" width="15" style="8" customWidth="1"/>
    <col min="16358" max="16359" width="14.6640625" style="8" customWidth="1"/>
    <col min="16360" max="16360" width="6.21875" style="8" customWidth="1"/>
    <col min="16361" max="16363" width="10.109375" style="8" customWidth="1"/>
    <col min="16364" max="16364" width="10.44140625" style="8" customWidth="1"/>
    <col min="16365" max="16384" width="9" style="8"/>
  </cols>
  <sheetData>
    <row r="1" spans="1:254" ht="22.2">
      <c r="A1" s="198" t="s">
        <v>84</v>
      </c>
      <c r="B1" s="198"/>
      <c r="C1" s="198"/>
      <c r="D1" s="198"/>
      <c r="E1" s="198"/>
      <c r="F1" s="198"/>
      <c r="G1" s="198"/>
      <c r="H1" s="198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  <c r="Z1" s="90"/>
      <c r="AA1" s="90"/>
      <c r="AB1" s="90"/>
      <c r="AC1" s="90"/>
      <c r="AD1" s="90"/>
      <c r="AE1" s="90"/>
      <c r="AF1" s="90"/>
      <c r="AG1" s="90"/>
      <c r="AH1" s="90"/>
      <c r="AI1" s="90"/>
      <c r="AJ1" s="90"/>
      <c r="AK1" s="90"/>
      <c r="AL1" s="90"/>
      <c r="AM1" s="90"/>
      <c r="AN1" s="90"/>
      <c r="AO1" s="90"/>
      <c r="AP1" s="90"/>
      <c r="AQ1" s="90"/>
      <c r="AR1" s="90"/>
      <c r="AS1" s="90"/>
      <c r="AT1" s="90"/>
      <c r="AU1" s="90"/>
      <c r="AV1" s="90"/>
      <c r="AW1" s="90"/>
      <c r="AX1" s="90"/>
      <c r="AY1" s="90"/>
      <c r="AZ1" s="90"/>
      <c r="BA1" s="90"/>
      <c r="BB1" s="90"/>
      <c r="BC1" s="90"/>
      <c r="BD1" s="90"/>
      <c r="BE1" s="90"/>
      <c r="BF1" s="90"/>
      <c r="BG1" s="90"/>
      <c r="BH1" s="90"/>
      <c r="BI1" s="90"/>
    </row>
    <row r="2" spans="1:254" ht="16.5" customHeight="1">
      <c r="A2" s="199" t="s">
        <v>1</v>
      </c>
      <c r="B2" s="199"/>
      <c r="C2" s="199"/>
      <c r="D2" s="199"/>
      <c r="E2" s="199"/>
      <c r="F2" s="199"/>
      <c r="G2" s="199"/>
      <c r="H2" s="199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  <c r="AB2" s="90"/>
      <c r="AC2" s="90"/>
      <c r="AD2" s="90"/>
      <c r="AE2" s="90"/>
      <c r="AF2" s="90"/>
      <c r="AG2" s="90"/>
      <c r="AH2" s="90"/>
      <c r="AI2" s="90"/>
      <c r="AJ2" s="90"/>
      <c r="AK2" s="90"/>
      <c r="AL2" s="90"/>
      <c r="AM2" s="90"/>
      <c r="AN2" s="90"/>
      <c r="AO2" s="90"/>
      <c r="AP2" s="90"/>
      <c r="AQ2" s="90"/>
      <c r="AR2" s="90"/>
      <c r="AS2" s="90"/>
      <c r="AT2" s="90"/>
      <c r="AU2" s="90"/>
      <c r="AV2" s="90"/>
      <c r="AW2" s="90"/>
      <c r="AX2" s="90"/>
      <c r="AY2" s="90"/>
      <c r="AZ2" s="90"/>
      <c r="BA2" s="90"/>
      <c r="BB2" s="90"/>
      <c r="BC2" s="90"/>
      <c r="BD2" s="90"/>
      <c r="BE2" s="90"/>
      <c r="BF2" s="90"/>
      <c r="BG2" s="90"/>
      <c r="BH2" s="90"/>
      <c r="BI2" s="90"/>
    </row>
    <row r="3" spans="1:254">
      <c r="A3" s="200" t="s">
        <v>2</v>
      </c>
      <c r="B3" s="200"/>
      <c r="C3" s="200"/>
      <c r="D3" s="200"/>
      <c r="E3" s="200"/>
      <c r="F3" s="200"/>
      <c r="G3" s="200"/>
      <c r="H3" s="200"/>
      <c r="I3" s="90"/>
      <c r="J3" s="90"/>
      <c r="K3" s="90"/>
      <c r="L3" s="90"/>
      <c r="M3" s="90"/>
      <c r="N3" s="90"/>
      <c r="O3" s="90"/>
      <c r="P3" s="90"/>
      <c r="Q3" s="90"/>
      <c r="R3" s="90"/>
      <c r="S3" s="90"/>
      <c r="T3" s="90"/>
      <c r="U3" s="90"/>
      <c r="V3" s="90"/>
      <c r="W3" s="90"/>
      <c r="X3" s="90"/>
      <c r="Y3" s="90"/>
      <c r="Z3" s="90"/>
      <c r="AA3" s="90"/>
      <c r="AB3" s="90"/>
      <c r="AC3" s="90"/>
      <c r="AD3" s="90"/>
      <c r="AE3" s="90"/>
      <c r="AF3" s="90"/>
      <c r="AG3" s="90"/>
      <c r="AH3" s="90"/>
      <c r="AI3" s="90"/>
      <c r="AJ3" s="90"/>
      <c r="AK3" s="90"/>
      <c r="AL3" s="90"/>
      <c r="AM3" s="90"/>
      <c r="AN3" s="90"/>
      <c r="AO3" s="90"/>
      <c r="AP3" s="90"/>
      <c r="AQ3" s="90"/>
      <c r="AR3" s="90"/>
      <c r="AS3" s="90"/>
      <c r="AT3" s="90"/>
      <c r="AU3" s="90"/>
      <c r="AV3" s="90"/>
      <c r="AW3" s="90"/>
      <c r="AX3" s="90"/>
      <c r="AY3" s="90"/>
      <c r="AZ3" s="90"/>
      <c r="BA3" s="90"/>
      <c r="BB3" s="90"/>
      <c r="BC3" s="90"/>
      <c r="BD3" s="90"/>
      <c r="BE3" s="90"/>
      <c r="BF3" s="90"/>
      <c r="BG3" s="90"/>
      <c r="BH3" s="90"/>
      <c r="BI3" s="90"/>
    </row>
    <row r="4" spans="1:254" ht="21" customHeight="1">
      <c r="A4" s="200" t="s">
        <v>3</v>
      </c>
      <c r="B4" s="200"/>
      <c r="C4" s="200"/>
      <c r="D4" s="200"/>
      <c r="E4" s="200"/>
      <c r="F4" s="200"/>
      <c r="G4" s="200"/>
      <c r="H4" s="200"/>
      <c r="I4" s="90"/>
      <c r="J4" s="90"/>
      <c r="K4" s="90"/>
      <c r="L4" s="90"/>
      <c r="M4" s="90"/>
      <c r="N4" s="90"/>
      <c r="O4" s="90"/>
      <c r="P4" s="90"/>
      <c r="Q4" s="90"/>
      <c r="R4" s="90"/>
      <c r="S4" s="90"/>
      <c r="T4" s="90"/>
      <c r="U4" s="90"/>
      <c r="V4" s="90"/>
      <c r="W4" s="90"/>
      <c r="X4" s="90"/>
      <c r="Y4" s="90"/>
      <c r="Z4" s="90"/>
      <c r="AA4" s="90"/>
      <c r="AB4" s="90"/>
      <c r="AC4" s="90"/>
      <c r="AD4" s="90"/>
      <c r="AE4" s="90"/>
      <c r="AF4" s="90"/>
      <c r="AG4" s="90"/>
      <c r="AH4" s="90"/>
      <c r="AI4" s="90"/>
      <c r="AJ4" s="90"/>
      <c r="AK4" s="90"/>
      <c r="AL4" s="90"/>
      <c r="AM4" s="90"/>
      <c r="AN4" s="90"/>
      <c r="AO4" s="90"/>
      <c r="AP4" s="90"/>
      <c r="AQ4" s="90"/>
      <c r="AR4" s="90"/>
      <c r="AS4" s="90"/>
      <c r="AT4" s="90"/>
      <c r="AU4" s="90"/>
      <c r="AV4" s="90"/>
      <c r="AW4" s="90"/>
      <c r="AX4" s="90"/>
      <c r="AY4" s="90"/>
      <c r="AZ4" s="90"/>
      <c r="BA4" s="90"/>
      <c r="BB4" s="90"/>
      <c r="BC4" s="90"/>
      <c r="BD4" s="90"/>
      <c r="BE4" s="90"/>
      <c r="BF4" s="90"/>
      <c r="BG4" s="90"/>
      <c r="BH4" s="90"/>
      <c r="BI4" s="90"/>
    </row>
    <row r="5" spans="1:254" ht="31.5" customHeight="1">
      <c r="A5" s="201" t="s">
        <v>4</v>
      </c>
      <c r="B5" s="201"/>
      <c r="C5" s="201"/>
      <c r="D5" s="201"/>
      <c r="E5" s="201"/>
      <c r="F5" s="201"/>
      <c r="G5" s="201"/>
      <c r="H5" s="201"/>
      <c r="I5" s="90"/>
      <c r="J5" s="90"/>
      <c r="K5" s="90"/>
      <c r="L5" s="90"/>
      <c r="M5" s="90"/>
      <c r="N5" s="90"/>
      <c r="O5" s="90"/>
      <c r="P5" s="90"/>
      <c r="Q5" s="90" t="s">
        <v>314</v>
      </c>
      <c r="R5" s="90"/>
      <c r="S5" s="90"/>
      <c r="T5" s="90"/>
      <c r="U5" s="90"/>
      <c r="V5" s="90"/>
      <c r="W5" s="90"/>
      <c r="X5" s="90"/>
      <c r="Y5" s="90"/>
      <c r="Z5" s="90"/>
      <c r="AA5" s="90"/>
      <c r="AB5" s="90"/>
      <c r="AC5" s="90"/>
      <c r="AD5" s="90"/>
      <c r="AE5" s="90"/>
      <c r="AF5" s="90"/>
      <c r="AG5" s="90"/>
      <c r="AH5" s="90"/>
      <c r="AI5" s="90"/>
      <c r="AJ5" s="90"/>
      <c r="AK5" s="90"/>
      <c r="AL5" s="90"/>
      <c r="AM5" s="90"/>
      <c r="AN5" s="90"/>
      <c r="AO5" s="90"/>
      <c r="AP5" s="90"/>
      <c r="AQ5" s="90"/>
      <c r="AR5" s="90"/>
      <c r="AS5" s="90"/>
      <c r="AT5" s="90"/>
      <c r="AU5" s="90"/>
      <c r="AV5" s="90"/>
      <c r="AW5" s="90"/>
      <c r="AX5" s="90"/>
      <c r="AY5" s="90"/>
      <c r="AZ5" s="90"/>
      <c r="BA5" s="90"/>
      <c r="BB5" s="90"/>
      <c r="BC5" s="90"/>
      <c r="BD5" s="90"/>
      <c r="BE5" s="90"/>
      <c r="BF5" s="90"/>
      <c r="BG5" s="90"/>
      <c r="BH5" s="90"/>
      <c r="BI5" s="90"/>
    </row>
    <row r="6" spans="1:254">
      <c r="A6" s="194" t="s">
        <v>5</v>
      </c>
      <c r="B6" s="194"/>
      <c r="C6" s="194"/>
      <c r="D6" s="194"/>
      <c r="E6" s="194"/>
      <c r="F6" s="194"/>
      <c r="G6" s="194"/>
      <c r="H6" s="194"/>
      <c r="I6" s="90"/>
      <c r="J6" s="90"/>
      <c r="K6" s="90"/>
      <c r="L6" s="90"/>
      <c r="M6" s="90"/>
      <c r="N6" s="90"/>
      <c r="O6" s="90"/>
      <c r="P6" s="207" t="s">
        <v>315</v>
      </c>
      <c r="Q6" s="208" t="s">
        <v>316</v>
      </c>
      <c r="R6" s="208" t="s">
        <v>317</v>
      </c>
      <c r="S6" s="212" t="s">
        <v>318</v>
      </c>
      <c r="T6" s="212"/>
      <c r="U6" s="212"/>
      <c r="V6" s="212"/>
      <c r="W6" s="212"/>
      <c r="X6" s="212"/>
      <c r="Y6" s="212"/>
      <c r="Z6" s="213" t="s">
        <v>319</v>
      </c>
      <c r="AA6" s="213"/>
      <c r="AB6" s="213"/>
      <c r="AC6" s="213"/>
      <c r="AD6" s="213"/>
      <c r="AE6" s="202" t="s">
        <v>320</v>
      </c>
      <c r="AF6" s="205" t="s">
        <v>321</v>
      </c>
      <c r="AG6" s="205"/>
      <c r="AH6" s="205"/>
      <c r="AI6" s="205"/>
      <c r="AJ6" s="205"/>
      <c r="AK6" s="205"/>
      <c r="AL6" s="205"/>
      <c r="AM6" s="205"/>
      <c r="AN6" s="205"/>
      <c r="AO6" s="205"/>
      <c r="AP6" s="205"/>
      <c r="AQ6" s="205"/>
      <c r="AR6" s="205"/>
      <c r="AS6" s="205"/>
      <c r="AT6" s="205"/>
      <c r="AU6" s="205"/>
      <c r="AV6" s="205" t="s">
        <v>322</v>
      </c>
      <c r="AW6" s="205"/>
      <c r="AX6" s="205"/>
      <c r="AY6" s="205"/>
      <c r="AZ6" s="202" t="s">
        <v>323</v>
      </c>
      <c r="BA6" s="209" t="s">
        <v>324</v>
      </c>
      <c r="BB6" s="205"/>
      <c r="BC6" s="205"/>
      <c r="BD6" s="205"/>
      <c r="BE6" s="202" t="s">
        <v>325</v>
      </c>
      <c r="BF6" s="202" t="s">
        <v>326</v>
      </c>
      <c r="BG6" s="202" t="s">
        <v>327</v>
      </c>
      <c r="BH6" s="202" t="s">
        <v>328</v>
      </c>
      <c r="BI6" s="90"/>
    </row>
    <row r="7" spans="1:254" ht="21" customHeight="1">
      <c r="A7" s="184" t="s">
        <v>6</v>
      </c>
      <c r="B7" s="186" t="s">
        <v>7</v>
      </c>
      <c r="C7" s="188" t="s">
        <v>8</v>
      </c>
      <c r="D7" s="188" t="s">
        <v>9</v>
      </c>
      <c r="E7" s="190" t="s">
        <v>10</v>
      </c>
      <c r="F7" s="195" t="s">
        <v>11</v>
      </c>
      <c r="G7" s="195"/>
      <c r="H7" s="192" t="s">
        <v>12</v>
      </c>
      <c r="I7" s="90"/>
      <c r="J7" s="90"/>
      <c r="K7" s="90"/>
      <c r="L7" s="90"/>
      <c r="M7" s="195" t="s">
        <v>11</v>
      </c>
      <c r="N7" s="195"/>
      <c r="O7" s="90"/>
      <c r="P7" s="207"/>
      <c r="Q7" s="208"/>
      <c r="R7" s="208"/>
      <c r="S7" s="106"/>
      <c r="T7" s="106"/>
      <c r="U7" s="106"/>
      <c r="V7" s="106"/>
      <c r="W7" s="106"/>
      <c r="X7" s="106"/>
      <c r="Y7" s="106"/>
      <c r="Z7" s="109"/>
      <c r="AA7" s="109"/>
      <c r="AB7" s="109"/>
      <c r="AC7" s="109"/>
      <c r="AD7" s="109"/>
      <c r="AE7" s="203"/>
      <c r="AF7" s="110" t="s">
        <v>329</v>
      </c>
      <c r="AG7" s="113" t="s">
        <v>330</v>
      </c>
      <c r="AH7" s="113" t="s">
        <v>331</v>
      </c>
      <c r="AI7" s="113" t="s">
        <v>332</v>
      </c>
      <c r="AJ7" s="113" t="s">
        <v>333</v>
      </c>
      <c r="AK7" s="113" t="s">
        <v>334</v>
      </c>
      <c r="AL7" s="113" t="s">
        <v>335</v>
      </c>
      <c r="AM7" s="113" t="s">
        <v>336</v>
      </c>
      <c r="AN7" s="113" t="s">
        <v>337</v>
      </c>
      <c r="AO7" s="113" t="s">
        <v>338</v>
      </c>
      <c r="AP7" s="113" t="s">
        <v>339</v>
      </c>
      <c r="AQ7" s="113" t="s">
        <v>340</v>
      </c>
      <c r="AR7" s="113" t="s">
        <v>341</v>
      </c>
      <c r="AS7" s="113" t="s">
        <v>342</v>
      </c>
      <c r="AT7" s="113" t="s">
        <v>343</v>
      </c>
      <c r="AU7" s="113" t="s">
        <v>344</v>
      </c>
      <c r="AV7" s="113" t="s">
        <v>340</v>
      </c>
      <c r="AW7" s="113" t="s">
        <v>341</v>
      </c>
      <c r="AX7" s="113" t="s">
        <v>345</v>
      </c>
      <c r="AY7" s="118" t="s">
        <v>346</v>
      </c>
      <c r="AZ7" s="203"/>
      <c r="BA7" s="210"/>
      <c r="BB7" s="206" t="s">
        <v>347</v>
      </c>
      <c r="BC7" s="206"/>
      <c r="BD7" s="206"/>
      <c r="BE7" s="203"/>
      <c r="BF7" s="203"/>
      <c r="BG7" s="203"/>
      <c r="BH7" s="203"/>
      <c r="BI7" s="90"/>
    </row>
    <row r="8" spans="1:254" ht="21.75" customHeight="1">
      <c r="A8" s="185"/>
      <c r="B8" s="187"/>
      <c r="C8" s="189"/>
      <c r="D8" s="189"/>
      <c r="E8" s="191"/>
      <c r="F8" s="52" t="s">
        <v>14</v>
      </c>
      <c r="G8" s="52" t="s">
        <v>85</v>
      </c>
      <c r="H8" s="193"/>
      <c r="I8" s="90"/>
      <c r="J8" s="90" t="s">
        <v>348</v>
      </c>
      <c r="K8" s="90"/>
      <c r="L8" s="90"/>
      <c r="M8" s="52" t="s">
        <v>14</v>
      </c>
      <c r="N8" s="52" t="s">
        <v>85</v>
      </c>
      <c r="O8" s="90"/>
      <c r="P8" s="207"/>
      <c r="Q8" s="208"/>
      <c r="R8" s="208"/>
      <c r="S8" s="105" t="s">
        <v>349</v>
      </c>
      <c r="T8" s="106" t="s">
        <v>350</v>
      </c>
      <c r="U8" s="106" t="s">
        <v>351</v>
      </c>
      <c r="V8" s="107" t="s">
        <v>352</v>
      </c>
      <c r="W8" s="91" t="s">
        <v>353</v>
      </c>
      <c r="X8" s="106" t="s">
        <v>354</v>
      </c>
      <c r="Y8" s="106" t="s">
        <v>355</v>
      </c>
      <c r="Z8" s="106" t="s">
        <v>356</v>
      </c>
      <c r="AA8" s="106" t="s">
        <v>357</v>
      </c>
      <c r="AB8" s="106" t="s">
        <v>358</v>
      </c>
      <c r="AC8" s="106" t="s">
        <v>359</v>
      </c>
      <c r="AD8" s="106" t="s">
        <v>328</v>
      </c>
      <c r="AE8" s="204"/>
      <c r="AF8" s="110" t="s">
        <v>360</v>
      </c>
      <c r="AG8" s="114">
        <v>0.03</v>
      </c>
      <c r="AH8" s="114">
        <v>0.03</v>
      </c>
      <c r="AI8" s="114">
        <v>0.03</v>
      </c>
      <c r="AJ8" s="114">
        <v>0.04</v>
      </c>
      <c r="AK8" s="114">
        <v>0.04</v>
      </c>
      <c r="AL8" s="114">
        <v>0.04</v>
      </c>
      <c r="AM8" s="114">
        <v>0.05</v>
      </c>
      <c r="AN8" s="114">
        <v>7.0000000000000007E-2</v>
      </c>
      <c r="AO8" s="114">
        <v>7.4999999999999997E-2</v>
      </c>
      <c r="AP8" s="114">
        <v>0.08</v>
      </c>
      <c r="AQ8" s="114">
        <v>7.4999999999999997E-2</v>
      </c>
      <c r="AR8" s="115">
        <v>0.15</v>
      </c>
      <c r="AS8" s="114">
        <v>0.18</v>
      </c>
      <c r="AT8" s="115">
        <v>0.28000000000000003</v>
      </c>
      <c r="AU8" s="116"/>
      <c r="AV8" s="116"/>
      <c r="AW8" s="115">
        <v>0.2</v>
      </c>
      <c r="AX8" s="115">
        <v>0.25</v>
      </c>
      <c r="AY8" s="119">
        <v>0.53</v>
      </c>
      <c r="AZ8" s="204"/>
      <c r="BA8" s="211"/>
      <c r="BB8" s="120" t="s">
        <v>358</v>
      </c>
      <c r="BC8" s="120" t="s">
        <v>359</v>
      </c>
      <c r="BD8" s="120" t="s">
        <v>361</v>
      </c>
      <c r="BE8" s="204"/>
      <c r="BF8" s="204"/>
      <c r="BG8" s="204"/>
      <c r="BH8" s="204"/>
      <c r="BI8" s="90"/>
    </row>
    <row r="9" spans="1:254" s="14" customFormat="1" ht="15" customHeight="1">
      <c r="A9" s="53">
        <v>1</v>
      </c>
      <c r="B9" s="54"/>
      <c r="C9" s="55" t="s">
        <v>70</v>
      </c>
      <c r="D9" s="56" t="s">
        <v>71</v>
      </c>
      <c r="E9" s="57"/>
      <c r="F9" s="58" t="e">
        <f>VLOOKUP(D9,#REF!,3,0)</f>
        <v>#REF!</v>
      </c>
      <c r="G9" s="59">
        <v>1.4013</v>
      </c>
      <c r="H9" s="60"/>
      <c r="I9" s="92"/>
      <c r="J9" s="93">
        <v>1.2184999999999999</v>
      </c>
      <c r="K9" s="92"/>
      <c r="L9" s="92"/>
      <c r="M9" s="94"/>
      <c r="N9" s="94"/>
      <c r="O9" s="92"/>
      <c r="P9" s="95" t="s">
        <v>362</v>
      </c>
      <c r="Q9" s="95">
        <v>5.3</v>
      </c>
      <c r="R9" s="95">
        <v>3.35</v>
      </c>
      <c r="S9" s="95">
        <v>280</v>
      </c>
      <c r="T9" s="95">
        <v>110</v>
      </c>
      <c r="U9" s="95">
        <v>1</v>
      </c>
      <c r="V9" s="95">
        <v>7.8499999999999994E-6</v>
      </c>
      <c r="W9" s="95">
        <f t="shared" ref="W9:W14" si="0">S9*T9*U9*V9</f>
        <v>0.24177999999999997</v>
      </c>
      <c r="X9" s="95">
        <v>0.11799999999999999</v>
      </c>
      <c r="Y9" s="95">
        <f t="shared" ref="Y9:Y14" si="1">Q9*W9-R9*(W9-X9)</f>
        <v>0.86677099999999974</v>
      </c>
      <c r="Z9" s="95"/>
      <c r="AA9" s="95"/>
      <c r="AB9" s="95"/>
      <c r="AC9" s="95"/>
      <c r="AD9" s="95">
        <f t="shared" ref="AD9:AD14" si="2">AB9*AC9</f>
        <v>0</v>
      </c>
      <c r="AE9" s="111">
        <f t="shared" ref="AE9:AE14" si="3">Y9+AD9</f>
        <v>0.86677099999999974</v>
      </c>
      <c r="AF9" s="95" t="s">
        <v>363</v>
      </c>
      <c r="AG9" s="95"/>
      <c r="AH9" s="95"/>
      <c r="AI9" s="95"/>
      <c r="AJ9" s="95"/>
      <c r="AK9" s="95"/>
      <c r="AL9" s="95"/>
      <c r="AM9" s="95"/>
      <c r="AN9" s="95"/>
      <c r="AO9" s="95"/>
      <c r="AP9" s="95"/>
      <c r="AQ9" s="95">
        <v>1</v>
      </c>
      <c r="AR9" s="95"/>
      <c r="AS9" s="95"/>
      <c r="AT9" s="95"/>
      <c r="AU9" s="95"/>
      <c r="AV9" s="95"/>
      <c r="AW9" s="95">
        <v>1</v>
      </c>
      <c r="AX9" s="95"/>
      <c r="AY9" s="95"/>
      <c r="AZ9" s="121">
        <f>SUMPRODUCT(AG8:AY8,AG9:AY9)</f>
        <v>0.27500000000000002</v>
      </c>
      <c r="BA9" s="95"/>
      <c r="BB9" s="95"/>
      <c r="BC9" s="117"/>
      <c r="BD9" s="95"/>
      <c r="BE9" s="123">
        <f t="shared" ref="BE9:BE14" si="4">BB9*BC9*BD9</f>
        <v>0</v>
      </c>
      <c r="BF9" s="111">
        <f t="shared" ref="BF9:BF14" si="5">AE9+AZ9+BE9</f>
        <v>1.1417709999999999</v>
      </c>
      <c r="BG9" s="124">
        <v>0.2</v>
      </c>
      <c r="BH9" s="111">
        <f t="shared" ref="BH9:BH14" si="6">BF9*(1+BG9)</f>
        <v>1.3701251999999997</v>
      </c>
      <c r="BI9" s="92"/>
      <c r="BJ9" s="92"/>
      <c r="BK9" s="92"/>
      <c r="BL9" s="92"/>
      <c r="BM9" s="92"/>
      <c r="BN9" s="92"/>
      <c r="BO9" s="92"/>
      <c r="BP9" s="92"/>
      <c r="BQ9" s="92"/>
      <c r="BR9" s="92"/>
      <c r="BS9" s="92"/>
      <c r="BT9" s="92"/>
      <c r="BU9" s="92"/>
      <c r="BV9" s="92"/>
      <c r="BW9" s="92"/>
      <c r="BX9" s="92"/>
      <c r="BY9" s="92"/>
      <c r="BZ9" s="92"/>
      <c r="CA9" s="92"/>
      <c r="CB9" s="92"/>
      <c r="CC9" s="92"/>
      <c r="CD9" s="92"/>
      <c r="CE9" s="92"/>
      <c r="CF9" s="92"/>
      <c r="CG9" s="92"/>
      <c r="CH9" s="92"/>
      <c r="CI9" s="92"/>
      <c r="CJ9" s="92"/>
      <c r="CK9" s="92"/>
      <c r="CL9" s="92"/>
      <c r="CM9" s="92"/>
      <c r="CN9" s="92"/>
      <c r="CO9" s="92"/>
      <c r="CP9" s="92"/>
      <c r="CQ9" s="92"/>
      <c r="CR9" s="92"/>
      <c r="CS9" s="92"/>
      <c r="CT9" s="92"/>
      <c r="CU9" s="92"/>
      <c r="CV9" s="92"/>
      <c r="CW9" s="92"/>
      <c r="CX9" s="92"/>
      <c r="CY9" s="92"/>
      <c r="CZ9" s="92"/>
      <c r="DA9" s="92"/>
      <c r="DB9" s="92"/>
      <c r="DC9" s="92"/>
      <c r="DD9" s="92"/>
      <c r="DE9" s="92"/>
      <c r="DF9" s="92"/>
      <c r="DG9" s="92"/>
      <c r="DH9" s="92"/>
      <c r="DI9" s="92"/>
      <c r="DJ9" s="92"/>
      <c r="DK9" s="92"/>
      <c r="DL9" s="92"/>
      <c r="DM9" s="92"/>
      <c r="DN9" s="92"/>
      <c r="DO9" s="92"/>
      <c r="DP9" s="92"/>
      <c r="DQ9" s="92"/>
      <c r="DR9" s="92"/>
      <c r="DS9" s="92"/>
      <c r="DT9" s="92"/>
      <c r="DU9" s="92"/>
      <c r="DV9" s="92"/>
      <c r="DW9" s="92"/>
      <c r="DX9" s="92"/>
      <c r="DY9" s="92"/>
      <c r="DZ9" s="92"/>
      <c r="EA9" s="92"/>
      <c r="EB9" s="92"/>
      <c r="EC9" s="92"/>
      <c r="ED9" s="92"/>
      <c r="EE9" s="92"/>
      <c r="EF9" s="92"/>
      <c r="EG9" s="92"/>
      <c r="EH9" s="92"/>
      <c r="EI9" s="92"/>
      <c r="EJ9" s="92"/>
      <c r="EK9" s="92"/>
      <c r="EL9" s="92"/>
      <c r="EM9" s="92"/>
      <c r="EN9" s="92"/>
      <c r="EO9" s="92"/>
      <c r="EP9" s="92"/>
      <c r="EQ9" s="92"/>
      <c r="ER9" s="92"/>
      <c r="ES9" s="92"/>
      <c r="ET9" s="92"/>
      <c r="EU9" s="92"/>
      <c r="EV9" s="92"/>
      <c r="EW9" s="92"/>
      <c r="EX9" s="92"/>
      <c r="EY9" s="92"/>
      <c r="EZ9" s="92"/>
      <c r="FA9" s="92"/>
      <c r="FB9" s="92"/>
      <c r="FC9" s="92"/>
      <c r="FD9" s="92"/>
      <c r="FE9" s="92"/>
      <c r="FF9" s="92"/>
      <c r="FG9" s="92"/>
      <c r="FH9" s="92"/>
      <c r="FI9" s="92"/>
      <c r="FJ9" s="92"/>
      <c r="FK9" s="92"/>
      <c r="FL9" s="92"/>
      <c r="FM9" s="92"/>
      <c r="FN9" s="92"/>
      <c r="FO9" s="92"/>
      <c r="FP9" s="92"/>
      <c r="FQ9" s="92"/>
      <c r="FR9" s="92"/>
      <c r="FS9" s="92"/>
      <c r="FT9" s="92"/>
      <c r="FU9" s="92"/>
      <c r="FV9" s="92"/>
      <c r="FW9" s="92"/>
      <c r="FX9" s="92"/>
      <c r="FY9" s="92"/>
      <c r="FZ9" s="92"/>
      <c r="GA9" s="92"/>
      <c r="GB9" s="92"/>
      <c r="GC9" s="92"/>
      <c r="GD9" s="92"/>
      <c r="GE9" s="92"/>
      <c r="GF9" s="92"/>
      <c r="GG9" s="92"/>
      <c r="GH9" s="92"/>
      <c r="GI9" s="92"/>
      <c r="GJ9" s="92"/>
      <c r="GK9" s="92"/>
      <c r="GL9" s="92"/>
      <c r="GM9" s="92"/>
      <c r="GN9" s="92"/>
      <c r="GO9" s="92"/>
      <c r="GP9" s="92"/>
      <c r="GQ9" s="92"/>
      <c r="GR9" s="92"/>
      <c r="GS9" s="92"/>
      <c r="GT9" s="92"/>
      <c r="GU9" s="92"/>
      <c r="GV9" s="92"/>
      <c r="GW9" s="92"/>
      <c r="GX9" s="92"/>
      <c r="GY9" s="92"/>
      <c r="GZ9" s="92"/>
      <c r="HA9" s="92"/>
      <c r="HB9" s="92"/>
      <c r="HC9" s="92"/>
      <c r="HD9" s="92"/>
      <c r="HE9" s="92"/>
      <c r="HF9" s="92"/>
      <c r="HG9" s="92"/>
      <c r="HH9" s="92"/>
      <c r="HI9" s="92"/>
      <c r="HJ9" s="92"/>
      <c r="HK9" s="92"/>
      <c r="HL9" s="92"/>
      <c r="HM9" s="92"/>
      <c r="HN9" s="92"/>
      <c r="HO9" s="92"/>
      <c r="HP9" s="92"/>
      <c r="HQ9" s="92"/>
      <c r="HR9" s="92"/>
      <c r="HS9" s="92"/>
      <c r="HT9" s="92"/>
      <c r="HU9" s="92"/>
      <c r="HV9" s="92"/>
      <c r="HW9" s="92"/>
      <c r="HX9" s="92"/>
      <c r="HY9" s="92"/>
      <c r="HZ9" s="92"/>
      <c r="IA9" s="92"/>
      <c r="IB9" s="92"/>
      <c r="IC9" s="92"/>
      <c r="ID9" s="92"/>
      <c r="IE9" s="92"/>
      <c r="IF9" s="92"/>
      <c r="IG9" s="92"/>
      <c r="IH9" s="92"/>
      <c r="II9" s="92"/>
      <c r="IJ9" s="92"/>
      <c r="IK9" s="92"/>
      <c r="IL9" s="92"/>
      <c r="IM9" s="92"/>
      <c r="IN9" s="92"/>
      <c r="IO9" s="92"/>
      <c r="IP9" s="92"/>
      <c r="IQ9" s="92"/>
      <c r="IR9" s="92"/>
      <c r="IS9" s="92"/>
      <c r="IT9" s="92"/>
    </row>
    <row r="10" spans="1:254" s="14" customFormat="1" ht="15" customHeight="1">
      <c r="A10" s="61">
        <v>2</v>
      </c>
      <c r="B10" s="62"/>
      <c r="C10" s="55" t="s">
        <v>72</v>
      </c>
      <c r="D10" s="56" t="s">
        <v>73</v>
      </c>
      <c r="E10" s="63"/>
      <c r="F10" s="58" t="e">
        <f>VLOOKUP(D10,#REF!,3,0)</f>
        <v>#REF!</v>
      </c>
      <c r="G10" s="59">
        <v>1.4013</v>
      </c>
      <c r="H10" s="64"/>
      <c r="I10" s="92"/>
      <c r="J10" s="93">
        <v>1.2184999999999999</v>
      </c>
      <c r="K10" s="92"/>
      <c r="L10" s="92"/>
      <c r="M10" s="58"/>
      <c r="N10" s="58"/>
      <c r="O10" s="92"/>
      <c r="P10" s="95" t="s">
        <v>362</v>
      </c>
      <c r="Q10" s="95">
        <v>5.3</v>
      </c>
      <c r="R10" s="95">
        <v>3.35</v>
      </c>
      <c r="S10" s="95">
        <v>280</v>
      </c>
      <c r="T10" s="95">
        <v>100</v>
      </c>
      <c r="U10" s="95">
        <v>1</v>
      </c>
      <c r="V10" s="95">
        <v>7.8499999999999994E-6</v>
      </c>
      <c r="W10" s="95">
        <f t="shared" si="0"/>
        <v>0.2198</v>
      </c>
      <c r="X10" s="95"/>
      <c r="Y10" s="95">
        <f t="shared" si="1"/>
        <v>0.42860999999999982</v>
      </c>
      <c r="Z10" s="95"/>
      <c r="AA10" s="95"/>
      <c r="AB10" s="95"/>
      <c r="AC10" s="95"/>
      <c r="AD10" s="95">
        <f t="shared" si="2"/>
        <v>0</v>
      </c>
      <c r="AE10" s="111">
        <f t="shared" si="3"/>
        <v>0.42860999999999982</v>
      </c>
      <c r="AF10" s="95" t="s">
        <v>363</v>
      </c>
      <c r="AG10" s="95"/>
      <c r="AH10" s="95"/>
      <c r="AI10" s="95"/>
      <c r="AJ10" s="95"/>
      <c r="AK10" s="95"/>
      <c r="AL10" s="95"/>
      <c r="AM10" s="95"/>
      <c r="AN10" s="95"/>
      <c r="AO10" s="95"/>
      <c r="AP10" s="95"/>
      <c r="AQ10" s="95">
        <v>1</v>
      </c>
      <c r="AR10" s="95"/>
      <c r="AS10" s="95"/>
      <c r="AT10" s="95"/>
      <c r="AU10" s="95"/>
      <c r="AV10" s="95"/>
      <c r="AW10" s="95">
        <v>1</v>
      </c>
      <c r="AX10" s="95"/>
      <c r="AY10" s="95"/>
      <c r="AZ10" s="121">
        <f>SUMPRODUCT(AG8:AY8,AG10:AY10)</f>
        <v>0.27500000000000002</v>
      </c>
      <c r="BA10" s="95"/>
      <c r="BB10" s="95"/>
      <c r="BC10" s="117"/>
      <c r="BD10" s="95"/>
      <c r="BE10" s="123">
        <f t="shared" si="4"/>
        <v>0</v>
      </c>
      <c r="BF10" s="111">
        <f t="shared" si="5"/>
        <v>0.70360999999999985</v>
      </c>
      <c r="BG10" s="124">
        <v>0.2</v>
      </c>
      <c r="BH10" s="111">
        <f t="shared" si="6"/>
        <v>0.84433199999999975</v>
      </c>
      <c r="BI10" s="92"/>
      <c r="BJ10" s="92"/>
      <c r="BK10" s="92"/>
      <c r="BL10" s="92"/>
      <c r="BM10" s="92"/>
      <c r="BN10" s="92"/>
      <c r="BO10" s="92"/>
      <c r="BP10" s="92"/>
      <c r="BQ10" s="92"/>
      <c r="BR10" s="92"/>
      <c r="BS10" s="92"/>
      <c r="BT10" s="92"/>
      <c r="BU10" s="92"/>
      <c r="BV10" s="92"/>
      <c r="BW10" s="92"/>
      <c r="BX10" s="92"/>
      <c r="BY10" s="92"/>
      <c r="BZ10" s="92"/>
      <c r="CA10" s="92"/>
      <c r="CB10" s="92"/>
      <c r="CC10" s="92"/>
      <c r="CD10" s="92"/>
      <c r="CE10" s="92"/>
      <c r="CF10" s="92"/>
      <c r="CG10" s="92"/>
      <c r="CH10" s="92"/>
      <c r="CI10" s="92"/>
      <c r="CJ10" s="92"/>
      <c r="CK10" s="92"/>
      <c r="CL10" s="92"/>
      <c r="CM10" s="92"/>
      <c r="CN10" s="92"/>
      <c r="CO10" s="92"/>
      <c r="CP10" s="92"/>
      <c r="CQ10" s="92"/>
      <c r="CR10" s="92"/>
      <c r="CS10" s="92"/>
      <c r="CT10" s="92"/>
      <c r="CU10" s="92"/>
      <c r="CV10" s="92"/>
      <c r="CW10" s="92"/>
      <c r="CX10" s="92"/>
      <c r="CY10" s="92"/>
      <c r="CZ10" s="92"/>
      <c r="DA10" s="92"/>
      <c r="DB10" s="92"/>
      <c r="DC10" s="92"/>
      <c r="DD10" s="92"/>
      <c r="DE10" s="92"/>
      <c r="DF10" s="92"/>
      <c r="DG10" s="92"/>
      <c r="DH10" s="92"/>
      <c r="DI10" s="92"/>
      <c r="DJ10" s="92"/>
      <c r="DK10" s="92"/>
      <c r="DL10" s="92"/>
      <c r="DM10" s="92"/>
      <c r="DN10" s="92"/>
      <c r="DO10" s="92"/>
      <c r="DP10" s="92"/>
      <c r="DQ10" s="92"/>
      <c r="DR10" s="92"/>
      <c r="DS10" s="92"/>
      <c r="DT10" s="92"/>
      <c r="DU10" s="92"/>
      <c r="DV10" s="92"/>
      <c r="DW10" s="92"/>
      <c r="DX10" s="92"/>
      <c r="DY10" s="92"/>
      <c r="DZ10" s="92"/>
      <c r="EA10" s="92"/>
      <c r="EB10" s="92"/>
      <c r="EC10" s="92"/>
      <c r="ED10" s="92"/>
      <c r="EE10" s="92"/>
      <c r="EF10" s="92"/>
      <c r="EG10" s="92"/>
      <c r="EH10" s="92"/>
      <c r="EI10" s="92"/>
      <c r="EJ10" s="92"/>
      <c r="EK10" s="92"/>
      <c r="EL10" s="92"/>
      <c r="EM10" s="92"/>
      <c r="EN10" s="92"/>
      <c r="EO10" s="92"/>
      <c r="EP10" s="92"/>
      <c r="EQ10" s="92"/>
      <c r="ER10" s="92"/>
      <c r="ES10" s="92"/>
      <c r="ET10" s="92"/>
      <c r="EU10" s="92"/>
      <c r="EV10" s="92"/>
      <c r="EW10" s="92"/>
      <c r="EX10" s="92"/>
      <c r="EY10" s="92"/>
      <c r="EZ10" s="92"/>
      <c r="FA10" s="92"/>
      <c r="FB10" s="92"/>
      <c r="FC10" s="92"/>
      <c r="FD10" s="92"/>
      <c r="FE10" s="92"/>
      <c r="FF10" s="92"/>
      <c r="FG10" s="92"/>
      <c r="FH10" s="92"/>
      <c r="FI10" s="92"/>
      <c r="FJ10" s="92"/>
      <c r="FK10" s="92"/>
      <c r="FL10" s="92"/>
      <c r="FM10" s="92"/>
      <c r="FN10" s="92"/>
      <c r="FO10" s="92"/>
      <c r="FP10" s="92"/>
      <c r="FQ10" s="92"/>
      <c r="FR10" s="92"/>
      <c r="FS10" s="92"/>
      <c r="FT10" s="92"/>
      <c r="FU10" s="92"/>
      <c r="FV10" s="92"/>
      <c r="FW10" s="92"/>
      <c r="FX10" s="92"/>
      <c r="FY10" s="92"/>
      <c r="FZ10" s="92"/>
      <c r="GA10" s="92"/>
      <c r="GB10" s="92"/>
      <c r="GC10" s="92"/>
      <c r="GD10" s="92"/>
      <c r="GE10" s="92"/>
      <c r="GF10" s="92"/>
      <c r="GG10" s="92"/>
      <c r="GH10" s="92"/>
      <c r="GI10" s="92"/>
      <c r="GJ10" s="92"/>
      <c r="GK10" s="92"/>
      <c r="GL10" s="92"/>
      <c r="GM10" s="92"/>
      <c r="GN10" s="92"/>
      <c r="GO10" s="92"/>
      <c r="GP10" s="92"/>
      <c r="GQ10" s="92"/>
      <c r="GR10" s="92"/>
      <c r="GS10" s="92"/>
      <c r="GT10" s="92"/>
      <c r="GU10" s="92"/>
      <c r="GV10" s="92"/>
      <c r="GW10" s="92"/>
      <c r="GX10" s="92"/>
      <c r="GY10" s="92"/>
      <c r="GZ10" s="92"/>
      <c r="HA10" s="92"/>
      <c r="HB10" s="92"/>
      <c r="HC10" s="92"/>
      <c r="HD10" s="92"/>
      <c r="HE10" s="92"/>
      <c r="HF10" s="92"/>
      <c r="HG10" s="92"/>
      <c r="HH10" s="92"/>
      <c r="HI10" s="92"/>
      <c r="HJ10" s="92"/>
      <c r="HK10" s="92"/>
      <c r="HL10" s="92"/>
      <c r="HM10" s="92"/>
      <c r="HN10" s="92"/>
      <c r="HO10" s="92"/>
      <c r="HP10" s="92"/>
      <c r="HQ10" s="92"/>
      <c r="HR10" s="92"/>
      <c r="HS10" s="92"/>
      <c r="HT10" s="92"/>
      <c r="HU10" s="92"/>
      <c r="HV10" s="92"/>
      <c r="HW10" s="92"/>
      <c r="HX10" s="92"/>
      <c r="HY10" s="92"/>
      <c r="HZ10" s="92"/>
      <c r="IA10" s="92"/>
      <c r="IB10" s="92"/>
      <c r="IC10" s="92"/>
      <c r="ID10" s="92"/>
      <c r="IE10" s="92"/>
      <c r="IF10" s="92"/>
      <c r="IG10" s="92"/>
      <c r="IH10" s="92"/>
      <c r="II10" s="92"/>
      <c r="IJ10" s="92"/>
      <c r="IK10" s="92"/>
      <c r="IL10" s="92"/>
      <c r="IM10" s="92"/>
      <c r="IN10" s="92"/>
      <c r="IO10" s="92"/>
      <c r="IP10" s="92"/>
      <c r="IQ10" s="92"/>
      <c r="IR10" s="92"/>
      <c r="IS10" s="92"/>
      <c r="IT10" s="92"/>
    </row>
    <row r="11" spans="1:254" s="14" customFormat="1" ht="15" customHeight="1">
      <c r="A11" s="61">
        <v>3</v>
      </c>
      <c r="B11" s="62"/>
      <c r="C11" s="55" t="s">
        <v>74</v>
      </c>
      <c r="D11" s="56" t="s">
        <v>75</v>
      </c>
      <c r="E11" s="63"/>
      <c r="F11" s="58" t="e">
        <f>VLOOKUP(D11,#REF!,3,0)</f>
        <v>#REF!</v>
      </c>
      <c r="G11" s="59" t="e">
        <f>F11*1.15</f>
        <v>#REF!</v>
      </c>
      <c r="H11" s="64"/>
      <c r="I11" s="92"/>
      <c r="J11" s="93">
        <v>3.5114999999999998</v>
      </c>
      <c r="K11" s="92"/>
      <c r="L11" s="92"/>
      <c r="M11" s="58"/>
      <c r="N11" s="58"/>
      <c r="O11" s="92"/>
      <c r="P11" s="95" t="s">
        <v>364</v>
      </c>
      <c r="Q11" s="95">
        <v>6.1</v>
      </c>
      <c r="R11" s="95">
        <v>3.35</v>
      </c>
      <c r="S11" s="95">
        <v>225</v>
      </c>
      <c r="T11" s="95">
        <v>110</v>
      </c>
      <c r="U11" s="95">
        <v>2.5</v>
      </c>
      <c r="V11" s="95">
        <v>7.8499999999999994E-6</v>
      </c>
      <c r="W11" s="95">
        <f t="shared" si="0"/>
        <v>0.48571874999999998</v>
      </c>
      <c r="X11" s="95"/>
      <c r="Y11" s="95">
        <f t="shared" si="1"/>
        <v>1.3357265624999999</v>
      </c>
      <c r="Z11" s="95"/>
      <c r="AA11" s="95"/>
      <c r="AB11" s="95"/>
      <c r="AC11" s="95"/>
      <c r="AD11" s="95">
        <f t="shared" si="2"/>
        <v>0</v>
      </c>
      <c r="AE11" s="111">
        <f t="shared" si="3"/>
        <v>1.3357265624999999</v>
      </c>
      <c r="AF11" s="95" t="s">
        <v>363</v>
      </c>
      <c r="AG11" s="95"/>
      <c r="AH11" s="95"/>
      <c r="AI11" s="95"/>
      <c r="AJ11" s="95"/>
      <c r="AK11" s="95"/>
      <c r="AL11" s="95"/>
      <c r="AM11" s="95"/>
      <c r="AN11" s="95"/>
      <c r="AO11" s="95"/>
      <c r="AP11" s="95"/>
      <c r="AQ11" s="95">
        <v>1</v>
      </c>
      <c r="AR11" s="95">
        <v>1</v>
      </c>
      <c r="AS11" s="95"/>
      <c r="AT11" s="95"/>
      <c r="AU11" s="95"/>
      <c r="AV11" s="95"/>
      <c r="AW11" s="95"/>
      <c r="AX11" s="95">
        <v>1</v>
      </c>
      <c r="AY11" s="95"/>
      <c r="AZ11" s="121">
        <f>SUMPRODUCT(AG8:AY8,AG11:AY11)</f>
        <v>0.47499999999999998</v>
      </c>
      <c r="BA11" s="95"/>
      <c r="BB11" s="95"/>
      <c r="BC11" s="117"/>
      <c r="BD11" s="95"/>
      <c r="BE11" s="123">
        <f t="shared" si="4"/>
        <v>0</v>
      </c>
      <c r="BF11" s="111">
        <f t="shared" si="5"/>
        <v>1.8107265624999997</v>
      </c>
      <c r="BG11" s="124">
        <v>0.2</v>
      </c>
      <c r="BH11" s="111">
        <f t="shared" si="6"/>
        <v>2.1728718749999998</v>
      </c>
      <c r="BI11" s="92"/>
      <c r="BJ11" s="92"/>
      <c r="BK11" s="92"/>
      <c r="BL11" s="92"/>
      <c r="BM11" s="92"/>
      <c r="BN11" s="92"/>
      <c r="BO11" s="92"/>
      <c r="BP11" s="92"/>
      <c r="BQ11" s="92"/>
      <c r="BR11" s="92"/>
      <c r="BS11" s="92"/>
      <c r="BT11" s="92"/>
      <c r="BU11" s="92"/>
      <c r="BV11" s="92"/>
      <c r="BW11" s="92"/>
      <c r="BX11" s="92"/>
      <c r="BY11" s="92"/>
      <c r="BZ11" s="92"/>
      <c r="CA11" s="92"/>
      <c r="CB11" s="92"/>
      <c r="CC11" s="92"/>
      <c r="CD11" s="92"/>
      <c r="CE11" s="92"/>
      <c r="CF11" s="92"/>
      <c r="CG11" s="92"/>
      <c r="CH11" s="92"/>
      <c r="CI11" s="92"/>
      <c r="CJ11" s="92"/>
      <c r="CK11" s="92"/>
      <c r="CL11" s="92"/>
      <c r="CM11" s="92"/>
      <c r="CN11" s="92"/>
      <c r="CO11" s="92"/>
      <c r="CP11" s="92"/>
      <c r="CQ11" s="92"/>
      <c r="CR11" s="92"/>
      <c r="CS11" s="92"/>
      <c r="CT11" s="92"/>
      <c r="CU11" s="92"/>
      <c r="CV11" s="92"/>
      <c r="CW11" s="92"/>
      <c r="CX11" s="92"/>
      <c r="CY11" s="92"/>
      <c r="CZ11" s="92"/>
      <c r="DA11" s="92"/>
      <c r="DB11" s="92"/>
      <c r="DC11" s="92"/>
      <c r="DD11" s="92"/>
      <c r="DE11" s="92"/>
      <c r="DF11" s="92"/>
      <c r="DG11" s="92"/>
      <c r="DH11" s="92"/>
      <c r="DI11" s="92"/>
      <c r="DJ11" s="92"/>
      <c r="DK11" s="92"/>
      <c r="DL11" s="92"/>
      <c r="DM11" s="92"/>
      <c r="DN11" s="92"/>
      <c r="DO11" s="92"/>
      <c r="DP11" s="92"/>
      <c r="DQ11" s="92"/>
      <c r="DR11" s="92"/>
      <c r="DS11" s="92"/>
      <c r="DT11" s="92"/>
      <c r="DU11" s="92"/>
      <c r="DV11" s="92"/>
      <c r="DW11" s="92"/>
      <c r="DX11" s="92"/>
      <c r="DY11" s="92"/>
      <c r="DZ11" s="92"/>
      <c r="EA11" s="92"/>
      <c r="EB11" s="92"/>
      <c r="EC11" s="92"/>
      <c r="ED11" s="92"/>
      <c r="EE11" s="92"/>
      <c r="EF11" s="92"/>
      <c r="EG11" s="92"/>
      <c r="EH11" s="92"/>
      <c r="EI11" s="92"/>
      <c r="EJ11" s="92"/>
      <c r="EK11" s="92"/>
      <c r="EL11" s="92"/>
      <c r="EM11" s="92"/>
      <c r="EN11" s="92"/>
      <c r="EO11" s="92"/>
      <c r="EP11" s="92"/>
      <c r="EQ11" s="92"/>
      <c r="ER11" s="92"/>
      <c r="ES11" s="92"/>
      <c r="ET11" s="92"/>
      <c r="EU11" s="92"/>
      <c r="EV11" s="92"/>
      <c r="EW11" s="92"/>
      <c r="EX11" s="92"/>
      <c r="EY11" s="92"/>
      <c r="EZ11" s="92"/>
      <c r="FA11" s="92"/>
      <c r="FB11" s="92"/>
      <c r="FC11" s="92"/>
      <c r="FD11" s="92"/>
      <c r="FE11" s="92"/>
      <c r="FF11" s="92"/>
      <c r="FG11" s="92"/>
      <c r="FH11" s="92"/>
      <c r="FI11" s="92"/>
      <c r="FJ11" s="92"/>
      <c r="FK11" s="92"/>
      <c r="FL11" s="92"/>
      <c r="FM11" s="92"/>
      <c r="FN11" s="92"/>
      <c r="FO11" s="92"/>
      <c r="FP11" s="92"/>
      <c r="FQ11" s="92"/>
      <c r="FR11" s="92"/>
      <c r="FS11" s="92"/>
      <c r="FT11" s="92"/>
      <c r="FU11" s="92"/>
      <c r="FV11" s="92"/>
      <c r="FW11" s="92"/>
      <c r="FX11" s="92"/>
      <c r="FY11" s="92"/>
      <c r="FZ11" s="92"/>
      <c r="GA11" s="92"/>
      <c r="GB11" s="92"/>
      <c r="GC11" s="92"/>
      <c r="GD11" s="92"/>
      <c r="GE11" s="92"/>
      <c r="GF11" s="92"/>
      <c r="GG11" s="92"/>
      <c r="GH11" s="92"/>
      <c r="GI11" s="92"/>
      <c r="GJ11" s="92"/>
      <c r="GK11" s="92"/>
      <c r="GL11" s="92"/>
      <c r="GM11" s="92"/>
      <c r="GN11" s="92"/>
      <c r="GO11" s="92"/>
      <c r="GP11" s="92"/>
      <c r="GQ11" s="92"/>
      <c r="GR11" s="92"/>
      <c r="GS11" s="92"/>
      <c r="GT11" s="92"/>
      <c r="GU11" s="92"/>
      <c r="GV11" s="92"/>
      <c r="GW11" s="92"/>
      <c r="GX11" s="92"/>
      <c r="GY11" s="92"/>
      <c r="GZ11" s="92"/>
      <c r="HA11" s="92"/>
      <c r="HB11" s="92"/>
      <c r="HC11" s="92"/>
      <c r="HD11" s="92"/>
      <c r="HE11" s="92"/>
      <c r="HF11" s="92"/>
      <c r="HG11" s="92"/>
      <c r="HH11" s="92"/>
      <c r="HI11" s="92"/>
      <c r="HJ11" s="92"/>
      <c r="HK11" s="92"/>
      <c r="HL11" s="92"/>
      <c r="HM11" s="92"/>
      <c r="HN11" s="92"/>
      <c r="HO11" s="92"/>
      <c r="HP11" s="92"/>
      <c r="HQ11" s="92"/>
      <c r="HR11" s="92"/>
      <c r="HS11" s="92"/>
      <c r="HT11" s="92"/>
      <c r="HU11" s="92"/>
      <c r="HV11" s="92"/>
      <c r="HW11" s="92"/>
      <c r="HX11" s="92"/>
      <c r="HY11" s="92"/>
      <c r="HZ11" s="92"/>
      <c r="IA11" s="92"/>
      <c r="IB11" s="92"/>
      <c r="IC11" s="92"/>
      <c r="ID11" s="92"/>
      <c r="IE11" s="92"/>
      <c r="IF11" s="92"/>
      <c r="IG11" s="92"/>
      <c r="IH11" s="92"/>
      <c r="II11" s="92"/>
      <c r="IJ11" s="92"/>
      <c r="IK11" s="92"/>
      <c r="IL11" s="92"/>
      <c r="IM11" s="92"/>
      <c r="IN11" s="92"/>
      <c r="IO11" s="92"/>
      <c r="IP11" s="92"/>
      <c r="IQ11" s="92"/>
      <c r="IR11" s="92"/>
      <c r="IS11" s="92"/>
      <c r="IT11" s="92"/>
    </row>
    <row r="12" spans="1:254" s="14" customFormat="1" ht="15" customHeight="1">
      <c r="A12" s="61">
        <v>4</v>
      </c>
      <c r="B12" s="62"/>
      <c r="C12" s="55" t="s">
        <v>76</v>
      </c>
      <c r="D12" s="56" t="s">
        <v>77</v>
      </c>
      <c r="E12" s="63"/>
      <c r="F12" s="58" t="e">
        <f>VLOOKUP(D12,#REF!,3,0)</f>
        <v>#REF!</v>
      </c>
      <c r="G12" s="59" t="e">
        <f>F12*1.15</f>
        <v>#REF!</v>
      </c>
      <c r="H12" s="64"/>
      <c r="I12" s="92"/>
      <c r="J12" s="93">
        <v>3.5114999999999998</v>
      </c>
      <c r="K12" s="92"/>
      <c r="L12" s="92"/>
      <c r="M12" s="58"/>
      <c r="N12" s="58"/>
      <c r="O12" s="92"/>
      <c r="P12" s="95" t="s">
        <v>364</v>
      </c>
      <c r="Q12" s="95">
        <v>6.1</v>
      </c>
      <c r="R12" s="95">
        <v>3.35</v>
      </c>
      <c r="S12" s="95">
        <v>225</v>
      </c>
      <c r="T12" s="95">
        <v>110</v>
      </c>
      <c r="U12" s="95">
        <v>2.5</v>
      </c>
      <c r="V12" s="95">
        <v>7.8499999999999994E-6</v>
      </c>
      <c r="W12" s="95">
        <f t="shared" si="0"/>
        <v>0.48571874999999998</v>
      </c>
      <c r="X12" s="95"/>
      <c r="Y12" s="95">
        <f t="shared" si="1"/>
        <v>1.3357265624999999</v>
      </c>
      <c r="Z12" s="95"/>
      <c r="AA12" s="95"/>
      <c r="AB12" s="95"/>
      <c r="AC12" s="95"/>
      <c r="AD12" s="95">
        <f t="shared" si="2"/>
        <v>0</v>
      </c>
      <c r="AE12" s="111">
        <f t="shared" si="3"/>
        <v>1.3357265624999999</v>
      </c>
      <c r="AF12" s="95" t="s">
        <v>363</v>
      </c>
      <c r="AG12" s="95"/>
      <c r="AH12" s="95"/>
      <c r="AI12" s="95"/>
      <c r="AJ12" s="95"/>
      <c r="AK12" s="95"/>
      <c r="AL12" s="95"/>
      <c r="AM12" s="95"/>
      <c r="AN12" s="95"/>
      <c r="AO12" s="95"/>
      <c r="AP12" s="95"/>
      <c r="AQ12" s="95">
        <v>1</v>
      </c>
      <c r="AR12" s="95">
        <v>1</v>
      </c>
      <c r="AS12" s="95"/>
      <c r="AT12" s="95"/>
      <c r="AU12" s="95"/>
      <c r="AV12" s="95"/>
      <c r="AW12" s="95"/>
      <c r="AX12" s="95">
        <v>1</v>
      </c>
      <c r="AY12" s="95"/>
      <c r="AZ12" s="121">
        <f>SUMPRODUCT(AG8:AY8,AG12:AY12)</f>
        <v>0.47499999999999998</v>
      </c>
      <c r="BA12" s="95"/>
      <c r="BB12" s="95"/>
      <c r="BC12" s="117"/>
      <c r="BD12" s="95"/>
      <c r="BE12" s="123">
        <f t="shared" si="4"/>
        <v>0</v>
      </c>
      <c r="BF12" s="111">
        <f t="shared" si="5"/>
        <v>1.8107265624999997</v>
      </c>
      <c r="BG12" s="124">
        <v>0.2</v>
      </c>
      <c r="BH12" s="111">
        <f t="shared" si="6"/>
        <v>2.1728718749999998</v>
      </c>
      <c r="BI12" s="92"/>
      <c r="BJ12" s="92"/>
      <c r="BK12" s="92"/>
      <c r="BL12" s="92"/>
      <c r="BM12" s="92"/>
      <c r="BN12" s="92"/>
      <c r="BO12" s="92"/>
      <c r="BP12" s="92"/>
      <c r="BQ12" s="92"/>
      <c r="BR12" s="92"/>
      <c r="BS12" s="92"/>
      <c r="BT12" s="92"/>
      <c r="BU12" s="92"/>
      <c r="BV12" s="92"/>
      <c r="BW12" s="92"/>
      <c r="BX12" s="92"/>
      <c r="BY12" s="92"/>
      <c r="BZ12" s="92"/>
      <c r="CA12" s="92"/>
      <c r="CB12" s="92"/>
      <c r="CC12" s="92"/>
      <c r="CD12" s="92"/>
      <c r="CE12" s="92"/>
      <c r="CF12" s="92"/>
      <c r="CG12" s="92"/>
      <c r="CH12" s="92"/>
      <c r="CI12" s="92"/>
      <c r="CJ12" s="92"/>
      <c r="CK12" s="92"/>
      <c r="CL12" s="92"/>
      <c r="CM12" s="92"/>
      <c r="CN12" s="92"/>
      <c r="CO12" s="92"/>
      <c r="CP12" s="92"/>
      <c r="CQ12" s="92"/>
      <c r="CR12" s="92"/>
      <c r="CS12" s="92"/>
      <c r="CT12" s="92"/>
      <c r="CU12" s="92"/>
      <c r="CV12" s="92"/>
      <c r="CW12" s="92"/>
      <c r="CX12" s="92"/>
      <c r="CY12" s="92"/>
      <c r="CZ12" s="92"/>
      <c r="DA12" s="92"/>
      <c r="DB12" s="92"/>
      <c r="DC12" s="92"/>
      <c r="DD12" s="92"/>
      <c r="DE12" s="92"/>
      <c r="DF12" s="92"/>
      <c r="DG12" s="92"/>
      <c r="DH12" s="92"/>
      <c r="DI12" s="92"/>
      <c r="DJ12" s="92"/>
      <c r="DK12" s="92"/>
      <c r="DL12" s="92"/>
      <c r="DM12" s="92"/>
      <c r="DN12" s="92"/>
      <c r="DO12" s="92"/>
      <c r="DP12" s="92"/>
      <c r="DQ12" s="92"/>
      <c r="DR12" s="92"/>
      <c r="DS12" s="92"/>
      <c r="DT12" s="92"/>
      <c r="DU12" s="92"/>
      <c r="DV12" s="92"/>
      <c r="DW12" s="92"/>
      <c r="DX12" s="92"/>
      <c r="DY12" s="92"/>
      <c r="DZ12" s="92"/>
      <c r="EA12" s="92"/>
      <c r="EB12" s="92"/>
      <c r="EC12" s="92"/>
      <c r="ED12" s="92"/>
      <c r="EE12" s="92"/>
      <c r="EF12" s="92"/>
      <c r="EG12" s="92"/>
      <c r="EH12" s="92"/>
      <c r="EI12" s="92"/>
      <c r="EJ12" s="92"/>
      <c r="EK12" s="92"/>
      <c r="EL12" s="92"/>
      <c r="EM12" s="92"/>
      <c r="EN12" s="92"/>
      <c r="EO12" s="92"/>
      <c r="EP12" s="92"/>
      <c r="EQ12" s="92"/>
      <c r="ER12" s="92"/>
      <c r="ES12" s="92"/>
      <c r="ET12" s="92"/>
      <c r="EU12" s="92"/>
      <c r="EV12" s="92"/>
      <c r="EW12" s="92"/>
      <c r="EX12" s="92"/>
      <c r="EY12" s="92"/>
      <c r="EZ12" s="92"/>
      <c r="FA12" s="92"/>
      <c r="FB12" s="92"/>
      <c r="FC12" s="92"/>
      <c r="FD12" s="92"/>
      <c r="FE12" s="92"/>
      <c r="FF12" s="92"/>
      <c r="FG12" s="92"/>
      <c r="FH12" s="92"/>
      <c r="FI12" s="92"/>
      <c r="FJ12" s="92"/>
      <c r="FK12" s="92"/>
      <c r="FL12" s="92"/>
      <c r="FM12" s="92"/>
      <c r="FN12" s="92"/>
      <c r="FO12" s="92"/>
      <c r="FP12" s="92"/>
      <c r="FQ12" s="92"/>
      <c r="FR12" s="92"/>
      <c r="FS12" s="92"/>
      <c r="FT12" s="92"/>
      <c r="FU12" s="92"/>
      <c r="FV12" s="92"/>
      <c r="FW12" s="92"/>
      <c r="FX12" s="92"/>
      <c r="FY12" s="92"/>
      <c r="FZ12" s="92"/>
      <c r="GA12" s="92"/>
      <c r="GB12" s="92"/>
      <c r="GC12" s="92"/>
      <c r="GD12" s="92"/>
      <c r="GE12" s="92"/>
      <c r="GF12" s="92"/>
      <c r="GG12" s="92"/>
      <c r="GH12" s="92"/>
      <c r="GI12" s="92"/>
      <c r="GJ12" s="92"/>
      <c r="GK12" s="92"/>
      <c r="GL12" s="92"/>
      <c r="GM12" s="92"/>
      <c r="GN12" s="92"/>
      <c r="GO12" s="92"/>
      <c r="GP12" s="92"/>
      <c r="GQ12" s="92"/>
      <c r="GR12" s="92"/>
      <c r="GS12" s="92"/>
      <c r="GT12" s="92"/>
      <c r="GU12" s="92"/>
      <c r="GV12" s="92"/>
      <c r="GW12" s="92"/>
      <c r="GX12" s="92"/>
      <c r="GY12" s="92"/>
      <c r="GZ12" s="92"/>
      <c r="HA12" s="92"/>
      <c r="HB12" s="92"/>
      <c r="HC12" s="92"/>
      <c r="HD12" s="92"/>
      <c r="HE12" s="92"/>
      <c r="HF12" s="92"/>
      <c r="HG12" s="92"/>
      <c r="HH12" s="92"/>
      <c r="HI12" s="92"/>
      <c r="HJ12" s="92"/>
      <c r="HK12" s="92"/>
      <c r="HL12" s="92"/>
      <c r="HM12" s="92"/>
      <c r="HN12" s="92"/>
      <c r="HO12" s="92"/>
      <c r="HP12" s="92"/>
      <c r="HQ12" s="92"/>
      <c r="HR12" s="92"/>
      <c r="HS12" s="92"/>
      <c r="HT12" s="92"/>
      <c r="HU12" s="92"/>
      <c r="HV12" s="92"/>
      <c r="HW12" s="92"/>
      <c r="HX12" s="92"/>
      <c r="HY12" s="92"/>
      <c r="HZ12" s="92"/>
      <c r="IA12" s="92"/>
      <c r="IB12" s="92"/>
      <c r="IC12" s="92"/>
      <c r="ID12" s="92"/>
      <c r="IE12" s="92"/>
      <c r="IF12" s="92"/>
      <c r="IG12" s="92"/>
      <c r="IH12" s="92"/>
      <c r="II12" s="92"/>
      <c r="IJ12" s="92"/>
      <c r="IK12" s="92"/>
      <c r="IL12" s="92"/>
      <c r="IM12" s="92"/>
      <c r="IN12" s="92"/>
      <c r="IO12" s="92"/>
      <c r="IP12" s="92"/>
      <c r="IQ12" s="92"/>
      <c r="IR12" s="92"/>
      <c r="IS12" s="92"/>
      <c r="IT12" s="92"/>
    </row>
    <row r="13" spans="1:254" s="14" customFormat="1" ht="15" customHeight="1">
      <c r="A13" s="61">
        <v>5</v>
      </c>
      <c r="B13" s="62"/>
      <c r="C13" s="55" t="s">
        <v>86</v>
      </c>
      <c r="D13" s="56" t="s">
        <v>79</v>
      </c>
      <c r="E13" s="63"/>
      <c r="F13" s="58" t="e">
        <f>VLOOKUP(D13,#REF!,3,0)</f>
        <v>#REF!</v>
      </c>
      <c r="G13" s="59" t="e">
        <f>F13*1.15</f>
        <v>#REF!</v>
      </c>
      <c r="H13" s="65"/>
      <c r="I13" s="92"/>
      <c r="J13" s="93"/>
      <c r="K13" s="92"/>
      <c r="L13" s="92"/>
      <c r="M13" s="58"/>
      <c r="N13" s="58"/>
      <c r="O13" s="92"/>
      <c r="P13" s="95" t="s">
        <v>365</v>
      </c>
      <c r="Q13" s="95">
        <v>5.7</v>
      </c>
      <c r="R13" s="95">
        <v>3.35</v>
      </c>
      <c r="S13" s="95">
        <v>120</v>
      </c>
      <c r="T13" s="95">
        <v>200</v>
      </c>
      <c r="U13" s="95">
        <v>2</v>
      </c>
      <c r="V13" s="95">
        <v>7.8499999999999994E-6</v>
      </c>
      <c r="W13" s="95">
        <f t="shared" si="0"/>
        <v>0.37679999999999997</v>
      </c>
      <c r="X13" s="95"/>
      <c r="Y13" s="95">
        <f t="shared" si="1"/>
        <v>0.88548000000000004</v>
      </c>
      <c r="Z13" s="95"/>
      <c r="AA13" s="95"/>
      <c r="AB13" s="95"/>
      <c r="AC13" s="95"/>
      <c r="AD13" s="95">
        <f t="shared" si="2"/>
        <v>0</v>
      </c>
      <c r="AE13" s="111">
        <f t="shared" si="3"/>
        <v>0.88548000000000004</v>
      </c>
      <c r="AF13" s="95" t="s">
        <v>363</v>
      </c>
      <c r="AG13" s="95"/>
      <c r="AH13" s="95"/>
      <c r="AI13" s="95"/>
      <c r="AJ13" s="95"/>
      <c r="AK13" s="95"/>
      <c r="AL13" s="95"/>
      <c r="AM13" s="95"/>
      <c r="AN13" s="95"/>
      <c r="AO13" s="95"/>
      <c r="AP13" s="95"/>
      <c r="AQ13" s="95">
        <v>1</v>
      </c>
      <c r="AR13" s="95">
        <v>1</v>
      </c>
      <c r="AS13" s="95"/>
      <c r="AT13" s="95"/>
      <c r="AU13" s="95"/>
      <c r="AV13" s="95"/>
      <c r="AW13" s="95"/>
      <c r="AX13" s="95"/>
      <c r="AY13" s="95"/>
      <c r="AZ13" s="121">
        <f>SUMPRODUCT(AG8:AY8,AG13:AY13)</f>
        <v>0.22499999999999998</v>
      </c>
      <c r="BA13" s="95"/>
      <c r="BB13" s="95"/>
      <c r="BC13" s="117"/>
      <c r="BD13" s="95"/>
      <c r="BE13" s="123">
        <f t="shared" si="4"/>
        <v>0</v>
      </c>
      <c r="BF13" s="111">
        <f t="shared" si="5"/>
        <v>1.1104799999999999</v>
      </c>
      <c r="BG13" s="124">
        <v>0.2</v>
      </c>
      <c r="BH13" s="111">
        <f t="shared" si="6"/>
        <v>1.3325759999999998</v>
      </c>
      <c r="BI13" s="92"/>
      <c r="BJ13" s="92"/>
      <c r="BK13" s="92"/>
      <c r="BL13" s="92"/>
      <c r="BM13" s="92"/>
      <c r="BN13" s="92"/>
      <c r="BO13" s="92"/>
      <c r="BP13" s="92"/>
      <c r="BQ13" s="92"/>
      <c r="BR13" s="92"/>
      <c r="BS13" s="92"/>
      <c r="BT13" s="92"/>
      <c r="BU13" s="92"/>
      <c r="BV13" s="92"/>
      <c r="BW13" s="92"/>
      <c r="BX13" s="92"/>
      <c r="BY13" s="92"/>
      <c r="BZ13" s="92"/>
      <c r="CA13" s="92"/>
      <c r="CB13" s="92"/>
      <c r="CC13" s="92"/>
      <c r="CD13" s="92"/>
      <c r="CE13" s="92"/>
      <c r="CF13" s="92"/>
      <c r="CG13" s="92"/>
      <c r="CH13" s="92"/>
      <c r="CI13" s="92"/>
      <c r="CJ13" s="92"/>
      <c r="CK13" s="92"/>
      <c r="CL13" s="92"/>
      <c r="CM13" s="92"/>
      <c r="CN13" s="92"/>
      <c r="CO13" s="92"/>
      <c r="CP13" s="92"/>
      <c r="CQ13" s="92"/>
      <c r="CR13" s="92"/>
      <c r="CS13" s="92"/>
      <c r="CT13" s="92"/>
      <c r="CU13" s="92"/>
      <c r="CV13" s="92"/>
      <c r="CW13" s="92"/>
      <c r="CX13" s="92"/>
      <c r="CY13" s="92"/>
      <c r="CZ13" s="92"/>
      <c r="DA13" s="92"/>
      <c r="DB13" s="92"/>
      <c r="DC13" s="92"/>
      <c r="DD13" s="92"/>
      <c r="DE13" s="92"/>
      <c r="DF13" s="92"/>
      <c r="DG13" s="92"/>
      <c r="DH13" s="92"/>
      <c r="DI13" s="92"/>
      <c r="DJ13" s="92"/>
      <c r="DK13" s="92"/>
      <c r="DL13" s="92"/>
      <c r="DM13" s="92"/>
      <c r="DN13" s="92"/>
      <c r="DO13" s="92"/>
      <c r="DP13" s="92"/>
      <c r="DQ13" s="92"/>
      <c r="DR13" s="92"/>
      <c r="DS13" s="92"/>
      <c r="DT13" s="92"/>
      <c r="DU13" s="92"/>
      <c r="DV13" s="92"/>
      <c r="DW13" s="92"/>
      <c r="DX13" s="92"/>
      <c r="DY13" s="92"/>
      <c r="DZ13" s="92"/>
      <c r="EA13" s="92"/>
      <c r="EB13" s="92"/>
      <c r="EC13" s="92"/>
      <c r="ED13" s="92"/>
      <c r="EE13" s="92"/>
      <c r="EF13" s="92"/>
      <c r="EG13" s="92"/>
      <c r="EH13" s="92"/>
      <c r="EI13" s="92"/>
      <c r="EJ13" s="92"/>
      <c r="EK13" s="92"/>
      <c r="EL13" s="92"/>
      <c r="EM13" s="92"/>
      <c r="EN13" s="92"/>
      <c r="EO13" s="92"/>
      <c r="EP13" s="92"/>
      <c r="EQ13" s="92"/>
      <c r="ER13" s="92"/>
      <c r="ES13" s="92"/>
      <c r="ET13" s="92"/>
      <c r="EU13" s="92"/>
      <c r="EV13" s="92"/>
      <c r="EW13" s="92"/>
      <c r="EX13" s="92"/>
      <c r="EY13" s="92"/>
      <c r="EZ13" s="92"/>
      <c r="FA13" s="92"/>
      <c r="FB13" s="92"/>
      <c r="FC13" s="92"/>
      <c r="FD13" s="92"/>
      <c r="FE13" s="92"/>
      <c r="FF13" s="92"/>
      <c r="FG13" s="92"/>
      <c r="FH13" s="92"/>
      <c r="FI13" s="92"/>
      <c r="FJ13" s="92"/>
      <c r="FK13" s="92"/>
      <c r="FL13" s="92"/>
      <c r="FM13" s="92"/>
      <c r="FN13" s="92"/>
      <c r="FO13" s="92"/>
      <c r="FP13" s="92"/>
      <c r="FQ13" s="92"/>
      <c r="FR13" s="92"/>
      <c r="FS13" s="92"/>
      <c r="FT13" s="92"/>
      <c r="FU13" s="92"/>
      <c r="FV13" s="92"/>
      <c r="FW13" s="92"/>
      <c r="FX13" s="92"/>
      <c r="FY13" s="92"/>
      <c r="FZ13" s="92"/>
      <c r="GA13" s="92"/>
      <c r="GB13" s="92"/>
      <c r="GC13" s="92"/>
      <c r="GD13" s="92"/>
      <c r="GE13" s="92"/>
      <c r="GF13" s="92"/>
      <c r="GG13" s="92"/>
      <c r="GH13" s="92"/>
      <c r="GI13" s="92"/>
      <c r="GJ13" s="92"/>
      <c r="GK13" s="92"/>
      <c r="GL13" s="92"/>
      <c r="GM13" s="92"/>
      <c r="GN13" s="92"/>
      <c r="GO13" s="92"/>
      <c r="GP13" s="92"/>
      <c r="GQ13" s="92"/>
      <c r="GR13" s="92"/>
      <c r="GS13" s="92"/>
      <c r="GT13" s="92"/>
      <c r="GU13" s="92"/>
      <c r="GV13" s="92"/>
      <c r="GW13" s="92"/>
      <c r="GX13" s="92"/>
      <c r="GY13" s="92"/>
      <c r="GZ13" s="92"/>
      <c r="HA13" s="92"/>
      <c r="HB13" s="92"/>
      <c r="HC13" s="92"/>
      <c r="HD13" s="92"/>
      <c r="HE13" s="92"/>
      <c r="HF13" s="92"/>
      <c r="HG13" s="92"/>
      <c r="HH13" s="92"/>
      <c r="HI13" s="92"/>
      <c r="HJ13" s="92"/>
      <c r="HK13" s="92"/>
      <c r="HL13" s="92"/>
      <c r="HM13" s="92"/>
      <c r="HN13" s="92"/>
      <c r="HO13" s="92"/>
      <c r="HP13" s="92"/>
      <c r="HQ13" s="92"/>
      <c r="HR13" s="92"/>
      <c r="HS13" s="92"/>
      <c r="HT13" s="92"/>
      <c r="HU13" s="92"/>
      <c r="HV13" s="92"/>
      <c r="HW13" s="92"/>
      <c r="HX13" s="92"/>
      <c r="HY13" s="92"/>
      <c r="HZ13" s="92"/>
      <c r="IA13" s="92"/>
      <c r="IB13" s="92"/>
      <c r="IC13" s="92"/>
      <c r="ID13" s="92"/>
      <c r="IE13" s="92"/>
      <c r="IF13" s="92"/>
      <c r="IG13" s="92"/>
      <c r="IH13" s="92"/>
      <c r="II13" s="92"/>
      <c r="IJ13" s="92"/>
      <c r="IK13" s="92"/>
      <c r="IL13" s="92"/>
      <c r="IM13" s="92"/>
      <c r="IN13" s="92"/>
      <c r="IO13" s="92"/>
      <c r="IP13" s="92"/>
      <c r="IQ13" s="92"/>
      <c r="IR13" s="92"/>
      <c r="IS13" s="92"/>
      <c r="IT13" s="92"/>
    </row>
    <row r="14" spans="1:254" s="48" customFormat="1" ht="15" customHeight="1">
      <c r="A14" s="66">
        <v>6</v>
      </c>
      <c r="B14" s="67"/>
      <c r="C14" s="4" t="s">
        <v>87</v>
      </c>
      <c r="D14" s="68" t="s">
        <v>88</v>
      </c>
      <c r="E14" s="69"/>
      <c r="F14" s="70" t="e">
        <f>VLOOKUP(D14,#REF!,3,0)</f>
        <v>#REF!</v>
      </c>
      <c r="G14" s="71" t="e">
        <f>F14*1.15</f>
        <v>#REF!</v>
      </c>
      <c r="H14" s="72"/>
      <c r="I14" s="96"/>
      <c r="J14" s="97"/>
      <c r="K14" s="96"/>
      <c r="L14" s="96"/>
      <c r="M14" s="70"/>
      <c r="N14" s="70"/>
      <c r="O14" s="96"/>
      <c r="P14" s="98" t="s">
        <v>365</v>
      </c>
      <c r="Q14" s="98">
        <v>5.7</v>
      </c>
      <c r="R14" s="98">
        <v>3.35</v>
      </c>
      <c r="S14" s="98">
        <v>120</v>
      </c>
      <c r="T14" s="98">
        <v>200</v>
      </c>
      <c r="U14" s="98">
        <v>2</v>
      </c>
      <c r="V14" s="98">
        <v>7.8499999999999994E-6</v>
      </c>
      <c r="W14" s="98">
        <f t="shared" si="0"/>
        <v>0.37679999999999997</v>
      </c>
      <c r="X14" s="98"/>
      <c r="Y14" s="98">
        <f t="shared" si="1"/>
        <v>0.88548000000000004</v>
      </c>
      <c r="Z14" s="98"/>
      <c r="AA14" s="98"/>
      <c r="AB14" s="98"/>
      <c r="AC14" s="98"/>
      <c r="AD14" s="98">
        <f t="shared" si="2"/>
        <v>0</v>
      </c>
      <c r="AE14" s="112">
        <f t="shared" si="3"/>
        <v>0.88548000000000004</v>
      </c>
      <c r="AF14" s="98" t="s">
        <v>363</v>
      </c>
      <c r="AG14" s="98"/>
      <c r="AH14" s="98"/>
      <c r="AI14" s="98"/>
      <c r="AJ14" s="98"/>
      <c r="AK14" s="98"/>
      <c r="AL14" s="98"/>
      <c r="AM14" s="98"/>
      <c r="AN14" s="98"/>
      <c r="AO14" s="98"/>
      <c r="AP14" s="98">
        <v>2</v>
      </c>
      <c r="AQ14" s="98">
        <v>1</v>
      </c>
      <c r="AR14" s="98"/>
      <c r="AS14" s="98"/>
      <c r="AT14" s="98"/>
      <c r="AU14" s="98"/>
      <c r="AV14" s="98"/>
      <c r="AW14" s="98">
        <v>1</v>
      </c>
      <c r="AX14" s="98"/>
      <c r="AY14" s="98"/>
      <c r="AZ14" s="122">
        <f>SUMPRODUCT(AG8:AY8,AG14:AY14)</f>
        <v>0.435</v>
      </c>
      <c r="BA14" s="98"/>
      <c r="BB14" s="98"/>
      <c r="BC14" s="117"/>
      <c r="BD14" s="98"/>
      <c r="BE14" s="125">
        <f t="shared" si="4"/>
        <v>0</v>
      </c>
      <c r="BF14" s="112">
        <f t="shared" si="5"/>
        <v>1.3204800000000001</v>
      </c>
      <c r="BG14" s="126">
        <v>0.2</v>
      </c>
      <c r="BH14" s="112">
        <f t="shared" si="6"/>
        <v>1.584576</v>
      </c>
      <c r="BI14" s="96"/>
      <c r="BJ14" s="96"/>
      <c r="BK14" s="96"/>
      <c r="BL14" s="96"/>
      <c r="BM14" s="96"/>
      <c r="BN14" s="96"/>
      <c r="BO14" s="96"/>
      <c r="BP14" s="96"/>
      <c r="BQ14" s="96"/>
      <c r="BR14" s="96"/>
      <c r="BS14" s="96"/>
      <c r="BT14" s="96"/>
      <c r="BU14" s="96"/>
      <c r="BV14" s="96"/>
      <c r="BW14" s="96"/>
      <c r="BX14" s="96"/>
      <c r="BY14" s="96"/>
      <c r="BZ14" s="96"/>
      <c r="CA14" s="96"/>
      <c r="CB14" s="96"/>
      <c r="CC14" s="96"/>
      <c r="CD14" s="96"/>
      <c r="CE14" s="96"/>
      <c r="CF14" s="96"/>
      <c r="CG14" s="96"/>
      <c r="CH14" s="96"/>
      <c r="CI14" s="96"/>
      <c r="CJ14" s="96"/>
      <c r="CK14" s="96"/>
      <c r="CL14" s="96"/>
      <c r="CM14" s="96"/>
      <c r="CN14" s="96"/>
      <c r="CO14" s="96"/>
      <c r="CP14" s="96"/>
      <c r="CQ14" s="96"/>
      <c r="CR14" s="96"/>
      <c r="CS14" s="96"/>
      <c r="CT14" s="96"/>
      <c r="CU14" s="96"/>
      <c r="CV14" s="96"/>
      <c r="CW14" s="96"/>
      <c r="CX14" s="96"/>
      <c r="CY14" s="96"/>
      <c r="CZ14" s="96"/>
      <c r="DA14" s="96"/>
      <c r="DB14" s="96"/>
      <c r="DC14" s="96"/>
      <c r="DD14" s="96"/>
      <c r="DE14" s="96"/>
      <c r="DF14" s="96"/>
      <c r="DG14" s="96"/>
      <c r="DH14" s="96"/>
      <c r="DI14" s="96"/>
      <c r="DJ14" s="96"/>
      <c r="DK14" s="96"/>
      <c r="DL14" s="96"/>
      <c r="DM14" s="96"/>
      <c r="DN14" s="96"/>
      <c r="DO14" s="96"/>
      <c r="DP14" s="96"/>
      <c r="DQ14" s="96"/>
      <c r="DR14" s="96"/>
      <c r="DS14" s="96"/>
      <c r="DT14" s="96"/>
      <c r="DU14" s="96"/>
      <c r="DV14" s="96"/>
      <c r="DW14" s="96"/>
      <c r="DX14" s="96"/>
      <c r="DY14" s="96"/>
      <c r="DZ14" s="96"/>
      <c r="EA14" s="96"/>
      <c r="EB14" s="96"/>
      <c r="EC14" s="96"/>
      <c r="ED14" s="96"/>
      <c r="EE14" s="96"/>
      <c r="EF14" s="96"/>
      <c r="EG14" s="96"/>
      <c r="EH14" s="96"/>
      <c r="EI14" s="96"/>
      <c r="EJ14" s="96"/>
      <c r="EK14" s="96"/>
      <c r="EL14" s="96"/>
      <c r="EM14" s="96"/>
      <c r="EN14" s="96"/>
      <c r="EO14" s="96"/>
      <c r="EP14" s="96"/>
      <c r="EQ14" s="96"/>
      <c r="ER14" s="96"/>
      <c r="ES14" s="96"/>
      <c r="ET14" s="96"/>
      <c r="EU14" s="96"/>
      <c r="EV14" s="96"/>
      <c r="EW14" s="96"/>
      <c r="EX14" s="96"/>
      <c r="EY14" s="96"/>
      <c r="EZ14" s="96"/>
      <c r="FA14" s="96"/>
      <c r="FB14" s="96"/>
      <c r="FC14" s="96"/>
      <c r="FD14" s="96"/>
      <c r="FE14" s="96"/>
      <c r="FF14" s="96"/>
      <c r="FG14" s="96"/>
      <c r="FH14" s="96"/>
      <c r="FI14" s="96"/>
      <c r="FJ14" s="96"/>
      <c r="FK14" s="96"/>
      <c r="FL14" s="96"/>
      <c r="FM14" s="96"/>
      <c r="FN14" s="96"/>
      <c r="FO14" s="96"/>
      <c r="FP14" s="96"/>
      <c r="FQ14" s="96"/>
      <c r="FR14" s="96"/>
      <c r="FS14" s="96"/>
      <c r="FT14" s="96"/>
      <c r="FU14" s="96"/>
      <c r="FV14" s="96"/>
      <c r="FW14" s="96"/>
      <c r="FX14" s="96"/>
      <c r="FY14" s="96"/>
      <c r="FZ14" s="96"/>
      <c r="GA14" s="96"/>
      <c r="GB14" s="96"/>
      <c r="GC14" s="96"/>
      <c r="GD14" s="96"/>
      <c r="GE14" s="96"/>
      <c r="GF14" s="96"/>
      <c r="GG14" s="96"/>
      <c r="GH14" s="96"/>
      <c r="GI14" s="96"/>
      <c r="GJ14" s="96"/>
      <c r="GK14" s="96"/>
      <c r="GL14" s="96"/>
      <c r="GM14" s="96"/>
      <c r="GN14" s="96"/>
      <c r="GO14" s="96"/>
      <c r="GP14" s="96"/>
      <c r="GQ14" s="96"/>
      <c r="GR14" s="96"/>
      <c r="GS14" s="96"/>
      <c r="GT14" s="96"/>
      <c r="GU14" s="96"/>
      <c r="GV14" s="96"/>
      <c r="GW14" s="96"/>
      <c r="GX14" s="96"/>
      <c r="GY14" s="96"/>
      <c r="GZ14" s="96"/>
      <c r="HA14" s="96"/>
      <c r="HB14" s="96"/>
      <c r="HC14" s="96"/>
      <c r="HD14" s="96"/>
      <c r="HE14" s="96"/>
      <c r="HF14" s="96"/>
      <c r="HG14" s="96"/>
      <c r="HH14" s="96"/>
      <c r="HI14" s="96"/>
      <c r="HJ14" s="96"/>
      <c r="HK14" s="96"/>
      <c r="HL14" s="96"/>
      <c r="HM14" s="96"/>
      <c r="HN14" s="96"/>
      <c r="HO14" s="96"/>
      <c r="HP14" s="96"/>
      <c r="HQ14" s="96"/>
      <c r="HR14" s="96"/>
      <c r="HS14" s="96"/>
      <c r="HT14" s="96"/>
      <c r="HU14" s="96"/>
      <c r="HV14" s="96"/>
      <c r="HW14" s="96"/>
      <c r="HX14" s="96"/>
      <c r="HY14" s="96"/>
      <c r="HZ14" s="96"/>
      <c r="IA14" s="96"/>
      <c r="IB14" s="96"/>
      <c r="IC14" s="96"/>
      <c r="ID14" s="96"/>
      <c r="IE14" s="96"/>
      <c r="IF14" s="96"/>
      <c r="IG14" s="96"/>
      <c r="IH14" s="96"/>
      <c r="II14" s="96"/>
      <c r="IJ14" s="96"/>
      <c r="IK14" s="96"/>
      <c r="IL14" s="96"/>
      <c r="IM14" s="96"/>
      <c r="IN14" s="96"/>
      <c r="IO14" s="96"/>
      <c r="IP14" s="96"/>
      <c r="IQ14" s="96"/>
      <c r="IR14" s="96"/>
      <c r="IS14" s="96"/>
      <c r="IT14" s="96"/>
    </row>
    <row r="15" spans="1:254" s="14" customFormat="1" ht="15" customHeight="1">
      <c r="A15" s="61">
        <v>7</v>
      </c>
      <c r="B15" s="62"/>
      <c r="C15" s="55" t="s">
        <v>89</v>
      </c>
      <c r="D15" s="56" t="s">
        <v>90</v>
      </c>
      <c r="E15" s="63"/>
      <c r="F15" s="58" t="e">
        <f>VLOOKUP(D15,#REF!,3,0)</f>
        <v>#REF!</v>
      </c>
      <c r="G15" s="59">
        <v>3.161</v>
      </c>
      <c r="H15" s="65"/>
      <c r="I15" s="92"/>
      <c r="J15" s="93"/>
      <c r="K15" s="92"/>
      <c r="L15" s="92"/>
      <c r="M15" s="58"/>
      <c r="N15" s="58"/>
      <c r="O15" s="92"/>
      <c r="P15" s="99"/>
      <c r="Q15" s="99"/>
      <c r="R15" s="99"/>
      <c r="S15" s="99"/>
      <c r="T15" s="99"/>
      <c r="U15" s="99"/>
      <c r="V15" s="98">
        <v>7.8499999999999994E-6</v>
      </c>
      <c r="W15" s="98">
        <f t="shared" ref="W15:W56" si="7">S15*T15*U15*V15</f>
        <v>0</v>
      </c>
      <c r="X15" s="99"/>
      <c r="Y15" s="98">
        <f t="shared" ref="Y15:Y56" si="8">Q15*W15-R15*(W15-X15)</f>
        <v>0</v>
      </c>
      <c r="Z15" s="99"/>
      <c r="AA15" s="99"/>
      <c r="AB15" s="99"/>
      <c r="AC15" s="99"/>
      <c r="AD15" s="99"/>
      <c r="AE15" s="112">
        <f t="shared" ref="AE15:AE56" si="9">Y15+AD15</f>
        <v>0</v>
      </c>
      <c r="AF15" s="99" t="s">
        <v>363</v>
      </c>
      <c r="AG15" s="99"/>
      <c r="AH15" s="99"/>
      <c r="AI15" s="99"/>
      <c r="AJ15" s="99"/>
      <c r="AK15" s="99"/>
      <c r="AL15" s="99"/>
      <c r="AM15" s="99"/>
      <c r="AN15" s="99"/>
      <c r="AO15" s="99"/>
      <c r="AP15" s="99"/>
      <c r="AQ15" s="99"/>
      <c r="AR15" s="99"/>
      <c r="AS15" s="99"/>
      <c r="AT15" s="99"/>
      <c r="AU15" s="99"/>
      <c r="AV15" s="99"/>
      <c r="AW15" s="99"/>
      <c r="AX15" s="99"/>
      <c r="AY15" s="99"/>
      <c r="AZ15" s="99"/>
      <c r="BA15" s="99"/>
      <c r="BB15" s="99"/>
      <c r="BC15" s="99"/>
      <c r="BD15" s="99"/>
      <c r="BE15" s="125">
        <f t="shared" ref="BE15:BE56" si="10">BB15*BC15*BD15</f>
        <v>0</v>
      </c>
      <c r="BF15" s="112">
        <f t="shared" ref="BF15:BF56" si="11">AE15+AZ15+BE15</f>
        <v>0</v>
      </c>
      <c r="BG15" s="124">
        <v>0.2</v>
      </c>
      <c r="BH15" s="111">
        <f t="shared" ref="BH15:BH56" si="12">BF15*(1+BG15)</f>
        <v>0</v>
      </c>
      <c r="BI15" s="92"/>
      <c r="BJ15" s="92"/>
      <c r="BK15" s="92"/>
      <c r="BL15" s="92"/>
      <c r="BM15" s="92"/>
      <c r="BN15" s="92"/>
      <c r="BO15" s="92"/>
      <c r="BP15" s="92"/>
      <c r="BQ15" s="92"/>
      <c r="BR15" s="92"/>
      <c r="BS15" s="92"/>
      <c r="BT15" s="92"/>
      <c r="BU15" s="92"/>
      <c r="BV15" s="92"/>
      <c r="BW15" s="92"/>
      <c r="BX15" s="92"/>
      <c r="BY15" s="92"/>
      <c r="BZ15" s="92"/>
      <c r="CA15" s="92"/>
      <c r="CB15" s="92"/>
      <c r="CC15" s="92"/>
      <c r="CD15" s="92"/>
      <c r="CE15" s="92"/>
      <c r="CF15" s="92"/>
      <c r="CG15" s="92"/>
      <c r="CH15" s="92"/>
      <c r="CI15" s="92"/>
      <c r="CJ15" s="92"/>
      <c r="CK15" s="92"/>
      <c r="CL15" s="92"/>
      <c r="CM15" s="92"/>
      <c r="CN15" s="92"/>
      <c r="CO15" s="92"/>
      <c r="CP15" s="92"/>
      <c r="CQ15" s="92"/>
      <c r="CR15" s="92"/>
      <c r="CS15" s="92"/>
      <c r="CT15" s="92"/>
      <c r="CU15" s="92"/>
      <c r="CV15" s="92"/>
      <c r="CW15" s="92"/>
      <c r="CX15" s="92"/>
      <c r="CY15" s="92"/>
      <c r="CZ15" s="92"/>
      <c r="DA15" s="92"/>
      <c r="DB15" s="92"/>
      <c r="DC15" s="92"/>
      <c r="DD15" s="92"/>
      <c r="DE15" s="92"/>
      <c r="DF15" s="92"/>
      <c r="DG15" s="92"/>
      <c r="DH15" s="92"/>
      <c r="DI15" s="92"/>
      <c r="DJ15" s="92"/>
      <c r="DK15" s="92"/>
      <c r="DL15" s="92"/>
      <c r="DM15" s="92"/>
      <c r="DN15" s="92"/>
      <c r="DO15" s="92"/>
      <c r="DP15" s="92"/>
      <c r="DQ15" s="92"/>
      <c r="DR15" s="92"/>
      <c r="DS15" s="92"/>
      <c r="DT15" s="92"/>
      <c r="DU15" s="92"/>
      <c r="DV15" s="92"/>
      <c r="DW15" s="92"/>
      <c r="DX15" s="92"/>
      <c r="DY15" s="92"/>
      <c r="DZ15" s="92"/>
      <c r="EA15" s="92"/>
      <c r="EB15" s="92"/>
      <c r="EC15" s="92"/>
      <c r="ED15" s="92"/>
      <c r="EE15" s="92"/>
      <c r="EF15" s="92"/>
      <c r="EG15" s="92"/>
      <c r="EH15" s="92"/>
      <c r="EI15" s="92"/>
      <c r="EJ15" s="92"/>
      <c r="EK15" s="92"/>
      <c r="EL15" s="92"/>
      <c r="EM15" s="92"/>
      <c r="EN15" s="92"/>
      <c r="EO15" s="92"/>
      <c r="EP15" s="92"/>
      <c r="EQ15" s="92"/>
      <c r="ER15" s="92"/>
      <c r="ES15" s="92"/>
      <c r="ET15" s="92"/>
      <c r="EU15" s="92"/>
      <c r="EV15" s="92"/>
      <c r="EW15" s="92"/>
      <c r="EX15" s="92"/>
      <c r="EY15" s="92"/>
      <c r="EZ15" s="92"/>
      <c r="FA15" s="92"/>
      <c r="FB15" s="92"/>
      <c r="FC15" s="92"/>
      <c r="FD15" s="92"/>
      <c r="FE15" s="92"/>
      <c r="FF15" s="92"/>
      <c r="FG15" s="92"/>
      <c r="FH15" s="92"/>
      <c r="FI15" s="92"/>
      <c r="FJ15" s="92"/>
      <c r="FK15" s="92"/>
      <c r="FL15" s="92"/>
      <c r="FM15" s="92"/>
      <c r="FN15" s="92"/>
      <c r="FO15" s="92"/>
      <c r="FP15" s="92"/>
      <c r="FQ15" s="92"/>
      <c r="FR15" s="92"/>
      <c r="FS15" s="92"/>
      <c r="FT15" s="92"/>
      <c r="FU15" s="92"/>
      <c r="FV15" s="92"/>
      <c r="FW15" s="92"/>
      <c r="FX15" s="92"/>
      <c r="FY15" s="92"/>
      <c r="FZ15" s="92"/>
      <c r="GA15" s="92"/>
      <c r="GB15" s="92"/>
      <c r="GC15" s="92"/>
      <c r="GD15" s="92"/>
      <c r="GE15" s="92"/>
      <c r="GF15" s="92"/>
      <c r="GG15" s="92"/>
      <c r="GH15" s="92"/>
      <c r="GI15" s="92"/>
      <c r="GJ15" s="92"/>
      <c r="GK15" s="92"/>
      <c r="GL15" s="92"/>
      <c r="GM15" s="92"/>
      <c r="GN15" s="92"/>
      <c r="GO15" s="92"/>
      <c r="GP15" s="92"/>
      <c r="GQ15" s="92"/>
      <c r="GR15" s="92"/>
      <c r="GS15" s="92"/>
      <c r="GT15" s="92"/>
      <c r="GU15" s="92"/>
      <c r="GV15" s="92"/>
      <c r="GW15" s="92"/>
      <c r="GX15" s="92"/>
      <c r="GY15" s="92"/>
      <c r="GZ15" s="92"/>
      <c r="HA15" s="92"/>
      <c r="HB15" s="92"/>
      <c r="HC15" s="92"/>
      <c r="HD15" s="92"/>
      <c r="HE15" s="92"/>
      <c r="HF15" s="92"/>
      <c r="HG15" s="92"/>
      <c r="HH15" s="92"/>
      <c r="HI15" s="92"/>
      <c r="HJ15" s="92"/>
      <c r="HK15" s="92"/>
      <c r="HL15" s="92"/>
      <c r="HM15" s="92"/>
      <c r="HN15" s="92"/>
      <c r="HO15" s="92"/>
      <c r="HP15" s="92"/>
      <c r="HQ15" s="92"/>
      <c r="HR15" s="92"/>
      <c r="HS15" s="92"/>
      <c r="HT15" s="92"/>
      <c r="HU15" s="92"/>
      <c r="HV15" s="92"/>
      <c r="HW15" s="92"/>
      <c r="HX15" s="92"/>
      <c r="HY15" s="92"/>
      <c r="HZ15" s="92"/>
      <c r="IA15" s="92"/>
      <c r="IB15" s="92"/>
      <c r="IC15" s="92"/>
      <c r="ID15" s="92"/>
      <c r="IE15" s="92"/>
      <c r="IF15" s="92"/>
      <c r="IG15" s="92"/>
      <c r="IH15" s="92"/>
      <c r="II15" s="92"/>
      <c r="IJ15" s="92"/>
      <c r="IK15" s="92"/>
      <c r="IL15" s="92"/>
      <c r="IM15" s="92"/>
      <c r="IN15" s="92"/>
      <c r="IO15" s="92"/>
      <c r="IP15" s="92"/>
      <c r="IQ15" s="92"/>
      <c r="IR15" s="92"/>
      <c r="IS15" s="92"/>
      <c r="IT15" s="92"/>
    </row>
    <row r="16" spans="1:254" s="14" customFormat="1" ht="15" customHeight="1">
      <c r="A16" s="61">
        <v>8</v>
      </c>
      <c r="B16" s="62"/>
      <c r="C16" s="55" t="s">
        <v>91</v>
      </c>
      <c r="D16" s="56" t="s">
        <v>92</v>
      </c>
      <c r="E16" s="63"/>
      <c r="F16" s="58" t="e">
        <f>VLOOKUP(D16,#REF!,3,0)</f>
        <v>#REF!</v>
      </c>
      <c r="G16" s="59">
        <v>0.80220000000000002</v>
      </c>
      <c r="H16" s="65"/>
      <c r="I16" s="92"/>
      <c r="J16" s="93"/>
      <c r="K16" s="92"/>
      <c r="L16" s="92"/>
      <c r="M16" s="58"/>
      <c r="N16" s="58"/>
      <c r="O16" s="92"/>
      <c r="P16" s="99"/>
      <c r="Q16" s="99"/>
      <c r="R16" s="99"/>
      <c r="S16" s="99"/>
      <c r="T16" s="99"/>
      <c r="U16" s="99"/>
      <c r="V16" s="98">
        <v>7.8499999999999994E-6</v>
      </c>
      <c r="W16" s="98">
        <f t="shared" si="7"/>
        <v>0</v>
      </c>
      <c r="X16" s="99"/>
      <c r="Y16" s="98">
        <f t="shared" si="8"/>
        <v>0</v>
      </c>
      <c r="Z16" s="99"/>
      <c r="AA16" s="99"/>
      <c r="AB16" s="99"/>
      <c r="AC16" s="99"/>
      <c r="AD16" s="99"/>
      <c r="AE16" s="112">
        <f t="shared" si="9"/>
        <v>0</v>
      </c>
      <c r="AF16" s="99" t="s">
        <v>363</v>
      </c>
      <c r="AG16" s="99"/>
      <c r="AH16" s="99"/>
      <c r="AI16" s="99"/>
      <c r="AJ16" s="99"/>
      <c r="AK16" s="99"/>
      <c r="AL16" s="99"/>
      <c r="AM16" s="99"/>
      <c r="AN16" s="99"/>
      <c r="AO16" s="99"/>
      <c r="AP16" s="99"/>
      <c r="AQ16" s="99"/>
      <c r="AR16" s="99"/>
      <c r="AS16" s="99"/>
      <c r="AT16" s="99"/>
      <c r="AU16" s="99"/>
      <c r="AV16" s="99"/>
      <c r="AW16" s="99"/>
      <c r="AX16" s="99"/>
      <c r="AY16" s="99"/>
      <c r="AZ16" s="99"/>
      <c r="BA16" s="99"/>
      <c r="BB16" s="99"/>
      <c r="BC16" s="99"/>
      <c r="BD16" s="99"/>
      <c r="BE16" s="125">
        <f t="shared" si="10"/>
        <v>0</v>
      </c>
      <c r="BF16" s="112">
        <f t="shared" si="11"/>
        <v>0</v>
      </c>
      <c r="BG16" s="124">
        <v>0.2</v>
      </c>
      <c r="BH16" s="111">
        <f t="shared" si="12"/>
        <v>0</v>
      </c>
      <c r="BI16" s="92"/>
      <c r="BJ16" s="92"/>
      <c r="BK16" s="92"/>
      <c r="BL16" s="92"/>
      <c r="BM16" s="92"/>
      <c r="BN16" s="92"/>
      <c r="BO16" s="92"/>
      <c r="BP16" s="92"/>
      <c r="BQ16" s="92"/>
      <c r="BR16" s="92"/>
      <c r="BS16" s="92"/>
      <c r="BT16" s="92"/>
      <c r="BU16" s="92"/>
      <c r="BV16" s="92"/>
      <c r="BW16" s="92"/>
      <c r="BX16" s="92"/>
      <c r="BY16" s="92"/>
      <c r="BZ16" s="92"/>
      <c r="CA16" s="92"/>
      <c r="CB16" s="92"/>
      <c r="CC16" s="92"/>
      <c r="CD16" s="92"/>
      <c r="CE16" s="92"/>
      <c r="CF16" s="92"/>
      <c r="CG16" s="92"/>
      <c r="CH16" s="92"/>
      <c r="CI16" s="92"/>
      <c r="CJ16" s="92"/>
      <c r="CK16" s="92"/>
      <c r="CL16" s="92"/>
      <c r="CM16" s="92"/>
      <c r="CN16" s="92"/>
      <c r="CO16" s="92"/>
      <c r="CP16" s="92"/>
      <c r="CQ16" s="92"/>
      <c r="CR16" s="92"/>
      <c r="CS16" s="92"/>
      <c r="CT16" s="92"/>
      <c r="CU16" s="92"/>
      <c r="CV16" s="92"/>
      <c r="CW16" s="92"/>
      <c r="CX16" s="92"/>
      <c r="CY16" s="92"/>
      <c r="CZ16" s="92"/>
      <c r="DA16" s="92"/>
      <c r="DB16" s="92"/>
      <c r="DC16" s="92"/>
      <c r="DD16" s="92"/>
      <c r="DE16" s="92"/>
      <c r="DF16" s="92"/>
      <c r="DG16" s="92"/>
      <c r="DH16" s="92"/>
      <c r="DI16" s="92"/>
      <c r="DJ16" s="92"/>
      <c r="DK16" s="92"/>
      <c r="DL16" s="92"/>
      <c r="DM16" s="92"/>
      <c r="DN16" s="92"/>
      <c r="DO16" s="92"/>
      <c r="DP16" s="92"/>
      <c r="DQ16" s="92"/>
      <c r="DR16" s="92"/>
      <c r="DS16" s="92"/>
      <c r="DT16" s="92"/>
      <c r="DU16" s="92"/>
      <c r="DV16" s="92"/>
      <c r="DW16" s="92"/>
      <c r="DX16" s="92"/>
      <c r="DY16" s="92"/>
      <c r="DZ16" s="92"/>
      <c r="EA16" s="92"/>
      <c r="EB16" s="92"/>
      <c r="EC16" s="92"/>
      <c r="ED16" s="92"/>
      <c r="EE16" s="92"/>
      <c r="EF16" s="92"/>
      <c r="EG16" s="92"/>
      <c r="EH16" s="92"/>
      <c r="EI16" s="92"/>
      <c r="EJ16" s="92"/>
      <c r="EK16" s="92"/>
      <c r="EL16" s="92"/>
      <c r="EM16" s="92"/>
      <c r="EN16" s="92"/>
      <c r="EO16" s="92"/>
      <c r="EP16" s="92"/>
      <c r="EQ16" s="92"/>
      <c r="ER16" s="92"/>
      <c r="ES16" s="92"/>
      <c r="ET16" s="92"/>
      <c r="EU16" s="92"/>
      <c r="EV16" s="92"/>
      <c r="EW16" s="92"/>
      <c r="EX16" s="92"/>
      <c r="EY16" s="92"/>
      <c r="EZ16" s="92"/>
      <c r="FA16" s="92"/>
      <c r="FB16" s="92"/>
      <c r="FC16" s="92"/>
      <c r="FD16" s="92"/>
      <c r="FE16" s="92"/>
      <c r="FF16" s="92"/>
      <c r="FG16" s="92"/>
      <c r="FH16" s="92"/>
      <c r="FI16" s="92"/>
      <c r="FJ16" s="92"/>
      <c r="FK16" s="92"/>
      <c r="FL16" s="92"/>
      <c r="FM16" s="92"/>
      <c r="FN16" s="92"/>
      <c r="FO16" s="92"/>
      <c r="FP16" s="92"/>
      <c r="FQ16" s="92"/>
      <c r="FR16" s="92"/>
      <c r="FS16" s="92"/>
      <c r="FT16" s="92"/>
      <c r="FU16" s="92"/>
      <c r="FV16" s="92"/>
      <c r="FW16" s="92"/>
      <c r="FX16" s="92"/>
      <c r="FY16" s="92"/>
      <c r="FZ16" s="92"/>
      <c r="GA16" s="92"/>
      <c r="GB16" s="92"/>
      <c r="GC16" s="92"/>
      <c r="GD16" s="92"/>
      <c r="GE16" s="92"/>
      <c r="GF16" s="92"/>
      <c r="GG16" s="92"/>
      <c r="GH16" s="92"/>
      <c r="GI16" s="92"/>
      <c r="GJ16" s="92"/>
      <c r="GK16" s="92"/>
      <c r="GL16" s="92"/>
      <c r="GM16" s="92"/>
      <c r="GN16" s="92"/>
      <c r="GO16" s="92"/>
      <c r="GP16" s="92"/>
      <c r="GQ16" s="92"/>
      <c r="GR16" s="92"/>
      <c r="GS16" s="92"/>
      <c r="GT16" s="92"/>
      <c r="GU16" s="92"/>
      <c r="GV16" s="92"/>
      <c r="GW16" s="92"/>
      <c r="GX16" s="92"/>
      <c r="GY16" s="92"/>
      <c r="GZ16" s="92"/>
      <c r="HA16" s="92"/>
      <c r="HB16" s="92"/>
      <c r="HC16" s="92"/>
      <c r="HD16" s="92"/>
      <c r="HE16" s="92"/>
      <c r="HF16" s="92"/>
      <c r="HG16" s="92"/>
      <c r="HH16" s="92"/>
      <c r="HI16" s="92"/>
      <c r="HJ16" s="92"/>
      <c r="HK16" s="92"/>
      <c r="HL16" s="92"/>
      <c r="HM16" s="92"/>
      <c r="HN16" s="92"/>
      <c r="HO16" s="92"/>
      <c r="HP16" s="92"/>
      <c r="HQ16" s="92"/>
      <c r="HR16" s="92"/>
      <c r="HS16" s="92"/>
      <c r="HT16" s="92"/>
      <c r="HU16" s="92"/>
      <c r="HV16" s="92"/>
      <c r="HW16" s="92"/>
      <c r="HX16" s="92"/>
      <c r="HY16" s="92"/>
      <c r="HZ16" s="92"/>
      <c r="IA16" s="92"/>
      <c r="IB16" s="92"/>
      <c r="IC16" s="92"/>
      <c r="ID16" s="92"/>
      <c r="IE16" s="92"/>
      <c r="IF16" s="92"/>
      <c r="IG16" s="92"/>
      <c r="IH16" s="92"/>
      <c r="II16" s="92"/>
      <c r="IJ16" s="92"/>
      <c r="IK16" s="92"/>
      <c r="IL16" s="92"/>
      <c r="IM16" s="92"/>
      <c r="IN16" s="92"/>
      <c r="IO16" s="92"/>
      <c r="IP16" s="92"/>
      <c r="IQ16" s="92"/>
      <c r="IR16" s="92"/>
      <c r="IS16" s="92"/>
      <c r="IT16" s="92"/>
    </row>
    <row r="17" spans="1:254" s="14" customFormat="1" ht="15" customHeight="1">
      <c r="A17" s="61">
        <v>9</v>
      </c>
      <c r="B17" s="62"/>
      <c r="C17" s="55" t="s">
        <v>93</v>
      </c>
      <c r="D17" s="56" t="s">
        <v>94</v>
      </c>
      <c r="E17" s="63"/>
      <c r="F17" s="58" t="e">
        <f>VLOOKUP(D17,#REF!,3,0)</f>
        <v>#REF!</v>
      </c>
      <c r="G17" s="59">
        <v>0.80220000000000002</v>
      </c>
      <c r="H17" s="65"/>
      <c r="I17" s="92"/>
      <c r="J17" s="93"/>
      <c r="K17" s="92"/>
      <c r="L17" s="92"/>
      <c r="M17" s="58"/>
      <c r="N17" s="58"/>
      <c r="O17" s="92"/>
      <c r="P17" s="99"/>
      <c r="Q17" s="99"/>
      <c r="R17" s="99"/>
      <c r="S17" s="99"/>
      <c r="T17" s="99"/>
      <c r="U17" s="99"/>
      <c r="V17" s="98">
        <v>7.8499999999999994E-6</v>
      </c>
      <c r="W17" s="98">
        <f t="shared" si="7"/>
        <v>0</v>
      </c>
      <c r="X17" s="99"/>
      <c r="Y17" s="98">
        <f t="shared" si="8"/>
        <v>0</v>
      </c>
      <c r="Z17" s="99"/>
      <c r="AA17" s="99"/>
      <c r="AB17" s="99"/>
      <c r="AC17" s="99"/>
      <c r="AD17" s="99"/>
      <c r="AE17" s="112">
        <f t="shared" si="9"/>
        <v>0</v>
      </c>
      <c r="AF17" s="99" t="s">
        <v>363</v>
      </c>
      <c r="AG17" s="99"/>
      <c r="AH17" s="99"/>
      <c r="AI17" s="99"/>
      <c r="AJ17" s="99"/>
      <c r="AK17" s="99"/>
      <c r="AL17" s="99"/>
      <c r="AM17" s="99"/>
      <c r="AN17" s="99"/>
      <c r="AO17" s="99"/>
      <c r="AP17" s="99"/>
      <c r="AQ17" s="99"/>
      <c r="AR17" s="99"/>
      <c r="AS17" s="99"/>
      <c r="AT17" s="99"/>
      <c r="AU17" s="99"/>
      <c r="AV17" s="99"/>
      <c r="AW17" s="99"/>
      <c r="AX17" s="99"/>
      <c r="AY17" s="99"/>
      <c r="AZ17" s="99"/>
      <c r="BA17" s="99"/>
      <c r="BB17" s="99"/>
      <c r="BC17" s="99"/>
      <c r="BD17" s="99"/>
      <c r="BE17" s="125">
        <f t="shared" si="10"/>
        <v>0</v>
      </c>
      <c r="BF17" s="112">
        <f t="shared" si="11"/>
        <v>0</v>
      </c>
      <c r="BG17" s="124">
        <v>0.2</v>
      </c>
      <c r="BH17" s="111">
        <f t="shared" si="12"/>
        <v>0</v>
      </c>
      <c r="BI17" s="92"/>
      <c r="BJ17" s="92"/>
      <c r="BK17" s="92"/>
      <c r="BL17" s="92"/>
      <c r="BM17" s="92"/>
      <c r="BN17" s="92"/>
      <c r="BO17" s="92"/>
      <c r="BP17" s="92"/>
      <c r="BQ17" s="92"/>
      <c r="BR17" s="92"/>
      <c r="BS17" s="92"/>
      <c r="BT17" s="92"/>
      <c r="BU17" s="92"/>
      <c r="BV17" s="92"/>
      <c r="BW17" s="92"/>
      <c r="BX17" s="92"/>
      <c r="BY17" s="92"/>
      <c r="BZ17" s="92"/>
      <c r="CA17" s="92"/>
      <c r="CB17" s="92"/>
      <c r="CC17" s="92"/>
      <c r="CD17" s="92"/>
      <c r="CE17" s="92"/>
      <c r="CF17" s="92"/>
      <c r="CG17" s="92"/>
      <c r="CH17" s="92"/>
      <c r="CI17" s="92"/>
      <c r="CJ17" s="92"/>
      <c r="CK17" s="92"/>
      <c r="CL17" s="92"/>
      <c r="CM17" s="92"/>
      <c r="CN17" s="92"/>
      <c r="CO17" s="92"/>
      <c r="CP17" s="92"/>
      <c r="CQ17" s="92"/>
      <c r="CR17" s="92"/>
      <c r="CS17" s="92"/>
      <c r="CT17" s="92"/>
      <c r="CU17" s="92"/>
      <c r="CV17" s="92"/>
      <c r="CW17" s="92"/>
      <c r="CX17" s="92"/>
      <c r="CY17" s="92"/>
      <c r="CZ17" s="92"/>
      <c r="DA17" s="92"/>
      <c r="DB17" s="92"/>
      <c r="DC17" s="92"/>
      <c r="DD17" s="92"/>
      <c r="DE17" s="92"/>
      <c r="DF17" s="92"/>
      <c r="DG17" s="92"/>
      <c r="DH17" s="92"/>
      <c r="DI17" s="92"/>
      <c r="DJ17" s="92"/>
      <c r="DK17" s="92"/>
      <c r="DL17" s="92"/>
      <c r="DM17" s="92"/>
      <c r="DN17" s="92"/>
      <c r="DO17" s="92"/>
      <c r="DP17" s="92"/>
      <c r="DQ17" s="92"/>
      <c r="DR17" s="92"/>
      <c r="DS17" s="92"/>
      <c r="DT17" s="92"/>
      <c r="DU17" s="92"/>
      <c r="DV17" s="92"/>
      <c r="DW17" s="92"/>
      <c r="DX17" s="92"/>
      <c r="DY17" s="92"/>
      <c r="DZ17" s="92"/>
      <c r="EA17" s="92"/>
      <c r="EB17" s="92"/>
      <c r="EC17" s="92"/>
      <c r="ED17" s="92"/>
      <c r="EE17" s="92"/>
      <c r="EF17" s="92"/>
      <c r="EG17" s="92"/>
      <c r="EH17" s="92"/>
      <c r="EI17" s="92"/>
      <c r="EJ17" s="92"/>
      <c r="EK17" s="92"/>
      <c r="EL17" s="92"/>
      <c r="EM17" s="92"/>
      <c r="EN17" s="92"/>
      <c r="EO17" s="92"/>
      <c r="EP17" s="92"/>
      <c r="EQ17" s="92"/>
      <c r="ER17" s="92"/>
      <c r="ES17" s="92"/>
      <c r="ET17" s="92"/>
      <c r="EU17" s="92"/>
      <c r="EV17" s="92"/>
      <c r="EW17" s="92"/>
      <c r="EX17" s="92"/>
      <c r="EY17" s="92"/>
      <c r="EZ17" s="92"/>
      <c r="FA17" s="92"/>
      <c r="FB17" s="92"/>
      <c r="FC17" s="92"/>
      <c r="FD17" s="92"/>
      <c r="FE17" s="92"/>
      <c r="FF17" s="92"/>
      <c r="FG17" s="92"/>
      <c r="FH17" s="92"/>
      <c r="FI17" s="92"/>
      <c r="FJ17" s="92"/>
      <c r="FK17" s="92"/>
      <c r="FL17" s="92"/>
      <c r="FM17" s="92"/>
      <c r="FN17" s="92"/>
      <c r="FO17" s="92"/>
      <c r="FP17" s="92"/>
      <c r="FQ17" s="92"/>
      <c r="FR17" s="92"/>
      <c r="FS17" s="92"/>
      <c r="FT17" s="92"/>
      <c r="FU17" s="92"/>
      <c r="FV17" s="92"/>
      <c r="FW17" s="92"/>
      <c r="FX17" s="92"/>
      <c r="FY17" s="92"/>
      <c r="FZ17" s="92"/>
      <c r="GA17" s="92"/>
      <c r="GB17" s="92"/>
      <c r="GC17" s="92"/>
      <c r="GD17" s="92"/>
      <c r="GE17" s="92"/>
      <c r="GF17" s="92"/>
      <c r="GG17" s="92"/>
      <c r="GH17" s="92"/>
      <c r="GI17" s="92"/>
      <c r="GJ17" s="92"/>
      <c r="GK17" s="92"/>
      <c r="GL17" s="92"/>
      <c r="GM17" s="92"/>
      <c r="GN17" s="92"/>
      <c r="GO17" s="92"/>
      <c r="GP17" s="92"/>
      <c r="GQ17" s="92"/>
      <c r="GR17" s="92"/>
      <c r="GS17" s="92"/>
      <c r="GT17" s="92"/>
      <c r="GU17" s="92"/>
      <c r="GV17" s="92"/>
      <c r="GW17" s="92"/>
      <c r="GX17" s="92"/>
      <c r="GY17" s="92"/>
      <c r="GZ17" s="92"/>
      <c r="HA17" s="92"/>
      <c r="HB17" s="92"/>
      <c r="HC17" s="92"/>
      <c r="HD17" s="92"/>
      <c r="HE17" s="92"/>
      <c r="HF17" s="92"/>
      <c r="HG17" s="92"/>
      <c r="HH17" s="92"/>
      <c r="HI17" s="92"/>
      <c r="HJ17" s="92"/>
      <c r="HK17" s="92"/>
      <c r="HL17" s="92"/>
      <c r="HM17" s="92"/>
      <c r="HN17" s="92"/>
      <c r="HO17" s="92"/>
      <c r="HP17" s="92"/>
      <c r="HQ17" s="92"/>
      <c r="HR17" s="92"/>
      <c r="HS17" s="92"/>
      <c r="HT17" s="92"/>
      <c r="HU17" s="92"/>
      <c r="HV17" s="92"/>
      <c r="HW17" s="92"/>
      <c r="HX17" s="92"/>
      <c r="HY17" s="92"/>
      <c r="HZ17" s="92"/>
      <c r="IA17" s="92"/>
      <c r="IB17" s="92"/>
      <c r="IC17" s="92"/>
      <c r="ID17" s="92"/>
      <c r="IE17" s="92"/>
      <c r="IF17" s="92"/>
      <c r="IG17" s="92"/>
      <c r="IH17" s="92"/>
      <c r="II17" s="92"/>
      <c r="IJ17" s="92"/>
      <c r="IK17" s="92"/>
      <c r="IL17" s="92"/>
      <c r="IM17" s="92"/>
      <c r="IN17" s="92"/>
      <c r="IO17" s="92"/>
      <c r="IP17" s="92"/>
      <c r="IQ17" s="92"/>
      <c r="IR17" s="92"/>
      <c r="IS17" s="92"/>
      <c r="IT17" s="92"/>
    </row>
    <row r="18" spans="1:254" s="14" customFormat="1" ht="15" customHeight="1">
      <c r="A18" s="61">
        <v>10</v>
      </c>
      <c r="B18" s="62"/>
      <c r="C18" s="55" t="s">
        <v>80</v>
      </c>
      <c r="D18" s="56" t="s">
        <v>81</v>
      </c>
      <c r="E18" s="63"/>
      <c r="F18" s="58" t="e">
        <f>VLOOKUP(D18,#REF!,3,0)</f>
        <v>#REF!</v>
      </c>
      <c r="G18" s="59" t="e">
        <f>F18*1.15</f>
        <v>#REF!</v>
      </c>
      <c r="H18" s="65"/>
      <c r="I18" s="92"/>
      <c r="J18" s="93"/>
      <c r="K18" s="92"/>
      <c r="L18" s="92"/>
      <c r="M18" s="58"/>
      <c r="N18" s="58"/>
      <c r="O18" s="92"/>
      <c r="P18" s="99"/>
      <c r="Q18" s="99"/>
      <c r="R18" s="99"/>
      <c r="S18" s="99"/>
      <c r="T18" s="99"/>
      <c r="U18" s="99"/>
      <c r="V18" s="98">
        <v>7.8499999999999994E-6</v>
      </c>
      <c r="W18" s="98">
        <f t="shared" si="7"/>
        <v>0</v>
      </c>
      <c r="X18" s="99"/>
      <c r="Y18" s="98">
        <f t="shared" si="8"/>
        <v>0</v>
      </c>
      <c r="Z18" s="99"/>
      <c r="AA18" s="99"/>
      <c r="AB18" s="99"/>
      <c r="AC18" s="99"/>
      <c r="AD18" s="99"/>
      <c r="AE18" s="112">
        <f t="shared" si="9"/>
        <v>0</v>
      </c>
      <c r="AF18" s="99" t="s">
        <v>363</v>
      </c>
      <c r="AG18" s="99"/>
      <c r="AH18" s="99"/>
      <c r="AI18" s="99"/>
      <c r="AJ18" s="99"/>
      <c r="AK18" s="99"/>
      <c r="AL18" s="99"/>
      <c r="AM18" s="99"/>
      <c r="AN18" s="99"/>
      <c r="AO18" s="99"/>
      <c r="AP18" s="99"/>
      <c r="AQ18" s="99"/>
      <c r="AR18" s="99"/>
      <c r="AS18" s="99"/>
      <c r="AT18" s="99"/>
      <c r="AU18" s="99"/>
      <c r="AV18" s="99"/>
      <c r="AW18" s="99"/>
      <c r="AX18" s="99"/>
      <c r="AY18" s="99"/>
      <c r="AZ18" s="99"/>
      <c r="BA18" s="99"/>
      <c r="BB18" s="99"/>
      <c r="BC18" s="99"/>
      <c r="BD18" s="99"/>
      <c r="BE18" s="125">
        <f t="shared" si="10"/>
        <v>0</v>
      </c>
      <c r="BF18" s="112">
        <f t="shared" si="11"/>
        <v>0</v>
      </c>
      <c r="BG18" s="124">
        <v>0.2</v>
      </c>
      <c r="BH18" s="111">
        <f t="shared" si="12"/>
        <v>0</v>
      </c>
      <c r="BI18" s="92"/>
      <c r="BJ18" s="92"/>
      <c r="BK18" s="92"/>
      <c r="BL18" s="92"/>
      <c r="BM18" s="92"/>
      <c r="BN18" s="92"/>
      <c r="BO18" s="92"/>
      <c r="BP18" s="92"/>
      <c r="BQ18" s="92"/>
      <c r="BR18" s="92"/>
      <c r="BS18" s="92"/>
      <c r="BT18" s="92"/>
      <c r="BU18" s="92"/>
      <c r="BV18" s="92"/>
      <c r="BW18" s="92"/>
      <c r="BX18" s="92"/>
      <c r="BY18" s="92"/>
      <c r="BZ18" s="92"/>
      <c r="CA18" s="92"/>
      <c r="CB18" s="92"/>
      <c r="CC18" s="92"/>
      <c r="CD18" s="92"/>
      <c r="CE18" s="92"/>
      <c r="CF18" s="92"/>
      <c r="CG18" s="92"/>
      <c r="CH18" s="92"/>
      <c r="CI18" s="92"/>
      <c r="CJ18" s="92"/>
      <c r="CK18" s="92"/>
      <c r="CL18" s="92"/>
      <c r="CM18" s="92"/>
      <c r="CN18" s="92"/>
      <c r="CO18" s="92"/>
      <c r="CP18" s="92"/>
      <c r="CQ18" s="92"/>
      <c r="CR18" s="92"/>
      <c r="CS18" s="92"/>
      <c r="CT18" s="92"/>
      <c r="CU18" s="92"/>
      <c r="CV18" s="92"/>
      <c r="CW18" s="92"/>
      <c r="CX18" s="92"/>
      <c r="CY18" s="92"/>
      <c r="CZ18" s="92"/>
      <c r="DA18" s="92"/>
      <c r="DB18" s="92"/>
      <c r="DC18" s="92"/>
      <c r="DD18" s="92"/>
      <c r="DE18" s="92"/>
      <c r="DF18" s="92"/>
      <c r="DG18" s="92"/>
      <c r="DH18" s="92"/>
      <c r="DI18" s="92"/>
      <c r="DJ18" s="92"/>
      <c r="DK18" s="92"/>
      <c r="DL18" s="92"/>
      <c r="DM18" s="92"/>
      <c r="DN18" s="92"/>
      <c r="DO18" s="92"/>
      <c r="DP18" s="92"/>
      <c r="DQ18" s="92"/>
      <c r="DR18" s="92"/>
      <c r="DS18" s="92"/>
      <c r="DT18" s="92"/>
      <c r="DU18" s="92"/>
      <c r="DV18" s="92"/>
      <c r="DW18" s="92"/>
      <c r="DX18" s="92"/>
      <c r="DY18" s="92"/>
      <c r="DZ18" s="92"/>
      <c r="EA18" s="92"/>
      <c r="EB18" s="92"/>
      <c r="EC18" s="92"/>
      <c r="ED18" s="92"/>
      <c r="EE18" s="92"/>
      <c r="EF18" s="92"/>
      <c r="EG18" s="92"/>
      <c r="EH18" s="92"/>
      <c r="EI18" s="92"/>
      <c r="EJ18" s="92"/>
      <c r="EK18" s="92"/>
      <c r="EL18" s="92"/>
      <c r="EM18" s="92"/>
      <c r="EN18" s="92"/>
      <c r="EO18" s="92"/>
      <c r="EP18" s="92"/>
      <c r="EQ18" s="92"/>
      <c r="ER18" s="92"/>
      <c r="ES18" s="92"/>
      <c r="ET18" s="92"/>
      <c r="EU18" s="92"/>
      <c r="EV18" s="92"/>
      <c r="EW18" s="92"/>
      <c r="EX18" s="92"/>
      <c r="EY18" s="92"/>
      <c r="EZ18" s="92"/>
      <c r="FA18" s="92"/>
      <c r="FB18" s="92"/>
      <c r="FC18" s="92"/>
      <c r="FD18" s="92"/>
      <c r="FE18" s="92"/>
      <c r="FF18" s="92"/>
      <c r="FG18" s="92"/>
      <c r="FH18" s="92"/>
      <c r="FI18" s="92"/>
      <c r="FJ18" s="92"/>
      <c r="FK18" s="92"/>
      <c r="FL18" s="92"/>
      <c r="FM18" s="92"/>
      <c r="FN18" s="92"/>
      <c r="FO18" s="92"/>
      <c r="FP18" s="92"/>
      <c r="FQ18" s="92"/>
      <c r="FR18" s="92"/>
      <c r="FS18" s="92"/>
      <c r="FT18" s="92"/>
      <c r="FU18" s="92"/>
      <c r="FV18" s="92"/>
      <c r="FW18" s="92"/>
      <c r="FX18" s="92"/>
      <c r="FY18" s="92"/>
      <c r="FZ18" s="92"/>
      <c r="GA18" s="92"/>
      <c r="GB18" s="92"/>
      <c r="GC18" s="92"/>
      <c r="GD18" s="92"/>
      <c r="GE18" s="92"/>
      <c r="GF18" s="92"/>
      <c r="GG18" s="92"/>
      <c r="GH18" s="92"/>
      <c r="GI18" s="92"/>
      <c r="GJ18" s="92"/>
      <c r="GK18" s="92"/>
      <c r="GL18" s="92"/>
      <c r="GM18" s="92"/>
      <c r="GN18" s="92"/>
      <c r="GO18" s="92"/>
      <c r="GP18" s="92"/>
      <c r="GQ18" s="92"/>
      <c r="GR18" s="92"/>
      <c r="GS18" s="92"/>
      <c r="GT18" s="92"/>
      <c r="GU18" s="92"/>
      <c r="GV18" s="92"/>
      <c r="GW18" s="92"/>
      <c r="GX18" s="92"/>
      <c r="GY18" s="92"/>
      <c r="GZ18" s="92"/>
      <c r="HA18" s="92"/>
      <c r="HB18" s="92"/>
      <c r="HC18" s="92"/>
      <c r="HD18" s="92"/>
      <c r="HE18" s="92"/>
      <c r="HF18" s="92"/>
      <c r="HG18" s="92"/>
      <c r="HH18" s="92"/>
      <c r="HI18" s="92"/>
      <c r="HJ18" s="92"/>
      <c r="HK18" s="92"/>
      <c r="HL18" s="92"/>
      <c r="HM18" s="92"/>
      <c r="HN18" s="92"/>
      <c r="HO18" s="92"/>
      <c r="HP18" s="92"/>
      <c r="HQ18" s="92"/>
      <c r="HR18" s="92"/>
      <c r="HS18" s="92"/>
      <c r="HT18" s="92"/>
      <c r="HU18" s="92"/>
      <c r="HV18" s="92"/>
      <c r="HW18" s="92"/>
      <c r="HX18" s="92"/>
      <c r="HY18" s="92"/>
      <c r="HZ18" s="92"/>
      <c r="IA18" s="92"/>
      <c r="IB18" s="92"/>
      <c r="IC18" s="92"/>
      <c r="ID18" s="92"/>
      <c r="IE18" s="92"/>
      <c r="IF18" s="92"/>
      <c r="IG18" s="92"/>
      <c r="IH18" s="92"/>
      <c r="II18" s="92"/>
      <c r="IJ18" s="92"/>
      <c r="IK18" s="92"/>
      <c r="IL18" s="92"/>
      <c r="IM18" s="92"/>
      <c r="IN18" s="92"/>
      <c r="IO18" s="92"/>
      <c r="IP18" s="92"/>
      <c r="IQ18" s="92"/>
      <c r="IR18" s="92"/>
      <c r="IS18" s="92"/>
      <c r="IT18" s="92"/>
    </row>
    <row r="19" spans="1:254" s="14" customFormat="1" ht="15" customHeight="1">
      <c r="A19" s="61">
        <v>11</v>
      </c>
      <c r="B19" s="62"/>
      <c r="C19" s="55" t="s">
        <v>82</v>
      </c>
      <c r="D19" s="56" t="s">
        <v>83</v>
      </c>
      <c r="E19" s="63"/>
      <c r="F19" s="58" t="e">
        <f>VLOOKUP(D19,#REF!,3,0)</f>
        <v>#REF!</v>
      </c>
      <c r="G19" s="59" t="e">
        <f>F19*1.15</f>
        <v>#REF!</v>
      </c>
      <c r="H19" s="65"/>
      <c r="I19" s="92"/>
      <c r="J19" s="93"/>
      <c r="K19" s="92"/>
      <c r="L19" s="92"/>
      <c r="M19" s="58"/>
      <c r="N19" s="58"/>
      <c r="O19" s="92"/>
      <c r="P19" s="99"/>
      <c r="Q19" s="99"/>
      <c r="R19" s="99"/>
      <c r="S19" s="99"/>
      <c r="T19" s="99"/>
      <c r="U19" s="99"/>
      <c r="V19" s="98">
        <v>7.8499999999999994E-6</v>
      </c>
      <c r="W19" s="98">
        <f t="shared" si="7"/>
        <v>0</v>
      </c>
      <c r="X19" s="99"/>
      <c r="Y19" s="98">
        <f t="shared" si="8"/>
        <v>0</v>
      </c>
      <c r="Z19" s="99"/>
      <c r="AA19" s="99"/>
      <c r="AB19" s="99"/>
      <c r="AC19" s="99"/>
      <c r="AD19" s="99"/>
      <c r="AE19" s="112">
        <f t="shared" si="9"/>
        <v>0</v>
      </c>
      <c r="AF19" s="99" t="s">
        <v>363</v>
      </c>
      <c r="AG19" s="99"/>
      <c r="AH19" s="99"/>
      <c r="AI19" s="99"/>
      <c r="AJ19" s="99"/>
      <c r="AK19" s="99"/>
      <c r="AL19" s="99"/>
      <c r="AM19" s="99"/>
      <c r="AN19" s="99"/>
      <c r="AO19" s="99"/>
      <c r="AP19" s="99"/>
      <c r="AQ19" s="99"/>
      <c r="AR19" s="99"/>
      <c r="AS19" s="99"/>
      <c r="AT19" s="99"/>
      <c r="AU19" s="99"/>
      <c r="AV19" s="99"/>
      <c r="AW19" s="99"/>
      <c r="AX19" s="99"/>
      <c r="AY19" s="99"/>
      <c r="AZ19" s="99"/>
      <c r="BA19" s="99"/>
      <c r="BB19" s="99"/>
      <c r="BC19" s="99"/>
      <c r="BD19" s="99"/>
      <c r="BE19" s="125">
        <f t="shared" si="10"/>
        <v>0</v>
      </c>
      <c r="BF19" s="112">
        <f t="shared" si="11"/>
        <v>0</v>
      </c>
      <c r="BG19" s="124">
        <v>0.2</v>
      </c>
      <c r="BH19" s="111">
        <f t="shared" si="12"/>
        <v>0</v>
      </c>
      <c r="BI19" s="92"/>
      <c r="BJ19" s="92"/>
      <c r="BK19" s="92"/>
      <c r="BL19" s="92"/>
      <c r="BM19" s="92"/>
      <c r="BN19" s="92"/>
      <c r="BO19" s="92"/>
      <c r="BP19" s="92"/>
      <c r="BQ19" s="92"/>
      <c r="BR19" s="92"/>
      <c r="BS19" s="92"/>
      <c r="BT19" s="92"/>
      <c r="BU19" s="92"/>
      <c r="BV19" s="92"/>
      <c r="BW19" s="92"/>
      <c r="BX19" s="92"/>
      <c r="BY19" s="92"/>
      <c r="BZ19" s="92"/>
      <c r="CA19" s="92"/>
      <c r="CB19" s="92"/>
      <c r="CC19" s="92"/>
      <c r="CD19" s="92"/>
      <c r="CE19" s="92"/>
      <c r="CF19" s="92"/>
      <c r="CG19" s="92"/>
      <c r="CH19" s="92"/>
      <c r="CI19" s="92"/>
      <c r="CJ19" s="92"/>
      <c r="CK19" s="92"/>
      <c r="CL19" s="92"/>
      <c r="CM19" s="92"/>
      <c r="CN19" s="92"/>
      <c r="CO19" s="92"/>
      <c r="CP19" s="92"/>
      <c r="CQ19" s="92"/>
      <c r="CR19" s="92"/>
      <c r="CS19" s="92"/>
      <c r="CT19" s="92"/>
      <c r="CU19" s="92"/>
      <c r="CV19" s="92"/>
      <c r="CW19" s="92"/>
      <c r="CX19" s="92"/>
      <c r="CY19" s="92"/>
      <c r="CZ19" s="92"/>
      <c r="DA19" s="92"/>
      <c r="DB19" s="92"/>
      <c r="DC19" s="92"/>
      <c r="DD19" s="92"/>
      <c r="DE19" s="92"/>
      <c r="DF19" s="92"/>
      <c r="DG19" s="92"/>
      <c r="DH19" s="92"/>
      <c r="DI19" s="92"/>
      <c r="DJ19" s="92"/>
      <c r="DK19" s="92"/>
      <c r="DL19" s="92"/>
      <c r="DM19" s="92"/>
      <c r="DN19" s="92"/>
      <c r="DO19" s="92"/>
      <c r="DP19" s="92"/>
      <c r="DQ19" s="92"/>
      <c r="DR19" s="92"/>
      <c r="DS19" s="92"/>
      <c r="DT19" s="92"/>
      <c r="DU19" s="92"/>
      <c r="DV19" s="92"/>
      <c r="DW19" s="92"/>
      <c r="DX19" s="92"/>
      <c r="DY19" s="92"/>
      <c r="DZ19" s="92"/>
      <c r="EA19" s="92"/>
      <c r="EB19" s="92"/>
      <c r="EC19" s="92"/>
      <c r="ED19" s="92"/>
      <c r="EE19" s="92"/>
      <c r="EF19" s="92"/>
      <c r="EG19" s="92"/>
      <c r="EH19" s="92"/>
      <c r="EI19" s="92"/>
      <c r="EJ19" s="92"/>
      <c r="EK19" s="92"/>
      <c r="EL19" s="92"/>
      <c r="EM19" s="92"/>
      <c r="EN19" s="92"/>
      <c r="EO19" s="92"/>
      <c r="EP19" s="92"/>
      <c r="EQ19" s="92"/>
      <c r="ER19" s="92"/>
      <c r="ES19" s="92"/>
      <c r="ET19" s="92"/>
      <c r="EU19" s="92"/>
      <c r="EV19" s="92"/>
      <c r="EW19" s="92"/>
      <c r="EX19" s="92"/>
      <c r="EY19" s="92"/>
      <c r="EZ19" s="92"/>
      <c r="FA19" s="92"/>
      <c r="FB19" s="92"/>
      <c r="FC19" s="92"/>
      <c r="FD19" s="92"/>
      <c r="FE19" s="92"/>
      <c r="FF19" s="92"/>
      <c r="FG19" s="92"/>
      <c r="FH19" s="92"/>
      <c r="FI19" s="92"/>
      <c r="FJ19" s="92"/>
      <c r="FK19" s="92"/>
      <c r="FL19" s="92"/>
      <c r="FM19" s="92"/>
      <c r="FN19" s="92"/>
      <c r="FO19" s="92"/>
      <c r="FP19" s="92"/>
      <c r="FQ19" s="92"/>
      <c r="FR19" s="92"/>
      <c r="FS19" s="92"/>
      <c r="FT19" s="92"/>
      <c r="FU19" s="92"/>
      <c r="FV19" s="92"/>
      <c r="FW19" s="92"/>
      <c r="FX19" s="92"/>
      <c r="FY19" s="92"/>
      <c r="FZ19" s="92"/>
      <c r="GA19" s="92"/>
      <c r="GB19" s="92"/>
      <c r="GC19" s="92"/>
      <c r="GD19" s="92"/>
      <c r="GE19" s="92"/>
      <c r="GF19" s="92"/>
      <c r="GG19" s="92"/>
      <c r="GH19" s="92"/>
      <c r="GI19" s="92"/>
      <c r="GJ19" s="92"/>
      <c r="GK19" s="92"/>
      <c r="GL19" s="92"/>
      <c r="GM19" s="92"/>
      <c r="GN19" s="92"/>
      <c r="GO19" s="92"/>
      <c r="GP19" s="92"/>
      <c r="GQ19" s="92"/>
      <c r="GR19" s="92"/>
      <c r="GS19" s="92"/>
      <c r="GT19" s="92"/>
      <c r="GU19" s="92"/>
      <c r="GV19" s="92"/>
      <c r="GW19" s="92"/>
      <c r="GX19" s="92"/>
      <c r="GY19" s="92"/>
      <c r="GZ19" s="92"/>
      <c r="HA19" s="92"/>
      <c r="HB19" s="92"/>
      <c r="HC19" s="92"/>
      <c r="HD19" s="92"/>
      <c r="HE19" s="92"/>
      <c r="HF19" s="92"/>
      <c r="HG19" s="92"/>
      <c r="HH19" s="92"/>
      <c r="HI19" s="92"/>
      <c r="HJ19" s="92"/>
      <c r="HK19" s="92"/>
      <c r="HL19" s="92"/>
      <c r="HM19" s="92"/>
      <c r="HN19" s="92"/>
      <c r="HO19" s="92"/>
      <c r="HP19" s="92"/>
      <c r="HQ19" s="92"/>
      <c r="HR19" s="92"/>
      <c r="HS19" s="92"/>
      <c r="HT19" s="92"/>
      <c r="HU19" s="92"/>
      <c r="HV19" s="92"/>
      <c r="HW19" s="92"/>
      <c r="HX19" s="92"/>
      <c r="HY19" s="92"/>
      <c r="HZ19" s="92"/>
      <c r="IA19" s="92"/>
      <c r="IB19" s="92"/>
      <c r="IC19" s="92"/>
      <c r="ID19" s="92"/>
      <c r="IE19" s="92"/>
      <c r="IF19" s="92"/>
      <c r="IG19" s="92"/>
      <c r="IH19" s="92"/>
      <c r="II19" s="92"/>
      <c r="IJ19" s="92"/>
      <c r="IK19" s="92"/>
      <c r="IL19" s="92"/>
      <c r="IM19" s="92"/>
      <c r="IN19" s="92"/>
      <c r="IO19" s="92"/>
      <c r="IP19" s="92"/>
      <c r="IQ19" s="92"/>
      <c r="IR19" s="92"/>
      <c r="IS19" s="92"/>
      <c r="IT19" s="92"/>
    </row>
    <row r="20" spans="1:254" s="14" customFormat="1" ht="15" customHeight="1">
      <c r="A20" s="61">
        <v>12</v>
      </c>
      <c r="B20" s="62"/>
      <c r="C20" s="55" t="s">
        <v>95</v>
      </c>
      <c r="D20" s="56" t="s">
        <v>96</v>
      </c>
      <c r="E20" s="63"/>
      <c r="F20" s="58" t="e">
        <f>VLOOKUP(D20,#REF!,3,0)</f>
        <v>#REF!</v>
      </c>
      <c r="G20" s="59">
        <v>6.0622999999999996</v>
      </c>
      <c r="H20" s="65"/>
      <c r="I20" s="92"/>
      <c r="J20" s="93"/>
      <c r="K20" s="92"/>
      <c r="L20" s="92"/>
      <c r="M20" s="58"/>
      <c r="N20" s="58"/>
      <c r="O20" s="92"/>
      <c r="P20" s="99"/>
      <c r="Q20" s="99"/>
      <c r="R20" s="99"/>
      <c r="S20" s="99"/>
      <c r="T20" s="99"/>
      <c r="U20" s="99"/>
      <c r="V20" s="98">
        <v>7.8499999999999994E-6</v>
      </c>
      <c r="W20" s="98">
        <f t="shared" si="7"/>
        <v>0</v>
      </c>
      <c r="X20" s="99"/>
      <c r="Y20" s="98">
        <f t="shared" si="8"/>
        <v>0</v>
      </c>
      <c r="Z20" s="99"/>
      <c r="AA20" s="99"/>
      <c r="AB20" s="99"/>
      <c r="AC20" s="99"/>
      <c r="AD20" s="99"/>
      <c r="AE20" s="112">
        <f t="shared" si="9"/>
        <v>0</v>
      </c>
      <c r="AF20" s="99" t="s">
        <v>363</v>
      </c>
      <c r="AG20" s="99"/>
      <c r="AH20" s="99"/>
      <c r="AI20" s="99"/>
      <c r="AJ20" s="99"/>
      <c r="AK20" s="99"/>
      <c r="AL20" s="99"/>
      <c r="AM20" s="99"/>
      <c r="AN20" s="99"/>
      <c r="AO20" s="99"/>
      <c r="AP20" s="99"/>
      <c r="AQ20" s="99"/>
      <c r="AR20" s="99"/>
      <c r="AS20" s="99"/>
      <c r="AT20" s="99"/>
      <c r="AU20" s="99"/>
      <c r="AV20" s="99"/>
      <c r="AW20" s="99"/>
      <c r="AX20" s="99"/>
      <c r="AY20" s="99"/>
      <c r="AZ20" s="99"/>
      <c r="BA20" s="99"/>
      <c r="BB20" s="99"/>
      <c r="BC20" s="99"/>
      <c r="BD20" s="99"/>
      <c r="BE20" s="125">
        <f t="shared" si="10"/>
        <v>0</v>
      </c>
      <c r="BF20" s="112">
        <f t="shared" si="11"/>
        <v>0</v>
      </c>
      <c r="BG20" s="124">
        <v>0.2</v>
      </c>
      <c r="BH20" s="111">
        <f t="shared" si="12"/>
        <v>0</v>
      </c>
      <c r="BI20" s="92"/>
      <c r="BJ20" s="92"/>
      <c r="BK20" s="92"/>
      <c r="BL20" s="92"/>
      <c r="BM20" s="92"/>
      <c r="BN20" s="92"/>
      <c r="BO20" s="92"/>
      <c r="BP20" s="92"/>
      <c r="BQ20" s="92"/>
      <c r="BR20" s="92"/>
      <c r="BS20" s="92"/>
      <c r="BT20" s="92"/>
      <c r="BU20" s="92"/>
      <c r="BV20" s="92"/>
      <c r="BW20" s="92"/>
      <c r="BX20" s="92"/>
      <c r="BY20" s="92"/>
      <c r="BZ20" s="92"/>
      <c r="CA20" s="92"/>
      <c r="CB20" s="92"/>
      <c r="CC20" s="92"/>
      <c r="CD20" s="92"/>
      <c r="CE20" s="92"/>
      <c r="CF20" s="92"/>
      <c r="CG20" s="92"/>
      <c r="CH20" s="92"/>
      <c r="CI20" s="92"/>
      <c r="CJ20" s="92"/>
      <c r="CK20" s="92"/>
      <c r="CL20" s="92"/>
      <c r="CM20" s="92"/>
      <c r="CN20" s="92"/>
      <c r="CO20" s="92"/>
      <c r="CP20" s="92"/>
      <c r="CQ20" s="92"/>
      <c r="CR20" s="92"/>
      <c r="CS20" s="92"/>
      <c r="CT20" s="92"/>
      <c r="CU20" s="92"/>
      <c r="CV20" s="92"/>
      <c r="CW20" s="92"/>
      <c r="CX20" s="92"/>
      <c r="CY20" s="92"/>
      <c r="CZ20" s="92"/>
      <c r="DA20" s="92"/>
      <c r="DB20" s="92"/>
      <c r="DC20" s="92"/>
      <c r="DD20" s="92"/>
      <c r="DE20" s="92"/>
      <c r="DF20" s="92"/>
      <c r="DG20" s="92"/>
      <c r="DH20" s="92"/>
      <c r="DI20" s="92"/>
      <c r="DJ20" s="92"/>
      <c r="DK20" s="92"/>
      <c r="DL20" s="92"/>
      <c r="DM20" s="92"/>
      <c r="DN20" s="92"/>
      <c r="DO20" s="92"/>
      <c r="DP20" s="92"/>
      <c r="DQ20" s="92"/>
      <c r="DR20" s="92"/>
      <c r="DS20" s="92"/>
      <c r="DT20" s="92"/>
      <c r="DU20" s="92"/>
      <c r="DV20" s="92"/>
      <c r="DW20" s="92"/>
      <c r="DX20" s="92"/>
      <c r="DY20" s="92"/>
      <c r="DZ20" s="92"/>
      <c r="EA20" s="92"/>
      <c r="EB20" s="92"/>
      <c r="EC20" s="92"/>
      <c r="ED20" s="92"/>
      <c r="EE20" s="92"/>
      <c r="EF20" s="92"/>
      <c r="EG20" s="92"/>
      <c r="EH20" s="92"/>
      <c r="EI20" s="92"/>
      <c r="EJ20" s="92"/>
      <c r="EK20" s="92"/>
      <c r="EL20" s="92"/>
      <c r="EM20" s="92"/>
      <c r="EN20" s="92"/>
      <c r="EO20" s="92"/>
      <c r="EP20" s="92"/>
      <c r="EQ20" s="92"/>
      <c r="ER20" s="92"/>
      <c r="ES20" s="92"/>
      <c r="ET20" s="92"/>
      <c r="EU20" s="92"/>
      <c r="EV20" s="92"/>
      <c r="EW20" s="92"/>
      <c r="EX20" s="92"/>
      <c r="EY20" s="92"/>
      <c r="EZ20" s="92"/>
      <c r="FA20" s="92"/>
      <c r="FB20" s="92"/>
      <c r="FC20" s="92"/>
      <c r="FD20" s="92"/>
      <c r="FE20" s="92"/>
      <c r="FF20" s="92"/>
      <c r="FG20" s="92"/>
      <c r="FH20" s="92"/>
      <c r="FI20" s="92"/>
      <c r="FJ20" s="92"/>
      <c r="FK20" s="92"/>
      <c r="FL20" s="92"/>
      <c r="FM20" s="92"/>
      <c r="FN20" s="92"/>
      <c r="FO20" s="92"/>
      <c r="FP20" s="92"/>
      <c r="FQ20" s="92"/>
      <c r="FR20" s="92"/>
      <c r="FS20" s="92"/>
      <c r="FT20" s="92"/>
      <c r="FU20" s="92"/>
      <c r="FV20" s="92"/>
      <c r="FW20" s="92"/>
      <c r="FX20" s="92"/>
      <c r="FY20" s="92"/>
      <c r="FZ20" s="92"/>
      <c r="GA20" s="92"/>
      <c r="GB20" s="92"/>
      <c r="GC20" s="92"/>
      <c r="GD20" s="92"/>
      <c r="GE20" s="92"/>
      <c r="GF20" s="92"/>
      <c r="GG20" s="92"/>
      <c r="GH20" s="92"/>
      <c r="GI20" s="92"/>
      <c r="GJ20" s="92"/>
      <c r="GK20" s="92"/>
      <c r="GL20" s="92"/>
      <c r="GM20" s="92"/>
      <c r="GN20" s="92"/>
      <c r="GO20" s="92"/>
      <c r="GP20" s="92"/>
      <c r="GQ20" s="92"/>
      <c r="GR20" s="92"/>
      <c r="GS20" s="92"/>
      <c r="GT20" s="92"/>
      <c r="GU20" s="92"/>
      <c r="GV20" s="92"/>
      <c r="GW20" s="92"/>
      <c r="GX20" s="92"/>
      <c r="GY20" s="92"/>
      <c r="GZ20" s="92"/>
      <c r="HA20" s="92"/>
      <c r="HB20" s="92"/>
      <c r="HC20" s="92"/>
      <c r="HD20" s="92"/>
      <c r="HE20" s="92"/>
      <c r="HF20" s="92"/>
      <c r="HG20" s="92"/>
      <c r="HH20" s="92"/>
      <c r="HI20" s="92"/>
      <c r="HJ20" s="92"/>
      <c r="HK20" s="92"/>
      <c r="HL20" s="92"/>
      <c r="HM20" s="92"/>
      <c r="HN20" s="92"/>
      <c r="HO20" s="92"/>
      <c r="HP20" s="92"/>
      <c r="HQ20" s="92"/>
      <c r="HR20" s="92"/>
      <c r="HS20" s="92"/>
      <c r="HT20" s="92"/>
      <c r="HU20" s="92"/>
      <c r="HV20" s="92"/>
      <c r="HW20" s="92"/>
      <c r="HX20" s="92"/>
      <c r="HY20" s="92"/>
      <c r="HZ20" s="92"/>
      <c r="IA20" s="92"/>
      <c r="IB20" s="92"/>
      <c r="IC20" s="92"/>
      <c r="ID20" s="92"/>
      <c r="IE20" s="92"/>
      <c r="IF20" s="92"/>
      <c r="IG20" s="92"/>
      <c r="IH20" s="92"/>
      <c r="II20" s="92"/>
      <c r="IJ20" s="92"/>
      <c r="IK20" s="92"/>
      <c r="IL20" s="92"/>
      <c r="IM20" s="92"/>
      <c r="IN20" s="92"/>
      <c r="IO20" s="92"/>
      <c r="IP20" s="92"/>
      <c r="IQ20" s="92"/>
      <c r="IR20" s="92"/>
      <c r="IS20" s="92"/>
      <c r="IT20" s="92"/>
    </row>
    <row r="21" spans="1:254" s="14" customFormat="1" ht="15" customHeight="1">
      <c r="A21" s="61">
        <v>13</v>
      </c>
      <c r="B21" s="62"/>
      <c r="C21" s="55" t="s">
        <v>97</v>
      </c>
      <c r="D21" s="56" t="s">
        <v>98</v>
      </c>
      <c r="E21" s="63"/>
      <c r="F21" s="58" t="e">
        <f>VLOOKUP(D21,#REF!,3,0)</f>
        <v>#REF!</v>
      </c>
      <c r="G21" s="59">
        <v>6.0622999999999996</v>
      </c>
      <c r="H21" s="65"/>
      <c r="I21" s="92"/>
      <c r="J21" s="93"/>
      <c r="K21" s="92"/>
      <c r="L21" s="92"/>
      <c r="M21" s="58"/>
      <c r="N21" s="58"/>
      <c r="O21" s="92"/>
      <c r="P21" s="99"/>
      <c r="Q21" s="99"/>
      <c r="R21" s="99"/>
      <c r="S21" s="99"/>
      <c r="T21" s="99"/>
      <c r="U21" s="99"/>
      <c r="V21" s="98">
        <v>7.8499999999999994E-6</v>
      </c>
      <c r="W21" s="98">
        <f t="shared" si="7"/>
        <v>0</v>
      </c>
      <c r="X21" s="99"/>
      <c r="Y21" s="98">
        <f t="shared" si="8"/>
        <v>0</v>
      </c>
      <c r="Z21" s="99"/>
      <c r="AA21" s="99"/>
      <c r="AB21" s="99"/>
      <c r="AC21" s="99"/>
      <c r="AD21" s="99"/>
      <c r="AE21" s="112">
        <f t="shared" si="9"/>
        <v>0</v>
      </c>
      <c r="AF21" s="99" t="s">
        <v>363</v>
      </c>
      <c r="AG21" s="99"/>
      <c r="AH21" s="99"/>
      <c r="AI21" s="99"/>
      <c r="AJ21" s="99"/>
      <c r="AK21" s="99"/>
      <c r="AL21" s="99"/>
      <c r="AM21" s="99"/>
      <c r="AN21" s="99"/>
      <c r="AO21" s="99"/>
      <c r="AP21" s="99"/>
      <c r="AQ21" s="99"/>
      <c r="AR21" s="99"/>
      <c r="AS21" s="99"/>
      <c r="AT21" s="99"/>
      <c r="AU21" s="99"/>
      <c r="AV21" s="99"/>
      <c r="AW21" s="99"/>
      <c r="AX21" s="99"/>
      <c r="AY21" s="99"/>
      <c r="AZ21" s="99"/>
      <c r="BA21" s="99"/>
      <c r="BB21" s="99"/>
      <c r="BC21" s="99"/>
      <c r="BD21" s="99"/>
      <c r="BE21" s="125">
        <f t="shared" si="10"/>
        <v>0</v>
      </c>
      <c r="BF21" s="112">
        <f t="shared" si="11"/>
        <v>0</v>
      </c>
      <c r="BG21" s="124">
        <v>0.2</v>
      </c>
      <c r="BH21" s="111">
        <f t="shared" si="12"/>
        <v>0</v>
      </c>
      <c r="BI21" s="92"/>
      <c r="BJ21" s="92"/>
      <c r="BK21" s="92"/>
      <c r="BL21" s="92"/>
      <c r="BM21" s="92"/>
      <c r="BN21" s="92"/>
      <c r="BO21" s="92"/>
      <c r="BP21" s="92"/>
      <c r="BQ21" s="92"/>
      <c r="BR21" s="92"/>
      <c r="BS21" s="92"/>
      <c r="BT21" s="92"/>
      <c r="BU21" s="92"/>
      <c r="BV21" s="92"/>
      <c r="BW21" s="92"/>
      <c r="BX21" s="92"/>
      <c r="BY21" s="92"/>
      <c r="BZ21" s="92"/>
      <c r="CA21" s="92"/>
      <c r="CB21" s="92"/>
      <c r="CC21" s="92"/>
      <c r="CD21" s="92"/>
      <c r="CE21" s="92"/>
      <c r="CF21" s="92"/>
      <c r="CG21" s="92"/>
      <c r="CH21" s="92"/>
      <c r="CI21" s="92"/>
      <c r="CJ21" s="92"/>
      <c r="CK21" s="92"/>
      <c r="CL21" s="92"/>
      <c r="CM21" s="92"/>
      <c r="CN21" s="92"/>
      <c r="CO21" s="92"/>
      <c r="CP21" s="92"/>
      <c r="CQ21" s="92"/>
      <c r="CR21" s="92"/>
      <c r="CS21" s="92"/>
      <c r="CT21" s="92"/>
      <c r="CU21" s="92"/>
      <c r="CV21" s="92"/>
      <c r="CW21" s="92"/>
      <c r="CX21" s="92"/>
      <c r="CY21" s="92"/>
      <c r="CZ21" s="92"/>
      <c r="DA21" s="92"/>
      <c r="DB21" s="92"/>
      <c r="DC21" s="92"/>
      <c r="DD21" s="92"/>
      <c r="DE21" s="92"/>
      <c r="DF21" s="92"/>
      <c r="DG21" s="92"/>
      <c r="DH21" s="92"/>
      <c r="DI21" s="92"/>
      <c r="DJ21" s="92"/>
      <c r="DK21" s="92"/>
      <c r="DL21" s="92"/>
      <c r="DM21" s="92"/>
      <c r="DN21" s="92"/>
      <c r="DO21" s="92"/>
      <c r="DP21" s="92"/>
      <c r="DQ21" s="92"/>
      <c r="DR21" s="92"/>
      <c r="DS21" s="92"/>
      <c r="DT21" s="92"/>
      <c r="DU21" s="92"/>
      <c r="DV21" s="92"/>
      <c r="DW21" s="92"/>
      <c r="DX21" s="92"/>
      <c r="DY21" s="92"/>
      <c r="DZ21" s="92"/>
      <c r="EA21" s="92"/>
      <c r="EB21" s="92"/>
      <c r="EC21" s="92"/>
      <c r="ED21" s="92"/>
      <c r="EE21" s="92"/>
      <c r="EF21" s="92"/>
      <c r="EG21" s="92"/>
      <c r="EH21" s="92"/>
      <c r="EI21" s="92"/>
      <c r="EJ21" s="92"/>
      <c r="EK21" s="92"/>
      <c r="EL21" s="92"/>
      <c r="EM21" s="92"/>
      <c r="EN21" s="92"/>
      <c r="EO21" s="92"/>
      <c r="EP21" s="92"/>
      <c r="EQ21" s="92"/>
      <c r="ER21" s="92"/>
      <c r="ES21" s="92"/>
      <c r="ET21" s="92"/>
      <c r="EU21" s="92"/>
      <c r="EV21" s="92"/>
      <c r="EW21" s="92"/>
      <c r="EX21" s="92"/>
      <c r="EY21" s="92"/>
      <c r="EZ21" s="92"/>
      <c r="FA21" s="92"/>
      <c r="FB21" s="92"/>
      <c r="FC21" s="92"/>
      <c r="FD21" s="92"/>
      <c r="FE21" s="92"/>
      <c r="FF21" s="92"/>
      <c r="FG21" s="92"/>
      <c r="FH21" s="92"/>
      <c r="FI21" s="92"/>
      <c r="FJ21" s="92"/>
      <c r="FK21" s="92"/>
      <c r="FL21" s="92"/>
      <c r="FM21" s="92"/>
      <c r="FN21" s="92"/>
      <c r="FO21" s="92"/>
      <c r="FP21" s="92"/>
      <c r="FQ21" s="92"/>
      <c r="FR21" s="92"/>
      <c r="FS21" s="92"/>
      <c r="FT21" s="92"/>
      <c r="FU21" s="92"/>
      <c r="FV21" s="92"/>
      <c r="FW21" s="92"/>
      <c r="FX21" s="92"/>
      <c r="FY21" s="92"/>
      <c r="FZ21" s="92"/>
      <c r="GA21" s="92"/>
      <c r="GB21" s="92"/>
      <c r="GC21" s="92"/>
      <c r="GD21" s="92"/>
      <c r="GE21" s="92"/>
      <c r="GF21" s="92"/>
      <c r="GG21" s="92"/>
      <c r="GH21" s="92"/>
      <c r="GI21" s="92"/>
      <c r="GJ21" s="92"/>
      <c r="GK21" s="92"/>
      <c r="GL21" s="92"/>
      <c r="GM21" s="92"/>
      <c r="GN21" s="92"/>
      <c r="GO21" s="92"/>
      <c r="GP21" s="92"/>
      <c r="GQ21" s="92"/>
      <c r="GR21" s="92"/>
      <c r="GS21" s="92"/>
      <c r="GT21" s="92"/>
      <c r="GU21" s="92"/>
      <c r="GV21" s="92"/>
      <c r="GW21" s="92"/>
      <c r="GX21" s="92"/>
      <c r="GY21" s="92"/>
      <c r="GZ21" s="92"/>
      <c r="HA21" s="92"/>
      <c r="HB21" s="92"/>
      <c r="HC21" s="92"/>
      <c r="HD21" s="92"/>
      <c r="HE21" s="92"/>
      <c r="HF21" s="92"/>
      <c r="HG21" s="92"/>
      <c r="HH21" s="92"/>
      <c r="HI21" s="92"/>
      <c r="HJ21" s="92"/>
      <c r="HK21" s="92"/>
      <c r="HL21" s="92"/>
      <c r="HM21" s="92"/>
      <c r="HN21" s="92"/>
      <c r="HO21" s="92"/>
      <c r="HP21" s="92"/>
      <c r="HQ21" s="92"/>
      <c r="HR21" s="92"/>
      <c r="HS21" s="92"/>
      <c r="HT21" s="92"/>
      <c r="HU21" s="92"/>
      <c r="HV21" s="92"/>
      <c r="HW21" s="92"/>
      <c r="HX21" s="92"/>
      <c r="HY21" s="92"/>
      <c r="HZ21" s="92"/>
      <c r="IA21" s="92"/>
      <c r="IB21" s="92"/>
      <c r="IC21" s="92"/>
      <c r="ID21" s="92"/>
      <c r="IE21" s="92"/>
      <c r="IF21" s="92"/>
      <c r="IG21" s="92"/>
      <c r="IH21" s="92"/>
      <c r="II21" s="92"/>
      <c r="IJ21" s="92"/>
      <c r="IK21" s="92"/>
      <c r="IL21" s="92"/>
      <c r="IM21" s="92"/>
      <c r="IN21" s="92"/>
      <c r="IO21" s="92"/>
      <c r="IP21" s="92"/>
      <c r="IQ21" s="92"/>
      <c r="IR21" s="92"/>
      <c r="IS21" s="92"/>
      <c r="IT21" s="92"/>
    </row>
    <row r="22" spans="1:254" s="14" customFormat="1" ht="15" customHeight="1">
      <c r="A22" s="61">
        <v>14</v>
      </c>
      <c r="B22" s="62"/>
      <c r="C22" s="55" t="s">
        <v>99</v>
      </c>
      <c r="D22" s="56" t="s">
        <v>100</v>
      </c>
      <c r="E22" s="63"/>
      <c r="F22" s="58" t="e">
        <f>VLOOKUP(D22,#REF!,3,0)</f>
        <v>#REF!</v>
      </c>
      <c r="G22" s="59" t="e">
        <f>F22*1.15</f>
        <v>#REF!</v>
      </c>
      <c r="H22" s="65"/>
      <c r="I22" s="92"/>
      <c r="J22" s="93"/>
      <c r="K22" s="92"/>
      <c r="L22" s="92"/>
      <c r="M22" s="58"/>
      <c r="N22" s="58"/>
      <c r="O22" s="92"/>
      <c r="P22" s="99"/>
      <c r="Q22" s="99"/>
      <c r="R22" s="99"/>
      <c r="S22" s="99"/>
      <c r="T22" s="99"/>
      <c r="U22" s="99"/>
      <c r="V22" s="98">
        <v>7.8499999999999994E-6</v>
      </c>
      <c r="W22" s="98">
        <f t="shared" si="7"/>
        <v>0</v>
      </c>
      <c r="X22" s="99"/>
      <c r="Y22" s="98">
        <f t="shared" si="8"/>
        <v>0</v>
      </c>
      <c r="Z22" s="99"/>
      <c r="AA22" s="99"/>
      <c r="AB22" s="99"/>
      <c r="AC22" s="99"/>
      <c r="AD22" s="99"/>
      <c r="AE22" s="112">
        <f t="shared" si="9"/>
        <v>0</v>
      </c>
      <c r="AF22" s="99" t="s">
        <v>363</v>
      </c>
      <c r="AG22" s="99"/>
      <c r="AH22" s="99"/>
      <c r="AI22" s="99"/>
      <c r="AJ22" s="99"/>
      <c r="AK22" s="99"/>
      <c r="AL22" s="99"/>
      <c r="AM22" s="99"/>
      <c r="AN22" s="99"/>
      <c r="AO22" s="99"/>
      <c r="AP22" s="99"/>
      <c r="AQ22" s="99"/>
      <c r="AR22" s="99"/>
      <c r="AS22" s="99"/>
      <c r="AT22" s="99"/>
      <c r="AU22" s="99"/>
      <c r="AV22" s="99"/>
      <c r="AW22" s="99"/>
      <c r="AX22" s="99"/>
      <c r="AY22" s="99"/>
      <c r="AZ22" s="99"/>
      <c r="BA22" s="99"/>
      <c r="BB22" s="99"/>
      <c r="BC22" s="99"/>
      <c r="BD22" s="99"/>
      <c r="BE22" s="125">
        <f t="shared" si="10"/>
        <v>0</v>
      </c>
      <c r="BF22" s="112">
        <f t="shared" si="11"/>
        <v>0</v>
      </c>
      <c r="BG22" s="124">
        <v>0.2</v>
      </c>
      <c r="BH22" s="111">
        <f t="shared" si="12"/>
        <v>0</v>
      </c>
      <c r="BI22" s="92"/>
      <c r="BJ22" s="92"/>
      <c r="BK22" s="92"/>
      <c r="BL22" s="92"/>
      <c r="BM22" s="92"/>
      <c r="BN22" s="92"/>
      <c r="BO22" s="92"/>
      <c r="BP22" s="92"/>
      <c r="BQ22" s="92"/>
      <c r="BR22" s="92"/>
      <c r="BS22" s="92"/>
      <c r="BT22" s="92"/>
      <c r="BU22" s="92"/>
      <c r="BV22" s="92"/>
      <c r="BW22" s="92"/>
      <c r="BX22" s="92"/>
      <c r="BY22" s="92"/>
      <c r="BZ22" s="92"/>
      <c r="CA22" s="92"/>
      <c r="CB22" s="92"/>
      <c r="CC22" s="92"/>
      <c r="CD22" s="92"/>
      <c r="CE22" s="92"/>
      <c r="CF22" s="92"/>
      <c r="CG22" s="92"/>
      <c r="CH22" s="92"/>
      <c r="CI22" s="92"/>
      <c r="CJ22" s="92"/>
      <c r="CK22" s="92"/>
      <c r="CL22" s="92"/>
      <c r="CM22" s="92"/>
      <c r="CN22" s="92"/>
      <c r="CO22" s="92"/>
      <c r="CP22" s="92"/>
      <c r="CQ22" s="92"/>
      <c r="CR22" s="92"/>
      <c r="CS22" s="92"/>
      <c r="CT22" s="92"/>
      <c r="CU22" s="92"/>
      <c r="CV22" s="92"/>
      <c r="CW22" s="92"/>
      <c r="CX22" s="92"/>
      <c r="CY22" s="92"/>
      <c r="CZ22" s="92"/>
      <c r="DA22" s="92"/>
      <c r="DB22" s="92"/>
      <c r="DC22" s="92"/>
      <c r="DD22" s="92"/>
      <c r="DE22" s="92"/>
      <c r="DF22" s="92"/>
      <c r="DG22" s="92"/>
      <c r="DH22" s="92"/>
      <c r="DI22" s="92"/>
      <c r="DJ22" s="92"/>
      <c r="DK22" s="92"/>
      <c r="DL22" s="92"/>
      <c r="DM22" s="92"/>
      <c r="DN22" s="92"/>
      <c r="DO22" s="92"/>
      <c r="DP22" s="92"/>
      <c r="DQ22" s="92"/>
      <c r="DR22" s="92"/>
      <c r="DS22" s="92"/>
      <c r="DT22" s="92"/>
      <c r="DU22" s="92"/>
      <c r="DV22" s="92"/>
      <c r="DW22" s="92"/>
      <c r="DX22" s="92"/>
      <c r="DY22" s="92"/>
      <c r="DZ22" s="92"/>
      <c r="EA22" s="92"/>
      <c r="EB22" s="92"/>
      <c r="EC22" s="92"/>
      <c r="ED22" s="92"/>
      <c r="EE22" s="92"/>
      <c r="EF22" s="92"/>
      <c r="EG22" s="92"/>
      <c r="EH22" s="92"/>
      <c r="EI22" s="92"/>
      <c r="EJ22" s="92"/>
      <c r="EK22" s="92"/>
      <c r="EL22" s="92"/>
      <c r="EM22" s="92"/>
      <c r="EN22" s="92"/>
      <c r="EO22" s="92"/>
      <c r="EP22" s="92"/>
      <c r="EQ22" s="92"/>
      <c r="ER22" s="92"/>
      <c r="ES22" s="92"/>
      <c r="ET22" s="92"/>
      <c r="EU22" s="92"/>
      <c r="EV22" s="92"/>
      <c r="EW22" s="92"/>
      <c r="EX22" s="92"/>
      <c r="EY22" s="92"/>
      <c r="EZ22" s="92"/>
      <c r="FA22" s="92"/>
      <c r="FB22" s="92"/>
      <c r="FC22" s="92"/>
      <c r="FD22" s="92"/>
      <c r="FE22" s="92"/>
      <c r="FF22" s="92"/>
      <c r="FG22" s="92"/>
      <c r="FH22" s="92"/>
      <c r="FI22" s="92"/>
      <c r="FJ22" s="92"/>
      <c r="FK22" s="92"/>
      <c r="FL22" s="92"/>
      <c r="FM22" s="92"/>
      <c r="FN22" s="92"/>
      <c r="FO22" s="92"/>
      <c r="FP22" s="92"/>
      <c r="FQ22" s="92"/>
      <c r="FR22" s="92"/>
      <c r="FS22" s="92"/>
      <c r="FT22" s="92"/>
      <c r="FU22" s="92"/>
      <c r="FV22" s="92"/>
      <c r="FW22" s="92"/>
      <c r="FX22" s="92"/>
      <c r="FY22" s="92"/>
      <c r="FZ22" s="92"/>
      <c r="GA22" s="92"/>
      <c r="GB22" s="92"/>
      <c r="GC22" s="92"/>
      <c r="GD22" s="92"/>
      <c r="GE22" s="92"/>
      <c r="GF22" s="92"/>
      <c r="GG22" s="92"/>
      <c r="GH22" s="92"/>
      <c r="GI22" s="92"/>
      <c r="GJ22" s="92"/>
      <c r="GK22" s="92"/>
      <c r="GL22" s="92"/>
      <c r="GM22" s="92"/>
      <c r="GN22" s="92"/>
      <c r="GO22" s="92"/>
      <c r="GP22" s="92"/>
      <c r="GQ22" s="92"/>
      <c r="GR22" s="92"/>
      <c r="GS22" s="92"/>
      <c r="GT22" s="92"/>
      <c r="GU22" s="92"/>
      <c r="GV22" s="92"/>
      <c r="GW22" s="92"/>
      <c r="GX22" s="92"/>
      <c r="GY22" s="92"/>
      <c r="GZ22" s="92"/>
      <c r="HA22" s="92"/>
      <c r="HB22" s="92"/>
      <c r="HC22" s="92"/>
      <c r="HD22" s="92"/>
      <c r="HE22" s="92"/>
      <c r="HF22" s="92"/>
      <c r="HG22" s="92"/>
      <c r="HH22" s="92"/>
      <c r="HI22" s="92"/>
      <c r="HJ22" s="92"/>
      <c r="HK22" s="92"/>
      <c r="HL22" s="92"/>
      <c r="HM22" s="92"/>
      <c r="HN22" s="92"/>
      <c r="HO22" s="92"/>
      <c r="HP22" s="92"/>
      <c r="HQ22" s="92"/>
      <c r="HR22" s="92"/>
      <c r="HS22" s="92"/>
      <c r="HT22" s="92"/>
      <c r="HU22" s="92"/>
      <c r="HV22" s="92"/>
      <c r="HW22" s="92"/>
      <c r="HX22" s="92"/>
      <c r="HY22" s="92"/>
      <c r="HZ22" s="92"/>
      <c r="IA22" s="92"/>
      <c r="IB22" s="92"/>
      <c r="IC22" s="92"/>
      <c r="ID22" s="92"/>
      <c r="IE22" s="92"/>
      <c r="IF22" s="92"/>
      <c r="IG22" s="92"/>
      <c r="IH22" s="92"/>
      <c r="II22" s="92"/>
      <c r="IJ22" s="92"/>
      <c r="IK22" s="92"/>
      <c r="IL22" s="92"/>
      <c r="IM22" s="92"/>
      <c r="IN22" s="92"/>
      <c r="IO22" s="92"/>
      <c r="IP22" s="92"/>
      <c r="IQ22" s="92"/>
      <c r="IR22" s="92"/>
      <c r="IS22" s="92"/>
      <c r="IT22" s="92"/>
    </row>
    <row r="23" spans="1:254" s="14" customFormat="1" ht="15" customHeight="1">
      <c r="A23" s="61">
        <v>23</v>
      </c>
      <c r="B23" s="62"/>
      <c r="C23" s="73" t="s">
        <v>117</v>
      </c>
      <c r="D23" s="73" t="s">
        <v>118</v>
      </c>
      <c r="E23" s="63"/>
      <c r="F23" s="58" t="e">
        <f>VLOOKUP(D23,#REF!,3,0)</f>
        <v>#REF!</v>
      </c>
      <c r="G23" s="59">
        <v>0.4247824</v>
      </c>
      <c r="H23" s="65"/>
      <c r="I23" s="92"/>
      <c r="J23" s="93"/>
      <c r="K23" s="92"/>
      <c r="L23" s="92"/>
      <c r="M23" s="58"/>
      <c r="N23" s="58"/>
      <c r="O23" s="92"/>
      <c r="P23" s="99"/>
      <c r="Q23" s="99"/>
      <c r="R23" s="99"/>
      <c r="S23" s="99"/>
      <c r="T23" s="99"/>
      <c r="U23" s="99"/>
      <c r="V23" s="98">
        <v>7.8499999999999994E-6</v>
      </c>
      <c r="W23" s="98">
        <f t="shared" si="7"/>
        <v>0</v>
      </c>
      <c r="X23" s="99"/>
      <c r="Y23" s="98">
        <f t="shared" si="8"/>
        <v>0</v>
      </c>
      <c r="Z23" s="99"/>
      <c r="AA23" s="99"/>
      <c r="AB23" s="99"/>
      <c r="AC23" s="99"/>
      <c r="AD23" s="99"/>
      <c r="AE23" s="112">
        <f t="shared" si="9"/>
        <v>0</v>
      </c>
      <c r="AF23" s="99" t="s">
        <v>363</v>
      </c>
      <c r="AG23" s="99"/>
      <c r="AH23" s="99"/>
      <c r="AI23" s="99"/>
      <c r="AJ23" s="99"/>
      <c r="AK23" s="99"/>
      <c r="AL23" s="99"/>
      <c r="AM23" s="99"/>
      <c r="AN23" s="99"/>
      <c r="AO23" s="99"/>
      <c r="AP23" s="99"/>
      <c r="AQ23" s="99"/>
      <c r="AR23" s="99"/>
      <c r="AS23" s="99"/>
      <c r="AT23" s="99"/>
      <c r="AU23" s="99"/>
      <c r="AV23" s="99"/>
      <c r="AW23" s="99"/>
      <c r="AX23" s="99"/>
      <c r="AY23" s="99"/>
      <c r="AZ23" s="99"/>
      <c r="BA23" s="99"/>
      <c r="BB23" s="99"/>
      <c r="BC23" s="99"/>
      <c r="BD23" s="99"/>
      <c r="BE23" s="125">
        <f t="shared" si="10"/>
        <v>0</v>
      </c>
      <c r="BF23" s="112">
        <f t="shared" si="11"/>
        <v>0</v>
      </c>
      <c r="BG23" s="124">
        <v>0.2</v>
      </c>
      <c r="BH23" s="111">
        <f t="shared" si="12"/>
        <v>0</v>
      </c>
      <c r="BI23" s="92"/>
      <c r="BJ23" s="92"/>
      <c r="BK23" s="92"/>
      <c r="BL23" s="92"/>
      <c r="BM23" s="92"/>
      <c r="BN23" s="92"/>
      <c r="BO23" s="92"/>
      <c r="BP23" s="92"/>
      <c r="BQ23" s="92"/>
      <c r="BR23" s="92"/>
      <c r="BS23" s="92"/>
      <c r="BT23" s="92"/>
      <c r="BU23" s="92"/>
      <c r="BV23" s="92"/>
      <c r="BW23" s="92"/>
      <c r="BX23" s="92"/>
      <c r="BY23" s="92"/>
      <c r="BZ23" s="92"/>
      <c r="CA23" s="92"/>
      <c r="CB23" s="92"/>
      <c r="CC23" s="92"/>
      <c r="CD23" s="92"/>
      <c r="CE23" s="92"/>
      <c r="CF23" s="92"/>
      <c r="CG23" s="92"/>
      <c r="CH23" s="92"/>
      <c r="CI23" s="92"/>
      <c r="CJ23" s="92"/>
      <c r="CK23" s="92"/>
      <c r="CL23" s="92"/>
      <c r="CM23" s="92"/>
      <c r="CN23" s="92"/>
      <c r="CO23" s="92"/>
      <c r="CP23" s="92"/>
      <c r="CQ23" s="92"/>
      <c r="CR23" s="92"/>
      <c r="CS23" s="92"/>
      <c r="CT23" s="92"/>
      <c r="CU23" s="92"/>
      <c r="CV23" s="92"/>
      <c r="CW23" s="92"/>
      <c r="CX23" s="92"/>
      <c r="CY23" s="92"/>
      <c r="CZ23" s="92"/>
      <c r="DA23" s="92"/>
      <c r="DB23" s="92"/>
      <c r="DC23" s="92"/>
      <c r="DD23" s="92"/>
      <c r="DE23" s="92"/>
      <c r="DF23" s="92"/>
      <c r="DG23" s="92"/>
      <c r="DH23" s="92"/>
      <c r="DI23" s="92"/>
      <c r="DJ23" s="92"/>
      <c r="DK23" s="92"/>
      <c r="DL23" s="92"/>
      <c r="DM23" s="92"/>
      <c r="DN23" s="92"/>
      <c r="DO23" s="92"/>
      <c r="DP23" s="92"/>
      <c r="DQ23" s="92"/>
      <c r="DR23" s="92"/>
      <c r="DS23" s="92"/>
      <c r="DT23" s="92"/>
      <c r="DU23" s="92"/>
      <c r="DV23" s="92"/>
      <c r="DW23" s="92"/>
      <c r="DX23" s="92"/>
      <c r="DY23" s="92"/>
      <c r="DZ23" s="92"/>
      <c r="EA23" s="92"/>
      <c r="EB23" s="92"/>
      <c r="EC23" s="92"/>
      <c r="ED23" s="92"/>
      <c r="EE23" s="92"/>
      <c r="EF23" s="92"/>
      <c r="EG23" s="92"/>
      <c r="EH23" s="92"/>
      <c r="EI23" s="92"/>
      <c r="EJ23" s="92"/>
      <c r="EK23" s="92"/>
      <c r="EL23" s="92"/>
      <c r="EM23" s="92"/>
      <c r="EN23" s="92"/>
      <c r="EO23" s="92"/>
      <c r="EP23" s="92"/>
      <c r="EQ23" s="92"/>
      <c r="ER23" s="92"/>
      <c r="ES23" s="92"/>
      <c r="ET23" s="92"/>
      <c r="EU23" s="92"/>
      <c r="EV23" s="92"/>
      <c r="EW23" s="92"/>
      <c r="EX23" s="92"/>
      <c r="EY23" s="92"/>
      <c r="EZ23" s="92"/>
      <c r="FA23" s="92"/>
      <c r="FB23" s="92"/>
      <c r="FC23" s="92"/>
      <c r="FD23" s="92"/>
      <c r="FE23" s="92"/>
      <c r="FF23" s="92"/>
      <c r="FG23" s="92"/>
      <c r="FH23" s="92"/>
      <c r="FI23" s="92"/>
      <c r="FJ23" s="92"/>
      <c r="FK23" s="92"/>
      <c r="FL23" s="92"/>
      <c r="FM23" s="92"/>
      <c r="FN23" s="92"/>
      <c r="FO23" s="92"/>
      <c r="FP23" s="92"/>
      <c r="FQ23" s="92"/>
      <c r="FR23" s="92"/>
      <c r="FS23" s="92"/>
      <c r="FT23" s="92"/>
      <c r="FU23" s="92"/>
      <c r="FV23" s="92"/>
      <c r="FW23" s="92"/>
      <c r="FX23" s="92"/>
      <c r="FY23" s="92"/>
      <c r="FZ23" s="92"/>
      <c r="GA23" s="92"/>
      <c r="GB23" s="92"/>
      <c r="GC23" s="92"/>
      <c r="GD23" s="92"/>
      <c r="GE23" s="92"/>
      <c r="GF23" s="92"/>
      <c r="GG23" s="92"/>
      <c r="GH23" s="92"/>
      <c r="GI23" s="92"/>
      <c r="GJ23" s="92"/>
      <c r="GK23" s="92"/>
      <c r="GL23" s="92"/>
      <c r="GM23" s="92"/>
      <c r="GN23" s="92"/>
      <c r="GO23" s="92"/>
      <c r="GP23" s="92"/>
      <c r="GQ23" s="92"/>
      <c r="GR23" s="92"/>
      <c r="GS23" s="92"/>
      <c r="GT23" s="92"/>
      <c r="GU23" s="92"/>
      <c r="GV23" s="92"/>
      <c r="GW23" s="92"/>
      <c r="GX23" s="92"/>
      <c r="GY23" s="92"/>
      <c r="GZ23" s="92"/>
      <c r="HA23" s="92"/>
      <c r="HB23" s="92"/>
      <c r="HC23" s="92"/>
      <c r="HD23" s="92"/>
      <c r="HE23" s="92"/>
      <c r="HF23" s="92"/>
      <c r="HG23" s="92"/>
      <c r="HH23" s="92"/>
      <c r="HI23" s="92"/>
      <c r="HJ23" s="92"/>
      <c r="HK23" s="92"/>
      <c r="HL23" s="92"/>
      <c r="HM23" s="92"/>
      <c r="HN23" s="92"/>
      <c r="HO23" s="92"/>
      <c r="HP23" s="92"/>
      <c r="HQ23" s="92"/>
      <c r="HR23" s="92"/>
      <c r="HS23" s="92"/>
      <c r="HT23" s="92"/>
      <c r="HU23" s="92"/>
      <c r="HV23" s="92"/>
      <c r="HW23" s="92"/>
      <c r="HX23" s="92"/>
      <c r="HY23" s="92"/>
      <c r="HZ23" s="92"/>
      <c r="IA23" s="92"/>
      <c r="IB23" s="92"/>
      <c r="IC23" s="92"/>
      <c r="ID23" s="92"/>
      <c r="IE23" s="92"/>
      <c r="IF23" s="92"/>
      <c r="IG23" s="92"/>
      <c r="IH23" s="92"/>
      <c r="II23" s="92"/>
      <c r="IJ23" s="92"/>
      <c r="IK23" s="92"/>
      <c r="IL23" s="92"/>
      <c r="IM23" s="92"/>
      <c r="IN23" s="92"/>
      <c r="IO23" s="92"/>
      <c r="IP23" s="92"/>
      <c r="IQ23" s="92"/>
      <c r="IR23" s="92"/>
      <c r="IS23" s="92"/>
      <c r="IT23" s="92"/>
    </row>
    <row r="24" spans="1:254" s="14" customFormat="1" ht="15" customHeight="1">
      <c r="A24" s="61">
        <v>24</v>
      </c>
      <c r="B24" s="62"/>
      <c r="C24" s="73" t="s">
        <v>119</v>
      </c>
      <c r="D24" s="73" t="s">
        <v>120</v>
      </c>
      <c r="E24" s="63"/>
      <c r="F24" s="58" t="e">
        <f>VLOOKUP(D24,#REF!,3,0)</f>
        <v>#REF!</v>
      </c>
      <c r="G24" s="59">
        <v>3.1903299999999999</v>
      </c>
      <c r="H24" s="65"/>
      <c r="I24" s="92"/>
      <c r="J24" s="93"/>
      <c r="K24" s="92"/>
      <c r="L24" s="92"/>
      <c r="M24" s="58"/>
      <c r="N24" s="58"/>
      <c r="O24" s="92"/>
      <c r="P24" s="99"/>
      <c r="Q24" s="99"/>
      <c r="R24" s="99"/>
      <c r="S24" s="99"/>
      <c r="T24" s="99"/>
      <c r="U24" s="99"/>
      <c r="V24" s="98">
        <v>7.8499999999999994E-6</v>
      </c>
      <c r="W24" s="98">
        <f t="shared" si="7"/>
        <v>0</v>
      </c>
      <c r="X24" s="99"/>
      <c r="Y24" s="98">
        <f t="shared" si="8"/>
        <v>0</v>
      </c>
      <c r="Z24" s="99"/>
      <c r="AA24" s="99"/>
      <c r="AB24" s="99"/>
      <c r="AC24" s="99"/>
      <c r="AD24" s="99"/>
      <c r="AE24" s="112">
        <f t="shared" si="9"/>
        <v>0</v>
      </c>
      <c r="AF24" s="99" t="s">
        <v>363</v>
      </c>
      <c r="AG24" s="99"/>
      <c r="AH24" s="99"/>
      <c r="AI24" s="99"/>
      <c r="AJ24" s="99"/>
      <c r="AK24" s="99"/>
      <c r="AL24" s="99"/>
      <c r="AM24" s="99"/>
      <c r="AN24" s="99"/>
      <c r="AO24" s="99"/>
      <c r="AP24" s="99"/>
      <c r="AQ24" s="99"/>
      <c r="AR24" s="99"/>
      <c r="AS24" s="99"/>
      <c r="AT24" s="99"/>
      <c r="AU24" s="99"/>
      <c r="AV24" s="99"/>
      <c r="AW24" s="99"/>
      <c r="AX24" s="99"/>
      <c r="AY24" s="99"/>
      <c r="AZ24" s="99"/>
      <c r="BA24" s="99"/>
      <c r="BB24" s="99"/>
      <c r="BC24" s="99"/>
      <c r="BD24" s="99"/>
      <c r="BE24" s="125">
        <f t="shared" si="10"/>
        <v>0</v>
      </c>
      <c r="BF24" s="112">
        <f t="shared" si="11"/>
        <v>0</v>
      </c>
      <c r="BG24" s="124">
        <v>0.2</v>
      </c>
      <c r="BH24" s="111">
        <f t="shared" si="12"/>
        <v>0</v>
      </c>
      <c r="BI24" s="92"/>
      <c r="BJ24" s="92"/>
      <c r="BK24" s="92"/>
      <c r="BL24" s="92"/>
      <c r="BM24" s="92"/>
      <c r="BN24" s="92"/>
      <c r="BO24" s="92"/>
      <c r="BP24" s="92"/>
      <c r="BQ24" s="92"/>
      <c r="BR24" s="92"/>
      <c r="BS24" s="92"/>
      <c r="BT24" s="92"/>
      <c r="BU24" s="92"/>
      <c r="BV24" s="92"/>
      <c r="BW24" s="92"/>
      <c r="BX24" s="92"/>
      <c r="BY24" s="92"/>
      <c r="BZ24" s="92"/>
      <c r="CA24" s="92"/>
      <c r="CB24" s="92"/>
      <c r="CC24" s="92"/>
      <c r="CD24" s="92"/>
      <c r="CE24" s="92"/>
      <c r="CF24" s="92"/>
      <c r="CG24" s="92"/>
      <c r="CH24" s="92"/>
      <c r="CI24" s="92"/>
      <c r="CJ24" s="92"/>
      <c r="CK24" s="92"/>
      <c r="CL24" s="92"/>
      <c r="CM24" s="92"/>
      <c r="CN24" s="92"/>
      <c r="CO24" s="92"/>
      <c r="CP24" s="92"/>
      <c r="CQ24" s="92"/>
      <c r="CR24" s="92"/>
      <c r="CS24" s="92"/>
      <c r="CT24" s="92"/>
      <c r="CU24" s="92"/>
      <c r="CV24" s="92"/>
      <c r="CW24" s="92"/>
      <c r="CX24" s="92"/>
      <c r="CY24" s="92"/>
      <c r="CZ24" s="92"/>
      <c r="DA24" s="92"/>
      <c r="DB24" s="92"/>
      <c r="DC24" s="92"/>
      <c r="DD24" s="92"/>
      <c r="DE24" s="92"/>
      <c r="DF24" s="92"/>
      <c r="DG24" s="92"/>
      <c r="DH24" s="92"/>
      <c r="DI24" s="92"/>
      <c r="DJ24" s="92"/>
      <c r="DK24" s="92"/>
      <c r="DL24" s="92"/>
      <c r="DM24" s="92"/>
      <c r="DN24" s="92"/>
      <c r="DO24" s="92"/>
      <c r="DP24" s="92"/>
      <c r="DQ24" s="92"/>
      <c r="DR24" s="92"/>
      <c r="DS24" s="92"/>
      <c r="DT24" s="92"/>
      <c r="DU24" s="92"/>
      <c r="DV24" s="92"/>
      <c r="DW24" s="92"/>
      <c r="DX24" s="92"/>
      <c r="DY24" s="92"/>
      <c r="DZ24" s="92"/>
      <c r="EA24" s="92"/>
      <c r="EB24" s="92"/>
      <c r="EC24" s="92"/>
      <c r="ED24" s="92"/>
      <c r="EE24" s="92"/>
      <c r="EF24" s="92"/>
      <c r="EG24" s="92"/>
      <c r="EH24" s="92"/>
      <c r="EI24" s="92"/>
      <c r="EJ24" s="92"/>
      <c r="EK24" s="92"/>
      <c r="EL24" s="92"/>
      <c r="EM24" s="92"/>
      <c r="EN24" s="92"/>
      <c r="EO24" s="92"/>
      <c r="EP24" s="92"/>
      <c r="EQ24" s="92"/>
      <c r="ER24" s="92"/>
      <c r="ES24" s="92"/>
      <c r="ET24" s="92"/>
      <c r="EU24" s="92"/>
      <c r="EV24" s="92"/>
      <c r="EW24" s="92"/>
      <c r="EX24" s="92"/>
      <c r="EY24" s="92"/>
      <c r="EZ24" s="92"/>
      <c r="FA24" s="92"/>
      <c r="FB24" s="92"/>
      <c r="FC24" s="92"/>
      <c r="FD24" s="92"/>
      <c r="FE24" s="92"/>
      <c r="FF24" s="92"/>
      <c r="FG24" s="92"/>
      <c r="FH24" s="92"/>
      <c r="FI24" s="92"/>
      <c r="FJ24" s="92"/>
      <c r="FK24" s="92"/>
      <c r="FL24" s="92"/>
      <c r="FM24" s="92"/>
      <c r="FN24" s="92"/>
      <c r="FO24" s="92"/>
      <c r="FP24" s="92"/>
      <c r="FQ24" s="92"/>
      <c r="FR24" s="92"/>
      <c r="FS24" s="92"/>
      <c r="FT24" s="92"/>
      <c r="FU24" s="92"/>
      <c r="FV24" s="92"/>
      <c r="FW24" s="92"/>
      <c r="FX24" s="92"/>
      <c r="FY24" s="92"/>
      <c r="FZ24" s="92"/>
      <c r="GA24" s="92"/>
      <c r="GB24" s="92"/>
      <c r="GC24" s="92"/>
      <c r="GD24" s="92"/>
      <c r="GE24" s="92"/>
      <c r="GF24" s="92"/>
      <c r="GG24" s="92"/>
      <c r="GH24" s="92"/>
      <c r="GI24" s="92"/>
      <c r="GJ24" s="92"/>
      <c r="GK24" s="92"/>
      <c r="GL24" s="92"/>
      <c r="GM24" s="92"/>
      <c r="GN24" s="92"/>
      <c r="GO24" s="92"/>
      <c r="GP24" s="92"/>
      <c r="GQ24" s="92"/>
      <c r="GR24" s="92"/>
      <c r="GS24" s="92"/>
      <c r="GT24" s="92"/>
      <c r="GU24" s="92"/>
      <c r="GV24" s="92"/>
      <c r="GW24" s="92"/>
      <c r="GX24" s="92"/>
      <c r="GY24" s="92"/>
      <c r="GZ24" s="92"/>
      <c r="HA24" s="92"/>
      <c r="HB24" s="92"/>
      <c r="HC24" s="92"/>
      <c r="HD24" s="92"/>
      <c r="HE24" s="92"/>
      <c r="HF24" s="92"/>
      <c r="HG24" s="92"/>
      <c r="HH24" s="92"/>
      <c r="HI24" s="92"/>
      <c r="HJ24" s="92"/>
      <c r="HK24" s="92"/>
      <c r="HL24" s="92"/>
      <c r="HM24" s="92"/>
      <c r="HN24" s="92"/>
      <c r="HO24" s="92"/>
      <c r="HP24" s="92"/>
      <c r="HQ24" s="92"/>
      <c r="HR24" s="92"/>
      <c r="HS24" s="92"/>
      <c r="HT24" s="92"/>
      <c r="HU24" s="92"/>
      <c r="HV24" s="92"/>
      <c r="HW24" s="92"/>
      <c r="HX24" s="92"/>
      <c r="HY24" s="92"/>
      <c r="HZ24" s="92"/>
      <c r="IA24" s="92"/>
      <c r="IB24" s="92"/>
      <c r="IC24" s="92"/>
      <c r="ID24" s="92"/>
      <c r="IE24" s="92"/>
      <c r="IF24" s="92"/>
      <c r="IG24" s="92"/>
      <c r="IH24" s="92"/>
      <c r="II24" s="92"/>
      <c r="IJ24" s="92"/>
      <c r="IK24" s="92"/>
      <c r="IL24" s="92"/>
      <c r="IM24" s="92"/>
      <c r="IN24" s="92"/>
      <c r="IO24" s="92"/>
      <c r="IP24" s="92"/>
      <c r="IQ24" s="92"/>
      <c r="IR24" s="92"/>
      <c r="IS24" s="92"/>
      <c r="IT24" s="92"/>
    </row>
    <row r="25" spans="1:254" s="14" customFormat="1" ht="15" customHeight="1">
      <c r="A25" s="61">
        <v>25</v>
      </c>
      <c r="B25" s="62"/>
      <c r="C25" s="73" t="s">
        <v>121</v>
      </c>
      <c r="D25" s="73" t="s">
        <v>122</v>
      </c>
      <c r="E25" s="63"/>
      <c r="F25" s="58" t="e">
        <f>VLOOKUP(D25,#REF!,3,0)</f>
        <v>#REF!</v>
      </c>
      <c r="G25" s="59">
        <v>0.4247824</v>
      </c>
      <c r="H25" s="65"/>
      <c r="I25" s="92"/>
      <c r="J25" s="93"/>
      <c r="K25" s="92"/>
      <c r="L25" s="92"/>
      <c r="M25" s="58"/>
      <c r="N25" s="58"/>
      <c r="O25" s="92"/>
      <c r="P25" s="99"/>
      <c r="Q25" s="99"/>
      <c r="R25" s="99"/>
      <c r="S25" s="99"/>
      <c r="T25" s="99"/>
      <c r="U25" s="99"/>
      <c r="V25" s="98">
        <v>7.8499999999999994E-6</v>
      </c>
      <c r="W25" s="98">
        <f t="shared" si="7"/>
        <v>0</v>
      </c>
      <c r="X25" s="99"/>
      <c r="Y25" s="98">
        <f t="shared" si="8"/>
        <v>0</v>
      </c>
      <c r="Z25" s="99"/>
      <c r="AA25" s="99"/>
      <c r="AB25" s="99"/>
      <c r="AC25" s="99"/>
      <c r="AD25" s="99"/>
      <c r="AE25" s="112">
        <f t="shared" si="9"/>
        <v>0</v>
      </c>
      <c r="AF25" s="99" t="s">
        <v>363</v>
      </c>
      <c r="AG25" s="99"/>
      <c r="AH25" s="99"/>
      <c r="AI25" s="99"/>
      <c r="AJ25" s="99"/>
      <c r="AK25" s="99"/>
      <c r="AL25" s="99"/>
      <c r="AM25" s="99"/>
      <c r="AN25" s="99"/>
      <c r="AO25" s="99"/>
      <c r="AP25" s="99"/>
      <c r="AQ25" s="99"/>
      <c r="AR25" s="99"/>
      <c r="AS25" s="99"/>
      <c r="AT25" s="99"/>
      <c r="AU25" s="99"/>
      <c r="AV25" s="99"/>
      <c r="AW25" s="99"/>
      <c r="AX25" s="99"/>
      <c r="AY25" s="99"/>
      <c r="AZ25" s="99"/>
      <c r="BA25" s="99"/>
      <c r="BB25" s="99"/>
      <c r="BC25" s="99"/>
      <c r="BD25" s="99"/>
      <c r="BE25" s="125">
        <f t="shared" si="10"/>
        <v>0</v>
      </c>
      <c r="BF25" s="112">
        <f t="shared" si="11"/>
        <v>0</v>
      </c>
      <c r="BG25" s="124">
        <v>0.2</v>
      </c>
      <c r="BH25" s="111">
        <f t="shared" si="12"/>
        <v>0</v>
      </c>
      <c r="BI25" s="92"/>
      <c r="BJ25" s="92"/>
      <c r="BK25" s="92"/>
      <c r="BL25" s="92"/>
      <c r="BM25" s="92"/>
      <c r="BN25" s="92"/>
      <c r="BO25" s="92"/>
      <c r="BP25" s="92"/>
      <c r="BQ25" s="92"/>
      <c r="BR25" s="92"/>
      <c r="BS25" s="92"/>
      <c r="BT25" s="92"/>
      <c r="BU25" s="92"/>
      <c r="BV25" s="92"/>
      <c r="BW25" s="92"/>
      <c r="BX25" s="92"/>
      <c r="BY25" s="92"/>
      <c r="BZ25" s="92"/>
      <c r="CA25" s="92"/>
      <c r="CB25" s="92"/>
      <c r="CC25" s="92"/>
      <c r="CD25" s="92"/>
      <c r="CE25" s="92"/>
      <c r="CF25" s="92"/>
      <c r="CG25" s="92"/>
      <c r="CH25" s="92"/>
      <c r="CI25" s="92"/>
      <c r="CJ25" s="92"/>
      <c r="CK25" s="92"/>
      <c r="CL25" s="92"/>
      <c r="CM25" s="92"/>
      <c r="CN25" s="92"/>
      <c r="CO25" s="92"/>
      <c r="CP25" s="92"/>
      <c r="CQ25" s="92"/>
      <c r="CR25" s="92"/>
      <c r="CS25" s="92"/>
      <c r="CT25" s="92"/>
      <c r="CU25" s="92"/>
      <c r="CV25" s="92"/>
      <c r="CW25" s="92"/>
      <c r="CX25" s="92"/>
      <c r="CY25" s="92"/>
      <c r="CZ25" s="92"/>
      <c r="DA25" s="92"/>
      <c r="DB25" s="92"/>
      <c r="DC25" s="92"/>
      <c r="DD25" s="92"/>
      <c r="DE25" s="92"/>
      <c r="DF25" s="92"/>
      <c r="DG25" s="92"/>
      <c r="DH25" s="92"/>
      <c r="DI25" s="92"/>
      <c r="DJ25" s="92"/>
      <c r="DK25" s="92"/>
      <c r="DL25" s="92"/>
      <c r="DM25" s="92"/>
      <c r="DN25" s="92"/>
      <c r="DO25" s="92"/>
      <c r="DP25" s="92"/>
      <c r="DQ25" s="92"/>
      <c r="DR25" s="92"/>
      <c r="DS25" s="92"/>
      <c r="DT25" s="92"/>
      <c r="DU25" s="92"/>
      <c r="DV25" s="92"/>
      <c r="DW25" s="92"/>
      <c r="DX25" s="92"/>
      <c r="DY25" s="92"/>
      <c r="DZ25" s="92"/>
      <c r="EA25" s="92"/>
      <c r="EB25" s="92"/>
      <c r="EC25" s="92"/>
      <c r="ED25" s="92"/>
      <c r="EE25" s="92"/>
      <c r="EF25" s="92"/>
      <c r="EG25" s="92"/>
      <c r="EH25" s="92"/>
      <c r="EI25" s="92"/>
      <c r="EJ25" s="92"/>
      <c r="EK25" s="92"/>
      <c r="EL25" s="92"/>
      <c r="EM25" s="92"/>
      <c r="EN25" s="92"/>
      <c r="EO25" s="92"/>
      <c r="EP25" s="92"/>
      <c r="EQ25" s="92"/>
      <c r="ER25" s="92"/>
      <c r="ES25" s="92"/>
      <c r="ET25" s="92"/>
      <c r="EU25" s="92"/>
      <c r="EV25" s="92"/>
      <c r="EW25" s="92"/>
      <c r="EX25" s="92"/>
      <c r="EY25" s="92"/>
      <c r="EZ25" s="92"/>
      <c r="FA25" s="92"/>
      <c r="FB25" s="92"/>
      <c r="FC25" s="92"/>
      <c r="FD25" s="92"/>
      <c r="FE25" s="92"/>
      <c r="FF25" s="92"/>
      <c r="FG25" s="92"/>
      <c r="FH25" s="92"/>
      <c r="FI25" s="92"/>
      <c r="FJ25" s="92"/>
      <c r="FK25" s="92"/>
      <c r="FL25" s="92"/>
      <c r="FM25" s="92"/>
      <c r="FN25" s="92"/>
      <c r="FO25" s="92"/>
      <c r="FP25" s="92"/>
      <c r="FQ25" s="92"/>
      <c r="FR25" s="92"/>
      <c r="FS25" s="92"/>
      <c r="FT25" s="92"/>
      <c r="FU25" s="92"/>
      <c r="FV25" s="92"/>
      <c r="FW25" s="92"/>
      <c r="FX25" s="92"/>
      <c r="FY25" s="92"/>
      <c r="FZ25" s="92"/>
      <c r="GA25" s="92"/>
      <c r="GB25" s="92"/>
      <c r="GC25" s="92"/>
      <c r="GD25" s="92"/>
      <c r="GE25" s="92"/>
      <c r="GF25" s="92"/>
      <c r="GG25" s="92"/>
      <c r="GH25" s="92"/>
      <c r="GI25" s="92"/>
      <c r="GJ25" s="92"/>
      <c r="GK25" s="92"/>
      <c r="GL25" s="92"/>
      <c r="GM25" s="92"/>
      <c r="GN25" s="92"/>
      <c r="GO25" s="92"/>
      <c r="GP25" s="92"/>
      <c r="GQ25" s="92"/>
      <c r="GR25" s="92"/>
      <c r="GS25" s="92"/>
      <c r="GT25" s="92"/>
      <c r="GU25" s="92"/>
      <c r="GV25" s="92"/>
      <c r="GW25" s="92"/>
      <c r="GX25" s="92"/>
      <c r="GY25" s="92"/>
      <c r="GZ25" s="92"/>
      <c r="HA25" s="92"/>
      <c r="HB25" s="92"/>
      <c r="HC25" s="92"/>
      <c r="HD25" s="92"/>
      <c r="HE25" s="92"/>
      <c r="HF25" s="92"/>
      <c r="HG25" s="92"/>
      <c r="HH25" s="92"/>
      <c r="HI25" s="92"/>
      <c r="HJ25" s="92"/>
      <c r="HK25" s="92"/>
      <c r="HL25" s="92"/>
      <c r="HM25" s="92"/>
      <c r="HN25" s="92"/>
      <c r="HO25" s="92"/>
      <c r="HP25" s="92"/>
      <c r="HQ25" s="92"/>
      <c r="HR25" s="92"/>
      <c r="HS25" s="92"/>
      <c r="HT25" s="92"/>
      <c r="HU25" s="92"/>
      <c r="HV25" s="92"/>
      <c r="HW25" s="92"/>
      <c r="HX25" s="92"/>
      <c r="HY25" s="92"/>
      <c r="HZ25" s="92"/>
      <c r="IA25" s="92"/>
      <c r="IB25" s="92"/>
      <c r="IC25" s="92"/>
      <c r="ID25" s="92"/>
      <c r="IE25" s="92"/>
      <c r="IF25" s="92"/>
      <c r="IG25" s="92"/>
      <c r="IH25" s="92"/>
      <c r="II25" s="92"/>
      <c r="IJ25" s="92"/>
      <c r="IK25" s="92"/>
      <c r="IL25" s="92"/>
      <c r="IM25" s="92"/>
      <c r="IN25" s="92"/>
      <c r="IO25" s="92"/>
      <c r="IP25" s="92"/>
      <c r="IQ25" s="92"/>
      <c r="IR25" s="92"/>
      <c r="IS25" s="92"/>
      <c r="IT25" s="92"/>
    </row>
    <row r="26" spans="1:254" s="14" customFormat="1" ht="15" customHeight="1">
      <c r="A26" s="61">
        <v>42</v>
      </c>
      <c r="B26" s="62"/>
      <c r="C26" s="74" t="s">
        <v>155</v>
      </c>
      <c r="D26" s="74" t="s">
        <v>156</v>
      </c>
      <c r="E26" s="63"/>
      <c r="F26" s="58" t="e">
        <f>VLOOKUP(D26,#REF!,3,0)</f>
        <v>#REF!</v>
      </c>
      <c r="G26" s="59">
        <v>1.4913119500000001</v>
      </c>
      <c r="H26" s="65"/>
      <c r="I26" s="92"/>
      <c r="J26" s="93"/>
      <c r="K26" s="92"/>
      <c r="L26" s="92"/>
      <c r="M26" s="58"/>
      <c r="N26" s="58"/>
      <c r="O26" s="92"/>
      <c r="P26" s="99"/>
      <c r="Q26" s="99"/>
      <c r="R26" s="99"/>
      <c r="S26" s="99"/>
      <c r="T26" s="99"/>
      <c r="U26" s="99"/>
      <c r="V26" s="98">
        <v>7.8499999999999994E-6</v>
      </c>
      <c r="W26" s="98">
        <f t="shared" si="7"/>
        <v>0</v>
      </c>
      <c r="X26" s="99"/>
      <c r="Y26" s="98">
        <f t="shared" si="8"/>
        <v>0</v>
      </c>
      <c r="Z26" s="99"/>
      <c r="AA26" s="99"/>
      <c r="AB26" s="99"/>
      <c r="AC26" s="99"/>
      <c r="AD26" s="99"/>
      <c r="AE26" s="112">
        <f t="shared" si="9"/>
        <v>0</v>
      </c>
      <c r="AF26" s="99" t="s">
        <v>363</v>
      </c>
      <c r="AG26" s="99"/>
      <c r="AH26" s="99"/>
      <c r="AI26" s="99"/>
      <c r="AJ26" s="99"/>
      <c r="AK26" s="99"/>
      <c r="AL26" s="99"/>
      <c r="AM26" s="99"/>
      <c r="AN26" s="99"/>
      <c r="AO26" s="99"/>
      <c r="AP26" s="99"/>
      <c r="AQ26" s="99"/>
      <c r="AR26" s="99"/>
      <c r="AS26" s="99"/>
      <c r="AT26" s="99"/>
      <c r="AU26" s="99"/>
      <c r="AV26" s="99"/>
      <c r="AW26" s="99"/>
      <c r="AX26" s="99"/>
      <c r="AY26" s="99"/>
      <c r="AZ26" s="99"/>
      <c r="BA26" s="99"/>
      <c r="BB26" s="99"/>
      <c r="BC26" s="99"/>
      <c r="BD26" s="99"/>
      <c r="BE26" s="125">
        <f t="shared" si="10"/>
        <v>0</v>
      </c>
      <c r="BF26" s="112">
        <f t="shared" si="11"/>
        <v>0</v>
      </c>
      <c r="BG26" s="124">
        <v>0.2</v>
      </c>
      <c r="BH26" s="111">
        <f t="shared" si="12"/>
        <v>0</v>
      </c>
      <c r="BI26" s="92"/>
      <c r="BJ26" s="92"/>
      <c r="BK26" s="92"/>
      <c r="BL26" s="92"/>
      <c r="BM26" s="92"/>
      <c r="BN26" s="92"/>
      <c r="BO26" s="92"/>
      <c r="BP26" s="92"/>
      <c r="BQ26" s="92"/>
      <c r="BR26" s="92"/>
      <c r="BS26" s="92"/>
      <c r="BT26" s="92"/>
      <c r="BU26" s="92"/>
      <c r="BV26" s="92"/>
      <c r="BW26" s="92"/>
      <c r="BX26" s="92"/>
      <c r="BY26" s="92"/>
      <c r="BZ26" s="92"/>
      <c r="CA26" s="92"/>
      <c r="CB26" s="92"/>
      <c r="CC26" s="92"/>
      <c r="CD26" s="92"/>
      <c r="CE26" s="92"/>
      <c r="CF26" s="92"/>
      <c r="CG26" s="92"/>
      <c r="CH26" s="92"/>
      <c r="CI26" s="92"/>
      <c r="CJ26" s="92"/>
      <c r="CK26" s="92"/>
      <c r="CL26" s="92"/>
      <c r="CM26" s="92"/>
      <c r="CN26" s="92"/>
      <c r="CO26" s="92"/>
      <c r="CP26" s="92"/>
      <c r="CQ26" s="92"/>
      <c r="CR26" s="92"/>
      <c r="CS26" s="92"/>
      <c r="CT26" s="92"/>
      <c r="CU26" s="92"/>
      <c r="CV26" s="92"/>
      <c r="CW26" s="92"/>
      <c r="CX26" s="92"/>
      <c r="CY26" s="92"/>
      <c r="CZ26" s="92"/>
      <c r="DA26" s="92"/>
      <c r="DB26" s="92"/>
      <c r="DC26" s="92"/>
      <c r="DD26" s="92"/>
      <c r="DE26" s="92"/>
      <c r="DF26" s="92"/>
      <c r="DG26" s="92"/>
      <c r="DH26" s="92"/>
      <c r="DI26" s="92"/>
      <c r="DJ26" s="92"/>
      <c r="DK26" s="92"/>
      <c r="DL26" s="92"/>
      <c r="DM26" s="92"/>
      <c r="DN26" s="92"/>
      <c r="DO26" s="92"/>
      <c r="DP26" s="92"/>
      <c r="DQ26" s="92"/>
      <c r="DR26" s="92"/>
      <c r="DS26" s="92"/>
      <c r="DT26" s="92"/>
      <c r="DU26" s="92"/>
      <c r="DV26" s="92"/>
      <c r="DW26" s="92"/>
      <c r="DX26" s="92"/>
      <c r="DY26" s="92"/>
      <c r="DZ26" s="92"/>
      <c r="EA26" s="92"/>
      <c r="EB26" s="92"/>
      <c r="EC26" s="92"/>
      <c r="ED26" s="92"/>
      <c r="EE26" s="92"/>
      <c r="EF26" s="92"/>
      <c r="EG26" s="92"/>
      <c r="EH26" s="92"/>
      <c r="EI26" s="92"/>
      <c r="EJ26" s="92"/>
      <c r="EK26" s="92"/>
      <c r="EL26" s="92"/>
      <c r="EM26" s="92"/>
      <c r="EN26" s="92"/>
      <c r="EO26" s="92"/>
      <c r="EP26" s="92"/>
      <c r="EQ26" s="92"/>
      <c r="ER26" s="92"/>
      <c r="ES26" s="92"/>
      <c r="ET26" s="92"/>
      <c r="EU26" s="92"/>
      <c r="EV26" s="92"/>
      <c r="EW26" s="92"/>
      <c r="EX26" s="92"/>
      <c r="EY26" s="92"/>
      <c r="EZ26" s="92"/>
      <c r="FA26" s="92"/>
      <c r="FB26" s="92"/>
      <c r="FC26" s="92"/>
      <c r="FD26" s="92"/>
      <c r="FE26" s="92"/>
      <c r="FF26" s="92"/>
      <c r="FG26" s="92"/>
      <c r="FH26" s="92"/>
      <c r="FI26" s="92"/>
      <c r="FJ26" s="92"/>
      <c r="FK26" s="92"/>
      <c r="FL26" s="92"/>
      <c r="FM26" s="92"/>
      <c r="FN26" s="92"/>
      <c r="FO26" s="92"/>
      <c r="FP26" s="92"/>
      <c r="FQ26" s="92"/>
      <c r="FR26" s="92"/>
      <c r="FS26" s="92"/>
      <c r="FT26" s="92"/>
      <c r="FU26" s="92"/>
      <c r="FV26" s="92"/>
      <c r="FW26" s="92"/>
      <c r="FX26" s="92"/>
      <c r="FY26" s="92"/>
      <c r="FZ26" s="92"/>
      <c r="GA26" s="92"/>
      <c r="GB26" s="92"/>
      <c r="GC26" s="92"/>
      <c r="GD26" s="92"/>
      <c r="GE26" s="92"/>
      <c r="GF26" s="92"/>
      <c r="GG26" s="92"/>
      <c r="GH26" s="92"/>
      <c r="GI26" s="92"/>
      <c r="GJ26" s="92"/>
      <c r="GK26" s="92"/>
      <c r="GL26" s="92"/>
      <c r="GM26" s="92"/>
      <c r="GN26" s="92"/>
      <c r="GO26" s="92"/>
      <c r="GP26" s="92"/>
      <c r="GQ26" s="92"/>
      <c r="GR26" s="92"/>
      <c r="GS26" s="92"/>
      <c r="GT26" s="92"/>
      <c r="GU26" s="92"/>
      <c r="GV26" s="92"/>
      <c r="GW26" s="92"/>
      <c r="GX26" s="92"/>
      <c r="GY26" s="92"/>
      <c r="GZ26" s="92"/>
      <c r="HA26" s="92"/>
      <c r="HB26" s="92"/>
      <c r="HC26" s="92"/>
      <c r="HD26" s="92"/>
      <c r="HE26" s="92"/>
      <c r="HF26" s="92"/>
      <c r="HG26" s="92"/>
      <c r="HH26" s="92"/>
      <c r="HI26" s="92"/>
      <c r="HJ26" s="92"/>
      <c r="HK26" s="92"/>
      <c r="HL26" s="92"/>
      <c r="HM26" s="92"/>
      <c r="HN26" s="92"/>
      <c r="HO26" s="92"/>
      <c r="HP26" s="92"/>
      <c r="HQ26" s="92"/>
      <c r="HR26" s="92"/>
      <c r="HS26" s="92"/>
      <c r="HT26" s="92"/>
      <c r="HU26" s="92"/>
      <c r="HV26" s="92"/>
      <c r="HW26" s="92"/>
      <c r="HX26" s="92"/>
      <c r="HY26" s="92"/>
      <c r="HZ26" s="92"/>
      <c r="IA26" s="92"/>
      <c r="IB26" s="92"/>
      <c r="IC26" s="92"/>
      <c r="ID26" s="92"/>
      <c r="IE26" s="92"/>
      <c r="IF26" s="92"/>
      <c r="IG26" s="92"/>
      <c r="IH26" s="92"/>
      <c r="II26" s="92"/>
      <c r="IJ26" s="92"/>
      <c r="IK26" s="92"/>
      <c r="IL26" s="92"/>
      <c r="IM26" s="92"/>
      <c r="IN26" s="92"/>
      <c r="IO26" s="92"/>
      <c r="IP26" s="92"/>
      <c r="IQ26" s="92"/>
      <c r="IR26" s="92"/>
      <c r="IS26" s="92"/>
      <c r="IT26" s="92"/>
    </row>
    <row r="27" spans="1:254" s="14" customFormat="1" ht="15" customHeight="1">
      <c r="A27" s="61">
        <v>43</v>
      </c>
      <c r="B27" s="62"/>
      <c r="C27" s="74" t="s">
        <v>157</v>
      </c>
      <c r="D27" s="74" t="s">
        <v>158</v>
      </c>
      <c r="E27" s="63"/>
      <c r="F27" s="58" t="e">
        <f>VLOOKUP(D27,#REF!,3,0)</f>
        <v>#REF!</v>
      </c>
      <c r="G27" s="59">
        <v>0.99112175000000002</v>
      </c>
      <c r="H27" s="65"/>
      <c r="I27" s="92"/>
      <c r="J27" s="93"/>
      <c r="K27" s="92"/>
      <c r="L27" s="92"/>
      <c r="M27" s="58"/>
      <c r="N27" s="58"/>
      <c r="O27" s="92"/>
      <c r="P27" s="99"/>
      <c r="Q27" s="99"/>
      <c r="R27" s="99"/>
      <c r="S27" s="99"/>
      <c r="T27" s="99"/>
      <c r="U27" s="99"/>
      <c r="V27" s="98">
        <v>7.8499999999999994E-6</v>
      </c>
      <c r="W27" s="98">
        <f t="shared" si="7"/>
        <v>0</v>
      </c>
      <c r="X27" s="99"/>
      <c r="Y27" s="98">
        <f t="shared" si="8"/>
        <v>0</v>
      </c>
      <c r="Z27" s="99"/>
      <c r="AA27" s="99"/>
      <c r="AB27" s="99"/>
      <c r="AC27" s="99"/>
      <c r="AD27" s="99"/>
      <c r="AE27" s="112">
        <f t="shared" si="9"/>
        <v>0</v>
      </c>
      <c r="AF27" s="99" t="s">
        <v>363</v>
      </c>
      <c r="AG27" s="99"/>
      <c r="AH27" s="99"/>
      <c r="AI27" s="99"/>
      <c r="AJ27" s="99"/>
      <c r="AK27" s="99"/>
      <c r="AL27" s="99"/>
      <c r="AM27" s="99"/>
      <c r="AN27" s="99"/>
      <c r="AO27" s="99"/>
      <c r="AP27" s="99"/>
      <c r="AQ27" s="99"/>
      <c r="AR27" s="99"/>
      <c r="AS27" s="99"/>
      <c r="AT27" s="99"/>
      <c r="AU27" s="99"/>
      <c r="AV27" s="99"/>
      <c r="AW27" s="99"/>
      <c r="AX27" s="99"/>
      <c r="AY27" s="99"/>
      <c r="AZ27" s="99"/>
      <c r="BA27" s="99"/>
      <c r="BB27" s="99"/>
      <c r="BC27" s="99"/>
      <c r="BD27" s="99"/>
      <c r="BE27" s="125">
        <f t="shared" si="10"/>
        <v>0</v>
      </c>
      <c r="BF27" s="112">
        <f t="shared" si="11"/>
        <v>0</v>
      </c>
      <c r="BG27" s="124">
        <v>0.2</v>
      </c>
      <c r="BH27" s="111">
        <f t="shared" si="12"/>
        <v>0</v>
      </c>
      <c r="BI27" s="92"/>
      <c r="BJ27" s="92"/>
      <c r="BK27" s="92"/>
      <c r="BL27" s="92"/>
      <c r="BM27" s="92"/>
      <c r="BN27" s="92"/>
      <c r="BO27" s="92"/>
      <c r="BP27" s="92"/>
      <c r="BQ27" s="92"/>
      <c r="BR27" s="92"/>
      <c r="BS27" s="92"/>
      <c r="BT27" s="92"/>
      <c r="BU27" s="92"/>
      <c r="BV27" s="92"/>
      <c r="BW27" s="92"/>
      <c r="BX27" s="92"/>
      <c r="BY27" s="92"/>
      <c r="BZ27" s="92"/>
      <c r="CA27" s="92"/>
      <c r="CB27" s="92"/>
      <c r="CC27" s="92"/>
      <c r="CD27" s="92"/>
      <c r="CE27" s="92"/>
      <c r="CF27" s="92"/>
      <c r="CG27" s="92"/>
      <c r="CH27" s="92"/>
      <c r="CI27" s="92"/>
      <c r="CJ27" s="92"/>
      <c r="CK27" s="92"/>
      <c r="CL27" s="92"/>
      <c r="CM27" s="92"/>
      <c r="CN27" s="92"/>
      <c r="CO27" s="92"/>
      <c r="CP27" s="92"/>
      <c r="CQ27" s="92"/>
      <c r="CR27" s="92"/>
      <c r="CS27" s="92"/>
      <c r="CT27" s="92"/>
      <c r="CU27" s="92"/>
      <c r="CV27" s="92"/>
      <c r="CW27" s="92"/>
      <c r="CX27" s="92"/>
      <c r="CY27" s="92"/>
      <c r="CZ27" s="92"/>
      <c r="DA27" s="92"/>
      <c r="DB27" s="92"/>
      <c r="DC27" s="92"/>
      <c r="DD27" s="92"/>
      <c r="DE27" s="92"/>
      <c r="DF27" s="92"/>
      <c r="DG27" s="92"/>
      <c r="DH27" s="92"/>
      <c r="DI27" s="92"/>
      <c r="DJ27" s="92"/>
      <c r="DK27" s="92"/>
      <c r="DL27" s="92"/>
      <c r="DM27" s="92"/>
      <c r="DN27" s="92"/>
      <c r="DO27" s="92"/>
      <c r="DP27" s="92"/>
      <c r="DQ27" s="92"/>
      <c r="DR27" s="92"/>
      <c r="DS27" s="92"/>
      <c r="DT27" s="92"/>
      <c r="DU27" s="92"/>
      <c r="DV27" s="92"/>
      <c r="DW27" s="92"/>
      <c r="DX27" s="92"/>
      <c r="DY27" s="92"/>
      <c r="DZ27" s="92"/>
      <c r="EA27" s="92"/>
      <c r="EB27" s="92"/>
      <c r="EC27" s="92"/>
      <c r="ED27" s="92"/>
      <c r="EE27" s="92"/>
      <c r="EF27" s="92"/>
      <c r="EG27" s="92"/>
      <c r="EH27" s="92"/>
      <c r="EI27" s="92"/>
      <c r="EJ27" s="92"/>
      <c r="EK27" s="92"/>
      <c r="EL27" s="92"/>
      <c r="EM27" s="92"/>
      <c r="EN27" s="92"/>
      <c r="EO27" s="92"/>
      <c r="EP27" s="92"/>
      <c r="EQ27" s="92"/>
      <c r="ER27" s="92"/>
      <c r="ES27" s="92"/>
      <c r="ET27" s="92"/>
      <c r="EU27" s="92"/>
      <c r="EV27" s="92"/>
      <c r="EW27" s="92"/>
      <c r="EX27" s="92"/>
      <c r="EY27" s="92"/>
      <c r="EZ27" s="92"/>
      <c r="FA27" s="92"/>
      <c r="FB27" s="92"/>
      <c r="FC27" s="92"/>
      <c r="FD27" s="92"/>
      <c r="FE27" s="92"/>
      <c r="FF27" s="92"/>
      <c r="FG27" s="92"/>
      <c r="FH27" s="92"/>
      <c r="FI27" s="92"/>
      <c r="FJ27" s="92"/>
      <c r="FK27" s="92"/>
      <c r="FL27" s="92"/>
      <c r="FM27" s="92"/>
      <c r="FN27" s="92"/>
      <c r="FO27" s="92"/>
      <c r="FP27" s="92"/>
      <c r="FQ27" s="92"/>
      <c r="FR27" s="92"/>
      <c r="FS27" s="92"/>
      <c r="FT27" s="92"/>
      <c r="FU27" s="92"/>
      <c r="FV27" s="92"/>
      <c r="FW27" s="92"/>
      <c r="FX27" s="92"/>
      <c r="FY27" s="92"/>
      <c r="FZ27" s="92"/>
      <c r="GA27" s="92"/>
      <c r="GB27" s="92"/>
      <c r="GC27" s="92"/>
      <c r="GD27" s="92"/>
      <c r="GE27" s="92"/>
      <c r="GF27" s="92"/>
      <c r="GG27" s="92"/>
      <c r="GH27" s="92"/>
      <c r="GI27" s="92"/>
      <c r="GJ27" s="92"/>
      <c r="GK27" s="92"/>
      <c r="GL27" s="92"/>
      <c r="GM27" s="92"/>
      <c r="GN27" s="92"/>
      <c r="GO27" s="92"/>
      <c r="GP27" s="92"/>
      <c r="GQ27" s="92"/>
      <c r="GR27" s="92"/>
      <c r="GS27" s="92"/>
      <c r="GT27" s="92"/>
      <c r="GU27" s="92"/>
      <c r="GV27" s="92"/>
      <c r="GW27" s="92"/>
      <c r="GX27" s="92"/>
      <c r="GY27" s="92"/>
      <c r="GZ27" s="92"/>
      <c r="HA27" s="92"/>
      <c r="HB27" s="92"/>
      <c r="HC27" s="92"/>
      <c r="HD27" s="92"/>
      <c r="HE27" s="92"/>
      <c r="HF27" s="92"/>
      <c r="HG27" s="92"/>
      <c r="HH27" s="92"/>
      <c r="HI27" s="92"/>
      <c r="HJ27" s="92"/>
      <c r="HK27" s="92"/>
      <c r="HL27" s="92"/>
      <c r="HM27" s="92"/>
      <c r="HN27" s="92"/>
      <c r="HO27" s="92"/>
      <c r="HP27" s="92"/>
      <c r="HQ27" s="92"/>
      <c r="HR27" s="92"/>
      <c r="HS27" s="92"/>
      <c r="HT27" s="92"/>
      <c r="HU27" s="92"/>
      <c r="HV27" s="92"/>
      <c r="HW27" s="92"/>
      <c r="HX27" s="92"/>
      <c r="HY27" s="92"/>
      <c r="HZ27" s="92"/>
      <c r="IA27" s="92"/>
      <c r="IB27" s="92"/>
      <c r="IC27" s="92"/>
      <c r="ID27" s="92"/>
      <c r="IE27" s="92"/>
      <c r="IF27" s="92"/>
      <c r="IG27" s="92"/>
      <c r="IH27" s="92"/>
      <c r="II27" s="92"/>
      <c r="IJ27" s="92"/>
      <c r="IK27" s="92"/>
      <c r="IL27" s="92"/>
      <c r="IM27" s="92"/>
      <c r="IN27" s="92"/>
      <c r="IO27" s="92"/>
      <c r="IP27" s="92"/>
      <c r="IQ27" s="92"/>
      <c r="IR27" s="92"/>
      <c r="IS27" s="92"/>
      <c r="IT27" s="92"/>
    </row>
    <row r="28" spans="1:254" s="14" customFormat="1" ht="15" customHeight="1">
      <c r="A28" s="61">
        <v>44</v>
      </c>
      <c r="B28" s="62"/>
      <c r="C28" s="74" t="s">
        <v>159</v>
      </c>
      <c r="D28" s="74" t="s">
        <v>160</v>
      </c>
      <c r="E28" s="63"/>
      <c r="F28" s="58" t="e">
        <f>VLOOKUP(D28,#REF!,3,0)</f>
        <v>#REF!</v>
      </c>
      <c r="G28" s="59">
        <v>0.56633935000000002</v>
      </c>
      <c r="H28" s="65"/>
      <c r="I28" s="92"/>
      <c r="J28" s="93"/>
      <c r="K28" s="92"/>
      <c r="L28" s="92"/>
      <c r="M28" s="58"/>
      <c r="N28" s="58"/>
      <c r="O28" s="92"/>
      <c r="P28" s="99"/>
      <c r="Q28" s="99"/>
      <c r="R28" s="99"/>
      <c r="S28" s="99"/>
      <c r="T28" s="99"/>
      <c r="U28" s="99"/>
      <c r="V28" s="98">
        <v>7.8499999999999994E-6</v>
      </c>
      <c r="W28" s="98">
        <f t="shared" si="7"/>
        <v>0</v>
      </c>
      <c r="X28" s="99"/>
      <c r="Y28" s="98">
        <f t="shared" si="8"/>
        <v>0</v>
      </c>
      <c r="Z28" s="99"/>
      <c r="AA28" s="99"/>
      <c r="AB28" s="99"/>
      <c r="AC28" s="99"/>
      <c r="AD28" s="99"/>
      <c r="AE28" s="112">
        <f t="shared" si="9"/>
        <v>0</v>
      </c>
      <c r="AF28" s="99" t="s">
        <v>363</v>
      </c>
      <c r="AG28" s="99"/>
      <c r="AH28" s="99"/>
      <c r="AI28" s="99"/>
      <c r="AJ28" s="99"/>
      <c r="AK28" s="99"/>
      <c r="AL28" s="99"/>
      <c r="AM28" s="99"/>
      <c r="AN28" s="99"/>
      <c r="AO28" s="99"/>
      <c r="AP28" s="99"/>
      <c r="AQ28" s="99"/>
      <c r="AR28" s="99"/>
      <c r="AS28" s="99"/>
      <c r="AT28" s="99"/>
      <c r="AU28" s="99"/>
      <c r="AV28" s="99"/>
      <c r="AW28" s="99"/>
      <c r="AX28" s="99"/>
      <c r="AY28" s="99"/>
      <c r="AZ28" s="99"/>
      <c r="BA28" s="99"/>
      <c r="BB28" s="99"/>
      <c r="BC28" s="99"/>
      <c r="BD28" s="99"/>
      <c r="BE28" s="125">
        <f t="shared" si="10"/>
        <v>0</v>
      </c>
      <c r="BF28" s="112">
        <f t="shared" si="11"/>
        <v>0</v>
      </c>
      <c r="BG28" s="124">
        <v>0.2</v>
      </c>
      <c r="BH28" s="111">
        <f t="shared" si="12"/>
        <v>0</v>
      </c>
      <c r="BI28" s="92"/>
      <c r="BJ28" s="92"/>
      <c r="BK28" s="92"/>
      <c r="BL28" s="92"/>
      <c r="BM28" s="92"/>
      <c r="BN28" s="92"/>
      <c r="BO28" s="92"/>
      <c r="BP28" s="92"/>
      <c r="BQ28" s="92"/>
      <c r="BR28" s="92"/>
      <c r="BS28" s="92"/>
      <c r="BT28" s="92"/>
      <c r="BU28" s="92"/>
      <c r="BV28" s="92"/>
      <c r="BW28" s="92"/>
      <c r="BX28" s="92"/>
      <c r="BY28" s="92"/>
      <c r="BZ28" s="92"/>
      <c r="CA28" s="92"/>
      <c r="CB28" s="92"/>
      <c r="CC28" s="92"/>
      <c r="CD28" s="92"/>
      <c r="CE28" s="92"/>
      <c r="CF28" s="92"/>
      <c r="CG28" s="92"/>
      <c r="CH28" s="92"/>
      <c r="CI28" s="92"/>
      <c r="CJ28" s="92"/>
      <c r="CK28" s="92"/>
      <c r="CL28" s="92"/>
      <c r="CM28" s="92"/>
      <c r="CN28" s="92"/>
      <c r="CO28" s="92"/>
      <c r="CP28" s="92"/>
      <c r="CQ28" s="92"/>
      <c r="CR28" s="92"/>
      <c r="CS28" s="92"/>
      <c r="CT28" s="92"/>
      <c r="CU28" s="92"/>
      <c r="CV28" s="92"/>
      <c r="CW28" s="92"/>
      <c r="CX28" s="92"/>
      <c r="CY28" s="92"/>
      <c r="CZ28" s="92"/>
      <c r="DA28" s="92"/>
      <c r="DB28" s="92"/>
      <c r="DC28" s="92"/>
      <c r="DD28" s="92"/>
      <c r="DE28" s="92"/>
      <c r="DF28" s="92"/>
      <c r="DG28" s="92"/>
      <c r="DH28" s="92"/>
      <c r="DI28" s="92"/>
      <c r="DJ28" s="92"/>
      <c r="DK28" s="92"/>
      <c r="DL28" s="92"/>
      <c r="DM28" s="92"/>
      <c r="DN28" s="92"/>
      <c r="DO28" s="92"/>
      <c r="DP28" s="92"/>
      <c r="DQ28" s="92"/>
      <c r="DR28" s="92"/>
      <c r="DS28" s="92"/>
      <c r="DT28" s="92"/>
      <c r="DU28" s="92"/>
      <c r="DV28" s="92"/>
      <c r="DW28" s="92"/>
      <c r="DX28" s="92"/>
      <c r="DY28" s="92"/>
      <c r="DZ28" s="92"/>
      <c r="EA28" s="92"/>
      <c r="EB28" s="92"/>
      <c r="EC28" s="92"/>
      <c r="ED28" s="92"/>
      <c r="EE28" s="92"/>
      <c r="EF28" s="92"/>
      <c r="EG28" s="92"/>
      <c r="EH28" s="92"/>
      <c r="EI28" s="92"/>
      <c r="EJ28" s="92"/>
      <c r="EK28" s="92"/>
      <c r="EL28" s="92"/>
      <c r="EM28" s="92"/>
      <c r="EN28" s="92"/>
      <c r="EO28" s="92"/>
      <c r="EP28" s="92"/>
      <c r="EQ28" s="92"/>
      <c r="ER28" s="92"/>
      <c r="ES28" s="92"/>
      <c r="ET28" s="92"/>
      <c r="EU28" s="92"/>
      <c r="EV28" s="92"/>
      <c r="EW28" s="92"/>
      <c r="EX28" s="92"/>
      <c r="EY28" s="92"/>
      <c r="EZ28" s="92"/>
      <c r="FA28" s="92"/>
      <c r="FB28" s="92"/>
      <c r="FC28" s="92"/>
      <c r="FD28" s="92"/>
      <c r="FE28" s="92"/>
      <c r="FF28" s="92"/>
      <c r="FG28" s="92"/>
      <c r="FH28" s="92"/>
      <c r="FI28" s="92"/>
      <c r="FJ28" s="92"/>
      <c r="FK28" s="92"/>
      <c r="FL28" s="92"/>
      <c r="FM28" s="92"/>
      <c r="FN28" s="92"/>
      <c r="FO28" s="92"/>
      <c r="FP28" s="92"/>
      <c r="FQ28" s="92"/>
      <c r="FR28" s="92"/>
      <c r="FS28" s="92"/>
      <c r="FT28" s="92"/>
      <c r="FU28" s="92"/>
      <c r="FV28" s="92"/>
      <c r="FW28" s="92"/>
      <c r="FX28" s="92"/>
      <c r="FY28" s="92"/>
      <c r="FZ28" s="92"/>
      <c r="GA28" s="92"/>
      <c r="GB28" s="92"/>
      <c r="GC28" s="92"/>
      <c r="GD28" s="92"/>
      <c r="GE28" s="92"/>
      <c r="GF28" s="92"/>
      <c r="GG28" s="92"/>
      <c r="GH28" s="92"/>
      <c r="GI28" s="92"/>
      <c r="GJ28" s="92"/>
      <c r="GK28" s="92"/>
      <c r="GL28" s="92"/>
      <c r="GM28" s="92"/>
      <c r="GN28" s="92"/>
      <c r="GO28" s="92"/>
      <c r="GP28" s="92"/>
      <c r="GQ28" s="92"/>
      <c r="GR28" s="92"/>
      <c r="GS28" s="92"/>
      <c r="GT28" s="92"/>
      <c r="GU28" s="92"/>
      <c r="GV28" s="92"/>
      <c r="GW28" s="92"/>
      <c r="GX28" s="92"/>
      <c r="GY28" s="92"/>
      <c r="GZ28" s="92"/>
      <c r="HA28" s="92"/>
      <c r="HB28" s="92"/>
      <c r="HC28" s="92"/>
      <c r="HD28" s="92"/>
      <c r="HE28" s="92"/>
      <c r="HF28" s="92"/>
      <c r="HG28" s="92"/>
      <c r="HH28" s="92"/>
      <c r="HI28" s="92"/>
      <c r="HJ28" s="92"/>
      <c r="HK28" s="92"/>
      <c r="HL28" s="92"/>
      <c r="HM28" s="92"/>
      <c r="HN28" s="92"/>
      <c r="HO28" s="92"/>
      <c r="HP28" s="92"/>
      <c r="HQ28" s="92"/>
      <c r="HR28" s="92"/>
      <c r="HS28" s="92"/>
      <c r="HT28" s="92"/>
      <c r="HU28" s="92"/>
      <c r="HV28" s="92"/>
      <c r="HW28" s="92"/>
      <c r="HX28" s="92"/>
      <c r="HY28" s="92"/>
      <c r="HZ28" s="92"/>
      <c r="IA28" s="92"/>
      <c r="IB28" s="92"/>
      <c r="IC28" s="92"/>
      <c r="ID28" s="92"/>
      <c r="IE28" s="92"/>
      <c r="IF28" s="92"/>
      <c r="IG28" s="92"/>
      <c r="IH28" s="92"/>
      <c r="II28" s="92"/>
      <c r="IJ28" s="92"/>
      <c r="IK28" s="92"/>
      <c r="IL28" s="92"/>
      <c r="IM28" s="92"/>
      <c r="IN28" s="92"/>
      <c r="IO28" s="92"/>
      <c r="IP28" s="92"/>
      <c r="IQ28" s="92"/>
      <c r="IR28" s="92"/>
      <c r="IS28" s="92"/>
      <c r="IT28" s="92"/>
    </row>
    <row r="29" spans="1:254" s="14" customFormat="1" ht="15" customHeight="1">
      <c r="A29" s="61">
        <v>45</v>
      </c>
      <c r="B29" s="62"/>
      <c r="C29" s="74" t="s">
        <v>161</v>
      </c>
      <c r="D29" s="75" t="s">
        <v>162</v>
      </c>
      <c r="E29" s="63"/>
      <c r="F29" s="58" t="e">
        <f>VLOOKUP(D29,#REF!,3,0)</f>
        <v>#REF!</v>
      </c>
      <c r="G29" s="59">
        <v>1.7555738999999999</v>
      </c>
      <c r="H29" s="65"/>
      <c r="I29" s="92"/>
      <c r="J29" s="93"/>
      <c r="K29" s="92"/>
      <c r="L29" s="92"/>
      <c r="M29" s="58"/>
      <c r="N29" s="58"/>
      <c r="O29" s="92"/>
      <c r="P29" s="99"/>
      <c r="Q29" s="99"/>
      <c r="R29" s="99"/>
      <c r="S29" s="99"/>
      <c r="T29" s="99"/>
      <c r="U29" s="99"/>
      <c r="V29" s="98">
        <v>7.8499999999999994E-6</v>
      </c>
      <c r="W29" s="98">
        <f t="shared" si="7"/>
        <v>0</v>
      </c>
      <c r="X29" s="99"/>
      <c r="Y29" s="98">
        <f t="shared" si="8"/>
        <v>0</v>
      </c>
      <c r="Z29" s="99"/>
      <c r="AA29" s="99"/>
      <c r="AB29" s="99"/>
      <c r="AC29" s="99"/>
      <c r="AD29" s="99"/>
      <c r="AE29" s="112">
        <f t="shared" si="9"/>
        <v>0</v>
      </c>
      <c r="AF29" s="99" t="s">
        <v>363</v>
      </c>
      <c r="AG29" s="99"/>
      <c r="AH29" s="99"/>
      <c r="AI29" s="99"/>
      <c r="AJ29" s="99"/>
      <c r="AK29" s="99"/>
      <c r="AL29" s="99"/>
      <c r="AM29" s="99"/>
      <c r="AN29" s="99"/>
      <c r="AO29" s="99"/>
      <c r="AP29" s="99"/>
      <c r="AQ29" s="99"/>
      <c r="AR29" s="99"/>
      <c r="AS29" s="99"/>
      <c r="AT29" s="99"/>
      <c r="AU29" s="99"/>
      <c r="AV29" s="99"/>
      <c r="AW29" s="99"/>
      <c r="AX29" s="99"/>
      <c r="AY29" s="99"/>
      <c r="AZ29" s="99"/>
      <c r="BA29" s="99"/>
      <c r="BB29" s="99"/>
      <c r="BC29" s="99"/>
      <c r="BD29" s="99"/>
      <c r="BE29" s="125">
        <f t="shared" si="10"/>
        <v>0</v>
      </c>
      <c r="BF29" s="112">
        <f t="shared" si="11"/>
        <v>0</v>
      </c>
      <c r="BG29" s="124">
        <v>0.2</v>
      </c>
      <c r="BH29" s="111">
        <f t="shared" si="12"/>
        <v>0</v>
      </c>
      <c r="BI29" s="92"/>
      <c r="BJ29" s="92"/>
      <c r="BK29" s="92"/>
      <c r="BL29" s="92"/>
      <c r="BM29" s="92"/>
      <c r="BN29" s="92"/>
      <c r="BO29" s="92"/>
      <c r="BP29" s="92"/>
      <c r="BQ29" s="92"/>
      <c r="BR29" s="92"/>
      <c r="BS29" s="92"/>
      <c r="BT29" s="92"/>
      <c r="BU29" s="92"/>
      <c r="BV29" s="92"/>
      <c r="BW29" s="92"/>
      <c r="BX29" s="92"/>
      <c r="BY29" s="92"/>
      <c r="BZ29" s="92"/>
      <c r="CA29" s="92"/>
      <c r="CB29" s="92"/>
      <c r="CC29" s="92"/>
      <c r="CD29" s="92"/>
      <c r="CE29" s="92"/>
      <c r="CF29" s="92"/>
      <c r="CG29" s="92"/>
      <c r="CH29" s="92"/>
      <c r="CI29" s="92"/>
      <c r="CJ29" s="92"/>
      <c r="CK29" s="92"/>
      <c r="CL29" s="92"/>
      <c r="CM29" s="92"/>
      <c r="CN29" s="92"/>
      <c r="CO29" s="92"/>
      <c r="CP29" s="92"/>
      <c r="CQ29" s="92"/>
      <c r="CR29" s="92"/>
      <c r="CS29" s="92"/>
      <c r="CT29" s="92"/>
      <c r="CU29" s="92"/>
      <c r="CV29" s="92"/>
      <c r="CW29" s="92"/>
      <c r="CX29" s="92"/>
      <c r="CY29" s="92"/>
      <c r="CZ29" s="92"/>
      <c r="DA29" s="92"/>
      <c r="DB29" s="92"/>
      <c r="DC29" s="92"/>
      <c r="DD29" s="92"/>
      <c r="DE29" s="92"/>
      <c r="DF29" s="92"/>
      <c r="DG29" s="92"/>
      <c r="DH29" s="92"/>
      <c r="DI29" s="92"/>
      <c r="DJ29" s="92"/>
      <c r="DK29" s="92"/>
      <c r="DL29" s="92"/>
      <c r="DM29" s="92"/>
      <c r="DN29" s="92"/>
      <c r="DO29" s="92"/>
      <c r="DP29" s="92"/>
      <c r="DQ29" s="92"/>
      <c r="DR29" s="92"/>
      <c r="DS29" s="92"/>
      <c r="DT29" s="92"/>
      <c r="DU29" s="92"/>
      <c r="DV29" s="92"/>
      <c r="DW29" s="92"/>
      <c r="DX29" s="92"/>
      <c r="DY29" s="92"/>
      <c r="DZ29" s="92"/>
      <c r="EA29" s="92"/>
      <c r="EB29" s="92"/>
      <c r="EC29" s="92"/>
      <c r="ED29" s="92"/>
      <c r="EE29" s="92"/>
      <c r="EF29" s="92"/>
      <c r="EG29" s="92"/>
      <c r="EH29" s="92"/>
      <c r="EI29" s="92"/>
      <c r="EJ29" s="92"/>
      <c r="EK29" s="92"/>
      <c r="EL29" s="92"/>
      <c r="EM29" s="92"/>
      <c r="EN29" s="92"/>
      <c r="EO29" s="92"/>
      <c r="EP29" s="92"/>
      <c r="EQ29" s="92"/>
      <c r="ER29" s="92"/>
      <c r="ES29" s="92"/>
      <c r="ET29" s="92"/>
      <c r="EU29" s="92"/>
      <c r="EV29" s="92"/>
      <c r="EW29" s="92"/>
      <c r="EX29" s="92"/>
      <c r="EY29" s="92"/>
      <c r="EZ29" s="92"/>
      <c r="FA29" s="92"/>
      <c r="FB29" s="92"/>
      <c r="FC29" s="92"/>
      <c r="FD29" s="92"/>
      <c r="FE29" s="92"/>
      <c r="FF29" s="92"/>
      <c r="FG29" s="92"/>
      <c r="FH29" s="92"/>
      <c r="FI29" s="92"/>
      <c r="FJ29" s="92"/>
      <c r="FK29" s="92"/>
      <c r="FL29" s="92"/>
      <c r="FM29" s="92"/>
      <c r="FN29" s="92"/>
      <c r="FO29" s="92"/>
      <c r="FP29" s="92"/>
      <c r="FQ29" s="92"/>
      <c r="FR29" s="92"/>
      <c r="FS29" s="92"/>
      <c r="FT29" s="92"/>
      <c r="FU29" s="92"/>
      <c r="FV29" s="92"/>
      <c r="FW29" s="92"/>
      <c r="FX29" s="92"/>
      <c r="FY29" s="92"/>
      <c r="FZ29" s="92"/>
      <c r="GA29" s="92"/>
      <c r="GB29" s="92"/>
      <c r="GC29" s="92"/>
      <c r="GD29" s="92"/>
      <c r="GE29" s="92"/>
      <c r="GF29" s="92"/>
      <c r="GG29" s="92"/>
      <c r="GH29" s="92"/>
      <c r="GI29" s="92"/>
      <c r="GJ29" s="92"/>
      <c r="GK29" s="92"/>
      <c r="GL29" s="92"/>
      <c r="GM29" s="92"/>
      <c r="GN29" s="92"/>
      <c r="GO29" s="92"/>
      <c r="GP29" s="92"/>
      <c r="GQ29" s="92"/>
      <c r="GR29" s="92"/>
      <c r="GS29" s="92"/>
      <c r="GT29" s="92"/>
      <c r="GU29" s="92"/>
      <c r="GV29" s="92"/>
      <c r="GW29" s="92"/>
      <c r="GX29" s="92"/>
      <c r="GY29" s="92"/>
      <c r="GZ29" s="92"/>
      <c r="HA29" s="92"/>
      <c r="HB29" s="92"/>
      <c r="HC29" s="92"/>
      <c r="HD29" s="92"/>
      <c r="HE29" s="92"/>
      <c r="HF29" s="92"/>
      <c r="HG29" s="92"/>
      <c r="HH29" s="92"/>
      <c r="HI29" s="92"/>
      <c r="HJ29" s="92"/>
      <c r="HK29" s="92"/>
      <c r="HL29" s="92"/>
      <c r="HM29" s="92"/>
      <c r="HN29" s="92"/>
      <c r="HO29" s="92"/>
      <c r="HP29" s="92"/>
      <c r="HQ29" s="92"/>
      <c r="HR29" s="92"/>
      <c r="HS29" s="92"/>
      <c r="HT29" s="92"/>
      <c r="HU29" s="92"/>
      <c r="HV29" s="92"/>
      <c r="HW29" s="92"/>
      <c r="HX29" s="92"/>
      <c r="HY29" s="92"/>
      <c r="HZ29" s="92"/>
      <c r="IA29" s="92"/>
      <c r="IB29" s="92"/>
      <c r="IC29" s="92"/>
      <c r="ID29" s="92"/>
      <c r="IE29" s="92"/>
      <c r="IF29" s="92"/>
      <c r="IG29" s="92"/>
      <c r="IH29" s="92"/>
      <c r="II29" s="92"/>
      <c r="IJ29" s="92"/>
      <c r="IK29" s="92"/>
      <c r="IL29" s="92"/>
      <c r="IM29" s="92"/>
      <c r="IN29" s="92"/>
      <c r="IO29" s="92"/>
      <c r="IP29" s="92"/>
      <c r="IQ29" s="92"/>
      <c r="IR29" s="92"/>
      <c r="IS29" s="92"/>
      <c r="IT29" s="92"/>
    </row>
    <row r="30" spans="1:254" s="14" customFormat="1" ht="15" customHeight="1">
      <c r="A30" s="61">
        <v>46</v>
      </c>
      <c r="B30" s="62"/>
      <c r="C30" s="74" t="s">
        <v>163</v>
      </c>
      <c r="D30" s="75" t="s">
        <v>164</v>
      </c>
      <c r="E30" s="63"/>
      <c r="F30" s="58" t="e">
        <f>VLOOKUP(D30,#REF!,3,0)</f>
        <v>#REF!</v>
      </c>
      <c r="G30" s="59">
        <v>1.7555738999999999</v>
      </c>
      <c r="H30" s="65"/>
      <c r="I30" s="92"/>
      <c r="J30" s="93"/>
      <c r="K30" s="92"/>
      <c r="L30" s="92"/>
      <c r="M30" s="58"/>
      <c r="N30" s="58"/>
      <c r="O30" s="92"/>
      <c r="P30" s="99"/>
      <c r="Q30" s="99"/>
      <c r="R30" s="99"/>
      <c r="S30" s="99"/>
      <c r="T30" s="99"/>
      <c r="U30" s="99"/>
      <c r="V30" s="98">
        <v>7.8499999999999994E-6</v>
      </c>
      <c r="W30" s="98">
        <f t="shared" si="7"/>
        <v>0</v>
      </c>
      <c r="X30" s="99"/>
      <c r="Y30" s="98">
        <f t="shared" si="8"/>
        <v>0</v>
      </c>
      <c r="Z30" s="99"/>
      <c r="AA30" s="99"/>
      <c r="AB30" s="99"/>
      <c r="AC30" s="99"/>
      <c r="AD30" s="99"/>
      <c r="AE30" s="112">
        <f t="shared" si="9"/>
        <v>0</v>
      </c>
      <c r="AF30" s="99" t="s">
        <v>363</v>
      </c>
      <c r="AG30" s="99"/>
      <c r="AH30" s="99"/>
      <c r="AI30" s="99"/>
      <c r="AJ30" s="99"/>
      <c r="AK30" s="99"/>
      <c r="AL30" s="99"/>
      <c r="AM30" s="99"/>
      <c r="AN30" s="99"/>
      <c r="AO30" s="99"/>
      <c r="AP30" s="99"/>
      <c r="AQ30" s="99"/>
      <c r="AR30" s="99"/>
      <c r="AS30" s="99"/>
      <c r="AT30" s="99"/>
      <c r="AU30" s="99"/>
      <c r="AV30" s="99"/>
      <c r="AW30" s="99"/>
      <c r="AX30" s="99"/>
      <c r="AY30" s="99"/>
      <c r="AZ30" s="99"/>
      <c r="BA30" s="99"/>
      <c r="BB30" s="99"/>
      <c r="BC30" s="99"/>
      <c r="BD30" s="99"/>
      <c r="BE30" s="125">
        <f t="shared" si="10"/>
        <v>0</v>
      </c>
      <c r="BF30" s="112">
        <f t="shared" si="11"/>
        <v>0</v>
      </c>
      <c r="BG30" s="124">
        <v>0.2</v>
      </c>
      <c r="BH30" s="111">
        <f t="shared" si="12"/>
        <v>0</v>
      </c>
      <c r="BI30" s="92"/>
      <c r="BJ30" s="92"/>
      <c r="BK30" s="92"/>
      <c r="BL30" s="92"/>
      <c r="BM30" s="92"/>
      <c r="BN30" s="92"/>
      <c r="BO30" s="92"/>
      <c r="BP30" s="92"/>
      <c r="BQ30" s="92"/>
      <c r="BR30" s="92"/>
      <c r="BS30" s="92"/>
      <c r="BT30" s="92"/>
      <c r="BU30" s="92"/>
      <c r="BV30" s="92"/>
      <c r="BW30" s="92"/>
      <c r="BX30" s="92"/>
      <c r="BY30" s="92"/>
      <c r="BZ30" s="92"/>
      <c r="CA30" s="92"/>
      <c r="CB30" s="92"/>
      <c r="CC30" s="92"/>
      <c r="CD30" s="92"/>
      <c r="CE30" s="92"/>
      <c r="CF30" s="92"/>
      <c r="CG30" s="92"/>
      <c r="CH30" s="92"/>
      <c r="CI30" s="92"/>
      <c r="CJ30" s="92"/>
      <c r="CK30" s="92"/>
      <c r="CL30" s="92"/>
      <c r="CM30" s="92"/>
      <c r="CN30" s="92"/>
      <c r="CO30" s="92"/>
      <c r="CP30" s="92"/>
      <c r="CQ30" s="92"/>
      <c r="CR30" s="92"/>
      <c r="CS30" s="92"/>
      <c r="CT30" s="92"/>
      <c r="CU30" s="92"/>
      <c r="CV30" s="92"/>
      <c r="CW30" s="92"/>
      <c r="CX30" s="92"/>
      <c r="CY30" s="92"/>
      <c r="CZ30" s="92"/>
      <c r="DA30" s="92"/>
      <c r="DB30" s="92"/>
      <c r="DC30" s="92"/>
      <c r="DD30" s="92"/>
      <c r="DE30" s="92"/>
      <c r="DF30" s="92"/>
      <c r="DG30" s="92"/>
      <c r="DH30" s="92"/>
      <c r="DI30" s="92"/>
      <c r="DJ30" s="92"/>
      <c r="DK30" s="92"/>
      <c r="DL30" s="92"/>
      <c r="DM30" s="92"/>
      <c r="DN30" s="92"/>
      <c r="DO30" s="92"/>
      <c r="DP30" s="92"/>
      <c r="DQ30" s="92"/>
      <c r="DR30" s="92"/>
      <c r="DS30" s="92"/>
      <c r="DT30" s="92"/>
      <c r="DU30" s="92"/>
      <c r="DV30" s="92"/>
      <c r="DW30" s="92"/>
      <c r="DX30" s="92"/>
      <c r="DY30" s="92"/>
      <c r="DZ30" s="92"/>
      <c r="EA30" s="92"/>
      <c r="EB30" s="92"/>
      <c r="EC30" s="92"/>
      <c r="ED30" s="92"/>
      <c r="EE30" s="92"/>
      <c r="EF30" s="92"/>
      <c r="EG30" s="92"/>
      <c r="EH30" s="92"/>
      <c r="EI30" s="92"/>
      <c r="EJ30" s="92"/>
      <c r="EK30" s="92"/>
      <c r="EL30" s="92"/>
      <c r="EM30" s="92"/>
      <c r="EN30" s="92"/>
      <c r="EO30" s="92"/>
      <c r="EP30" s="92"/>
      <c r="EQ30" s="92"/>
      <c r="ER30" s="92"/>
      <c r="ES30" s="92"/>
      <c r="ET30" s="92"/>
      <c r="EU30" s="92"/>
      <c r="EV30" s="92"/>
      <c r="EW30" s="92"/>
      <c r="EX30" s="92"/>
      <c r="EY30" s="92"/>
      <c r="EZ30" s="92"/>
      <c r="FA30" s="92"/>
      <c r="FB30" s="92"/>
      <c r="FC30" s="92"/>
      <c r="FD30" s="92"/>
      <c r="FE30" s="92"/>
      <c r="FF30" s="92"/>
      <c r="FG30" s="92"/>
      <c r="FH30" s="92"/>
      <c r="FI30" s="92"/>
      <c r="FJ30" s="92"/>
      <c r="FK30" s="92"/>
      <c r="FL30" s="92"/>
      <c r="FM30" s="92"/>
      <c r="FN30" s="92"/>
      <c r="FO30" s="92"/>
      <c r="FP30" s="92"/>
      <c r="FQ30" s="92"/>
      <c r="FR30" s="92"/>
      <c r="FS30" s="92"/>
      <c r="FT30" s="92"/>
      <c r="FU30" s="92"/>
      <c r="FV30" s="92"/>
      <c r="FW30" s="92"/>
      <c r="FX30" s="92"/>
      <c r="FY30" s="92"/>
      <c r="FZ30" s="92"/>
      <c r="GA30" s="92"/>
      <c r="GB30" s="92"/>
      <c r="GC30" s="92"/>
      <c r="GD30" s="92"/>
      <c r="GE30" s="92"/>
      <c r="GF30" s="92"/>
      <c r="GG30" s="92"/>
      <c r="GH30" s="92"/>
      <c r="GI30" s="92"/>
      <c r="GJ30" s="92"/>
      <c r="GK30" s="92"/>
      <c r="GL30" s="92"/>
      <c r="GM30" s="92"/>
      <c r="GN30" s="92"/>
      <c r="GO30" s="92"/>
      <c r="GP30" s="92"/>
      <c r="GQ30" s="92"/>
      <c r="GR30" s="92"/>
      <c r="GS30" s="92"/>
      <c r="GT30" s="92"/>
      <c r="GU30" s="92"/>
      <c r="GV30" s="92"/>
      <c r="GW30" s="92"/>
      <c r="GX30" s="92"/>
      <c r="GY30" s="92"/>
      <c r="GZ30" s="92"/>
      <c r="HA30" s="92"/>
      <c r="HB30" s="92"/>
      <c r="HC30" s="92"/>
      <c r="HD30" s="92"/>
      <c r="HE30" s="92"/>
      <c r="HF30" s="92"/>
      <c r="HG30" s="92"/>
      <c r="HH30" s="92"/>
      <c r="HI30" s="92"/>
      <c r="HJ30" s="92"/>
      <c r="HK30" s="92"/>
      <c r="HL30" s="92"/>
      <c r="HM30" s="92"/>
      <c r="HN30" s="92"/>
      <c r="HO30" s="92"/>
      <c r="HP30" s="92"/>
      <c r="HQ30" s="92"/>
      <c r="HR30" s="92"/>
      <c r="HS30" s="92"/>
      <c r="HT30" s="92"/>
      <c r="HU30" s="92"/>
      <c r="HV30" s="92"/>
      <c r="HW30" s="92"/>
      <c r="HX30" s="92"/>
      <c r="HY30" s="92"/>
      <c r="HZ30" s="92"/>
      <c r="IA30" s="92"/>
      <c r="IB30" s="92"/>
      <c r="IC30" s="92"/>
      <c r="ID30" s="92"/>
      <c r="IE30" s="92"/>
      <c r="IF30" s="92"/>
      <c r="IG30" s="92"/>
      <c r="IH30" s="92"/>
      <c r="II30" s="92"/>
      <c r="IJ30" s="92"/>
      <c r="IK30" s="92"/>
      <c r="IL30" s="92"/>
      <c r="IM30" s="92"/>
      <c r="IN30" s="92"/>
      <c r="IO30" s="92"/>
      <c r="IP30" s="92"/>
      <c r="IQ30" s="92"/>
      <c r="IR30" s="92"/>
      <c r="IS30" s="92"/>
      <c r="IT30" s="92"/>
    </row>
    <row r="31" spans="1:254" s="14" customFormat="1" ht="15" customHeight="1">
      <c r="A31" s="61">
        <v>47</v>
      </c>
      <c r="B31" s="62"/>
      <c r="C31" s="74" t="s">
        <v>165</v>
      </c>
      <c r="D31" s="75" t="s">
        <v>166</v>
      </c>
      <c r="E31" s="63"/>
      <c r="F31" s="58" t="e">
        <f>VLOOKUP(D31,#REF!,3,0)</f>
        <v>#REF!</v>
      </c>
      <c r="G31" s="59">
        <v>3.0864769500000002</v>
      </c>
      <c r="H31" s="65"/>
      <c r="I31" s="92"/>
      <c r="J31" s="93"/>
      <c r="K31" s="92"/>
      <c r="L31" s="92"/>
      <c r="M31" s="58"/>
      <c r="N31" s="58"/>
      <c r="O31" s="92"/>
      <c r="P31" s="99"/>
      <c r="Q31" s="99"/>
      <c r="R31" s="99"/>
      <c r="S31" s="99"/>
      <c r="T31" s="99"/>
      <c r="U31" s="99"/>
      <c r="V31" s="98">
        <v>7.8499999999999994E-6</v>
      </c>
      <c r="W31" s="98">
        <f t="shared" si="7"/>
        <v>0</v>
      </c>
      <c r="X31" s="99"/>
      <c r="Y31" s="98">
        <f t="shared" si="8"/>
        <v>0</v>
      </c>
      <c r="Z31" s="99"/>
      <c r="AA31" s="99"/>
      <c r="AB31" s="99"/>
      <c r="AC31" s="99"/>
      <c r="AD31" s="99"/>
      <c r="AE31" s="112">
        <f t="shared" si="9"/>
        <v>0</v>
      </c>
      <c r="AF31" s="99" t="s">
        <v>363</v>
      </c>
      <c r="AG31" s="99"/>
      <c r="AH31" s="99"/>
      <c r="AI31" s="99"/>
      <c r="AJ31" s="99"/>
      <c r="AK31" s="99"/>
      <c r="AL31" s="99"/>
      <c r="AM31" s="99"/>
      <c r="AN31" s="99"/>
      <c r="AO31" s="99"/>
      <c r="AP31" s="99"/>
      <c r="AQ31" s="99"/>
      <c r="AR31" s="99"/>
      <c r="AS31" s="99"/>
      <c r="AT31" s="99"/>
      <c r="AU31" s="99"/>
      <c r="AV31" s="99"/>
      <c r="AW31" s="99"/>
      <c r="AX31" s="99"/>
      <c r="AY31" s="99"/>
      <c r="AZ31" s="99"/>
      <c r="BA31" s="99"/>
      <c r="BB31" s="99"/>
      <c r="BC31" s="99"/>
      <c r="BD31" s="99"/>
      <c r="BE31" s="125">
        <f t="shared" si="10"/>
        <v>0</v>
      </c>
      <c r="BF31" s="112">
        <f t="shared" si="11"/>
        <v>0</v>
      </c>
      <c r="BG31" s="124">
        <v>0.2</v>
      </c>
      <c r="BH31" s="111">
        <f t="shared" si="12"/>
        <v>0</v>
      </c>
      <c r="BI31" s="92"/>
      <c r="BJ31" s="92"/>
      <c r="BK31" s="92"/>
      <c r="BL31" s="92"/>
      <c r="BM31" s="92"/>
      <c r="BN31" s="92"/>
      <c r="BO31" s="92"/>
      <c r="BP31" s="92"/>
      <c r="BQ31" s="92"/>
      <c r="BR31" s="92"/>
      <c r="BS31" s="92"/>
      <c r="BT31" s="92"/>
      <c r="BU31" s="92"/>
      <c r="BV31" s="92"/>
      <c r="BW31" s="92"/>
      <c r="BX31" s="92"/>
      <c r="BY31" s="92"/>
      <c r="BZ31" s="92"/>
      <c r="CA31" s="92"/>
      <c r="CB31" s="92"/>
      <c r="CC31" s="92"/>
      <c r="CD31" s="92"/>
      <c r="CE31" s="92"/>
      <c r="CF31" s="92"/>
      <c r="CG31" s="92"/>
      <c r="CH31" s="92"/>
      <c r="CI31" s="92"/>
      <c r="CJ31" s="92"/>
      <c r="CK31" s="92"/>
      <c r="CL31" s="92"/>
      <c r="CM31" s="92"/>
      <c r="CN31" s="92"/>
      <c r="CO31" s="92"/>
      <c r="CP31" s="92"/>
      <c r="CQ31" s="92"/>
      <c r="CR31" s="92"/>
      <c r="CS31" s="92"/>
      <c r="CT31" s="92"/>
      <c r="CU31" s="92"/>
      <c r="CV31" s="92"/>
      <c r="CW31" s="92"/>
      <c r="CX31" s="92"/>
      <c r="CY31" s="92"/>
      <c r="CZ31" s="92"/>
      <c r="DA31" s="92"/>
      <c r="DB31" s="92"/>
      <c r="DC31" s="92"/>
      <c r="DD31" s="92"/>
      <c r="DE31" s="92"/>
      <c r="DF31" s="92"/>
      <c r="DG31" s="92"/>
      <c r="DH31" s="92"/>
      <c r="DI31" s="92"/>
      <c r="DJ31" s="92"/>
      <c r="DK31" s="92"/>
      <c r="DL31" s="92"/>
      <c r="DM31" s="92"/>
      <c r="DN31" s="92"/>
      <c r="DO31" s="92"/>
      <c r="DP31" s="92"/>
      <c r="DQ31" s="92"/>
      <c r="DR31" s="92"/>
      <c r="DS31" s="92"/>
      <c r="DT31" s="92"/>
      <c r="DU31" s="92"/>
      <c r="DV31" s="92"/>
      <c r="DW31" s="92"/>
      <c r="DX31" s="92"/>
      <c r="DY31" s="92"/>
      <c r="DZ31" s="92"/>
      <c r="EA31" s="92"/>
      <c r="EB31" s="92"/>
      <c r="EC31" s="92"/>
      <c r="ED31" s="92"/>
      <c r="EE31" s="92"/>
      <c r="EF31" s="92"/>
      <c r="EG31" s="92"/>
      <c r="EH31" s="92"/>
      <c r="EI31" s="92"/>
      <c r="EJ31" s="92"/>
      <c r="EK31" s="92"/>
      <c r="EL31" s="92"/>
      <c r="EM31" s="92"/>
      <c r="EN31" s="92"/>
      <c r="EO31" s="92"/>
      <c r="EP31" s="92"/>
      <c r="EQ31" s="92"/>
      <c r="ER31" s="92"/>
      <c r="ES31" s="92"/>
      <c r="ET31" s="92"/>
      <c r="EU31" s="92"/>
      <c r="EV31" s="92"/>
      <c r="EW31" s="92"/>
      <c r="EX31" s="92"/>
      <c r="EY31" s="92"/>
      <c r="EZ31" s="92"/>
      <c r="FA31" s="92"/>
      <c r="FB31" s="92"/>
      <c r="FC31" s="92"/>
      <c r="FD31" s="92"/>
      <c r="FE31" s="92"/>
      <c r="FF31" s="92"/>
      <c r="FG31" s="92"/>
      <c r="FH31" s="92"/>
      <c r="FI31" s="92"/>
      <c r="FJ31" s="92"/>
      <c r="FK31" s="92"/>
      <c r="FL31" s="92"/>
      <c r="FM31" s="92"/>
      <c r="FN31" s="92"/>
      <c r="FO31" s="92"/>
      <c r="FP31" s="92"/>
      <c r="FQ31" s="92"/>
      <c r="FR31" s="92"/>
      <c r="FS31" s="92"/>
      <c r="FT31" s="92"/>
      <c r="FU31" s="92"/>
      <c r="FV31" s="92"/>
      <c r="FW31" s="92"/>
      <c r="FX31" s="92"/>
      <c r="FY31" s="92"/>
      <c r="FZ31" s="92"/>
      <c r="GA31" s="92"/>
      <c r="GB31" s="92"/>
      <c r="GC31" s="92"/>
      <c r="GD31" s="92"/>
      <c r="GE31" s="92"/>
      <c r="GF31" s="92"/>
      <c r="GG31" s="92"/>
      <c r="GH31" s="92"/>
      <c r="GI31" s="92"/>
      <c r="GJ31" s="92"/>
      <c r="GK31" s="92"/>
      <c r="GL31" s="92"/>
      <c r="GM31" s="92"/>
      <c r="GN31" s="92"/>
      <c r="GO31" s="92"/>
      <c r="GP31" s="92"/>
      <c r="GQ31" s="92"/>
      <c r="GR31" s="92"/>
      <c r="GS31" s="92"/>
      <c r="GT31" s="92"/>
      <c r="GU31" s="92"/>
      <c r="GV31" s="92"/>
      <c r="GW31" s="92"/>
      <c r="GX31" s="92"/>
      <c r="GY31" s="92"/>
      <c r="GZ31" s="92"/>
      <c r="HA31" s="92"/>
      <c r="HB31" s="92"/>
      <c r="HC31" s="92"/>
      <c r="HD31" s="92"/>
      <c r="HE31" s="92"/>
      <c r="HF31" s="92"/>
      <c r="HG31" s="92"/>
      <c r="HH31" s="92"/>
      <c r="HI31" s="92"/>
      <c r="HJ31" s="92"/>
      <c r="HK31" s="92"/>
      <c r="HL31" s="92"/>
      <c r="HM31" s="92"/>
      <c r="HN31" s="92"/>
      <c r="HO31" s="92"/>
      <c r="HP31" s="92"/>
      <c r="HQ31" s="92"/>
      <c r="HR31" s="92"/>
      <c r="HS31" s="92"/>
      <c r="HT31" s="92"/>
      <c r="HU31" s="92"/>
      <c r="HV31" s="92"/>
      <c r="HW31" s="92"/>
      <c r="HX31" s="92"/>
      <c r="HY31" s="92"/>
      <c r="HZ31" s="92"/>
      <c r="IA31" s="92"/>
      <c r="IB31" s="92"/>
      <c r="IC31" s="92"/>
      <c r="ID31" s="92"/>
      <c r="IE31" s="92"/>
      <c r="IF31" s="92"/>
      <c r="IG31" s="92"/>
      <c r="IH31" s="92"/>
      <c r="II31" s="92"/>
      <c r="IJ31" s="92"/>
      <c r="IK31" s="92"/>
      <c r="IL31" s="92"/>
      <c r="IM31" s="92"/>
      <c r="IN31" s="92"/>
      <c r="IO31" s="92"/>
      <c r="IP31" s="92"/>
      <c r="IQ31" s="92"/>
      <c r="IR31" s="92"/>
      <c r="IS31" s="92"/>
      <c r="IT31" s="92"/>
    </row>
    <row r="32" spans="1:254" s="14" customFormat="1" ht="15" customHeight="1">
      <c r="A32" s="61">
        <v>55</v>
      </c>
      <c r="B32" s="62"/>
      <c r="C32" s="74" t="s">
        <v>181</v>
      </c>
      <c r="D32" s="74" t="s">
        <v>182</v>
      </c>
      <c r="E32" s="63"/>
      <c r="F32" s="58" t="e">
        <f>VLOOKUP(D32,#REF!,3,0)</f>
        <v>#REF!</v>
      </c>
      <c r="G32" s="59">
        <v>0.67019240000000002</v>
      </c>
      <c r="H32" s="65"/>
      <c r="I32" s="92"/>
      <c r="J32" s="93"/>
      <c r="K32" s="92"/>
      <c r="L32" s="92"/>
      <c r="M32" s="58"/>
      <c r="N32" s="58"/>
      <c r="O32" s="92"/>
      <c r="P32" s="99"/>
      <c r="Q32" s="99"/>
      <c r="R32" s="99"/>
      <c r="S32" s="99"/>
      <c r="T32" s="99"/>
      <c r="U32" s="99"/>
      <c r="V32" s="98">
        <v>7.8499999999999994E-6</v>
      </c>
      <c r="W32" s="98">
        <f t="shared" si="7"/>
        <v>0</v>
      </c>
      <c r="X32" s="99"/>
      <c r="Y32" s="98">
        <f t="shared" si="8"/>
        <v>0</v>
      </c>
      <c r="Z32" s="99"/>
      <c r="AA32" s="99"/>
      <c r="AB32" s="99"/>
      <c r="AC32" s="99"/>
      <c r="AD32" s="99"/>
      <c r="AE32" s="112">
        <f t="shared" si="9"/>
        <v>0</v>
      </c>
      <c r="AF32" s="99" t="s">
        <v>363</v>
      </c>
      <c r="AG32" s="99"/>
      <c r="AH32" s="99"/>
      <c r="AI32" s="99"/>
      <c r="AJ32" s="99"/>
      <c r="AK32" s="99"/>
      <c r="AL32" s="99"/>
      <c r="AM32" s="99"/>
      <c r="AN32" s="99"/>
      <c r="AO32" s="99"/>
      <c r="AP32" s="99"/>
      <c r="AQ32" s="99"/>
      <c r="AR32" s="99"/>
      <c r="AS32" s="99"/>
      <c r="AT32" s="99"/>
      <c r="AU32" s="99"/>
      <c r="AV32" s="99"/>
      <c r="AW32" s="99"/>
      <c r="AX32" s="99"/>
      <c r="AY32" s="99"/>
      <c r="AZ32" s="99"/>
      <c r="BA32" s="99"/>
      <c r="BB32" s="99"/>
      <c r="BC32" s="99"/>
      <c r="BD32" s="99"/>
      <c r="BE32" s="125">
        <f t="shared" si="10"/>
        <v>0</v>
      </c>
      <c r="BF32" s="112">
        <f t="shared" si="11"/>
        <v>0</v>
      </c>
      <c r="BG32" s="124">
        <v>0.2</v>
      </c>
      <c r="BH32" s="111">
        <f t="shared" si="12"/>
        <v>0</v>
      </c>
      <c r="BI32" s="92"/>
      <c r="BJ32" s="92"/>
      <c r="BK32" s="92"/>
      <c r="BL32" s="92"/>
      <c r="BM32" s="92"/>
      <c r="BN32" s="92"/>
      <c r="BO32" s="92"/>
      <c r="BP32" s="92"/>
      <c r="BQ32" s="92"/>
      <c r="BR32" s="92"/>
      <c r="BS32" s="92"/>
      <c r="BT32" s="92"/>
      <c r="BU32" s="92"/>
      <c r="BV32" s="92"/>
      <c r="BW32" s="92"/>
      <c r="BX32" s="92"/>
      <c r="BY32" s="92"/>
      <c r="BZ32" s="92"/>
      <c r="CA32" s="92"/>
      <c r="CB32" s="92"/>
      <c r="CC32" s="92"/>
      <c r="CD32" s="92"/>
      <c r="CE32" s="92"/>
      <c r="CF32" s="92"/>
      <c r="CG32" s="92"/>
      <c r="CH32" s="92"/>
      <c r="CI32" s="92"/>
      <c r="CJ32" s="92"/>
      <c r="CK32" s="92"/>
      <c r="CL32" s="92"/>
      <c r="CM32" s="92"/>
      <c r="CN32" s="92"/>
      <c r="CO32" s="92"/>
      <c r="CP32" s="92"/>
      <c r="CQ32" s="92"/>
      <c r="CR32" s="92"/>
      <c r="CS32" s="92"/>
      <c r="CT32" s="92"/>
      <c r="CU32" s="92"/>
      <c r="CV32" s="92"/>
      <c r="CW32" s="92"/>
      <c r="CX32" s="92"/>
      <c r="CY32" s="92"/>
      <c r="CZ32" s="92"/>
      <c r="DA32" s="92"/>
      <c r="DB32" s="92"/>
      <c r="DC32" s="92"/>
      <c r="DD32" s="92"/>
      <c r="DE32" s="92"/>
      <c r="DF32" s="92"/>
      <c r="DG32" s="92"/>
      <c r="DH32" s="92"/>
      <c r="DI32" s="92"/>
      <c r="DJ32" s="92"/>
      <c r="DK32" s="92"/>
      <c r="DL32" s="92"/>
      <c r="DM32" s="92"/>
      <c r="DN32" s="92"/>
      <c r="DO32" s="92"/>
      <c r="DP32" s="92"/>
      <c r="DQ32" s="92"/>
      <c r="DR32" s="92"/>
      <c r="DS32" s="92"/>
      <c r="DT32" s="92"/>
      <c r="DU32" s="92"/>
      <c r="DV32" s="92"/>
      <c r="DW32" s="92"/>
      <c r="DX32" s="92"/>
      <c r="DY32" s="92"/>
      <c r="DZ32" s="92"/>
      <c r="EA32" s="92"/>
      <c r="EB32" s="92"/>
      <c r="EC32" s="92"/>
      <c r="ED32" s="92"/>
      <c r="EE32" s="92"/>
      <c r="EF32" s="92"/>
      <c r="EG32" s="92"/>
      <c r="EH32" s="92"/>
      <c r="EI32" s="92"/>
      <c r="EJ32" s="92"/>
      <c r="EK32" s="92"/>
      <c r="EL32" s="92"/>
      <c r="EM32" s="92"/>
      <c r="EN32" s="92"/>
      <c r="EO32" s="92"/>
      <c r="EP32" s="92"/>
      <c r="EQ32" s="92"/>
      <c r="ER32" s="92"/>
      <c r="ES32" s="92"/>
      <c r="ET32" s="92"/>
      <c r="EU32" s="92"/>
      <c r="EV32" s="92"/>
      <c r="EW32" s="92"/>
      <c r="EX32" s="92"/>
      <c r="EY32" s="92"/>
      <c r="EZ32" s="92"/>
      <c r="FA32" s="92"/>
      <c r="FB32" s="92"/>
      <c r="FC32" s="92"/>
      <c r="FD32" s="92"/>
      <c r="FE32" s="92"/>
      <c r="FF32" s="92"/>
      <c r="FG32" s="92"/>
      <c r="FH32" s="92"/>
      <c r="FI32" s="92"/>
      <c r="FJ32" s="92"/>
      <c r="FK32" s="92"/>
      <c r="FL32" s="92"/>
      <c r="FM32" s="92"/>
      <c r="FN32" s="92"/>
      <c r="FO32" s="92"/>
      <c r="FP32" s="92"/>
      <c r="FQ32" s="92"/>
      <c r="FR32" s="92"/>
      <c r="FS32" s="92"/>
      <c r="FT32" s="92"/>
      <c r="FU32" s="92"/>
      <c r="FV32" s="92"/>
      <c r="FW32" s="92"/>
      <c r="FX32" s="92"/>
      <c r="FY32" s="92"/>
      <c r="FZ32" s="92"/>
      <c r="GA32" s="92"/>
      <c r="GB32" s="92"/>
      <c r="GC32" s="92"/>
      <c r="GD32" s="92"/>
      <c r="GE32" s="92"/>
      <c r="GF32" s="92"/>
      <c r="GG32" s="92"/>
      <c r="GH32" s="92"/>
      <c r="GI32" s="92"/>
      <c r="GJ32" s="92"/>
      <c r="GK32" s="92"/>
      <c r="GL32" s="92"/>
      <c r="GM32" s="92"/>
      <c r="GN32" s="92"/>
      <c r="GO32" s="92"/>
      <c r="GP32" s="92"/>
      <c r="GQ32" s="92"/>
      <c r="GR32" s="92"/>
      <c r="GS32" s="92"/>
      <c r="GT32" s="92"/>
      <c r="GU32" s="92"/>
      <c r="GV32" s="92"/>
      <c r="GW32" s="92"/>
      <c r="GX32" s="92"/>
      <c r="GY32" s="92"/>
      <c r="GZ32" s="92"/>
      <c r="HA32" s="92"/>
      <c r="HB32" s="92"/>
      <c r="HC32" s="92"/>
      <c r="HD32" s="92"/>
      <c r="HE32" s="92"/>
      <c r="HF32" s="92"/>
      <c r="HG32" s="92"/>
      <c r="HH32" s="92"/>
      <c r="HI32" s="92"/>
      <c r="HJ32" s="92"/>
      <c r="HK32" s="92"/>
      <c r="HL32" s="92"/>
      <c r="HM32" s="92"/>
      <c r="HN32" s="92"/>
      <c r="HO32" s="92"/>
      <c r="HP32" s="92"/>
      <c r="HQ32" s="92"/>
      <c r="HR32" s="92"/>
      <c r="HS32" s="92"/>
      <c r="HT32" s="92"/>
      <c r="HU32" s="92"/>
      <c r="HV32" s="92"/>
      <c r="HW32" s="92"/>
      <c r="HX32" s="92"/>
      <c r="HY32" s="92"/>
      <c r="HZ32" s="92"/>
      <c r="IA32" s="92"/>
      <c r="IB32" s="92"/>
      <c r="IC32" s="92"/>
      <c r="ID32" s="92"/>
      <c r="IE32" s="92"/>
      <c r="IF32" s="92"/>
      <c r="IG32" s="92"/>
      <c r="IH32" s="92"/>
      <c r="II32" s="92"/>
      <c r="IJ32" s="92"/>
      <c r="IK32" s="92"/>
      <c r="IL32" s="92"/>
      <c r="IM32" s="92"/>
      <c r="IN32" s="92"/>
      <c r="IO32" s="92"/>
      <c r="IP32" s="92"/>
      <c r="IQ32" s="92"/>
      <c r="IR32" s="92"/>
      <c r="IS32" s="92"/>
      <c r="IT32" s="92"/>
    </row>
    <row r="33" spans="1:254" s="14" customFormat="1" ht="15" customHeight="1">
      <c r="A33" s="61">
        <v>56</v>
      </c>
      <c r="B33" s="62"/>
      <c r="C33" s="74" t="s">
        <v>183</v>
      </c>
      <c r="D33" s="74" t="s">
        <v>184</v>
      </c>
      <c r="E33" s="63"/>
      <c r="F33" s="58" t="e">
        <f>VLOOKUP(D33,#REF!,3,0)</f>
        <v>#REF!</v>
      </c>
      <c r="G33" s="59">
        <v>0.858935</v>
      </c>
      <c r="H33" s="65"/>
      <c r="I33" s="92"/>
      <c r="J33" s="93"/>
      <c r="K33" s="92"/>
      <c r="L33" s="92"/>
      <c r="M33" s="58"/>
      <c r="N33" s="58"/>
      <c r="O33" s="92"/>
      <c r="P33" s="99"/>
      <c r="Q33" s="99"/>
      <c r="R33" s="99"/>
      <c r="S33" s="99"/>
      <c r="T33" s="99"/>
      <c r="U33" s="99"/>
      <c r="V33" s="98">
        <v>7.8499999999999994E-6</v>
      </c>
      <c r="W33" s="98">
        <f t="shared" si="7"/>
        <v>0</v>
      </c>
      <c r="X33" s="99"/>
      <c r="Y33" s="98">
        <f t="shared" si="8"/>
        <v>0</v>
      </c>
      <c r="Z33" s="99"/>
      <c r="AA33" s="99"/>
      <c r="AB33" s="99"/>
      <c r="AC33" s="99"/>
      <c r="AD33" s="99"/>
      <c r="AE33" s="112">
        <f t="shared" si="9"/>
        <v>0</v>
      </c>
      <c r="AF33" s="99" t="s">
        <v>363</v>
      </c>
      <c r="AG33" s="99"/>
      <c r="AH33" s="99"/>
      <c r="AI33" s="99"/>
      <c r="AJ33" s="99"/>
      <c r="AK33" s="99"/>
      <c r="AL33" s="99"/>
      <c r="AM33" s="99"/>
      <c r="AN33" s="99"/>
      <c r="AO33" s="99"/>
      <c r="AP33" s="99"/>
      <c r="AQ33" s="99"/>
      <c r="AR33" s="99"/>
      <c r="AS33" s="99"/>
      <c r="AT33" s="99"/>
      <c r="AU33" s="99"/>
      <c r="AV33" s="99"/>
      <c r="AW33" s="99"/>
      <c r="AX33" s="99"/>
      <c r="AY33" s="99"/>
      <c r="AZ33" s="99"/>
      <c r="BA33" s="99"/>
      <c r="BB33" s="99"/>
      <c r="BC33" s="99"/>
      <c r="BD33" s="99"/>
      <c r="BE33" s="125">
        <f t="shared" si="10"/>
        <v>0</v>
      </c>
      <c r="BF33" s="112">
        <f t="shared" si="11"/>
        <v>0</v>
      </c>
      <c r="BG33" s="124">
        <v>0.2</v>
      </c>
      <c r="BH33" s="111">
        <f t="shared" si="12"/>
        <v>0</v>
      </c>
      <c r="BI33" s="92"/>
      <c r="BJ33" s="92"/>
      <c r="BK33" s="92"/>
      <c r="BL33" s="92"/>
      <c r="BM33" s="92"/>
      <c r="BN33" s="92"/>
      <c r="BO33" s="92"/>
      <c r="BP33" s="92"/>
      <c r="BQ33" s="92"/>
      <c r="BR33" s="92"/>
      <c r="BS33" s="92"/>
      <c r="BT33" s="92"/>
      <c r="BU33" s="92"/>
      <c r="BV33" s="92"/>
      <c r="BW33" s="92"/>
      <c r="BX33" s="92"/>
      <c r="BY33" s="92"/>
      <c r="BZ33" s="92"/>
      <c r="CA33" s="92"/>
      <c r="CB33" s="92"/>
      <c r="CC33" s="92"/>
      <c r="CD33" s="92"/>
      <c r="CE33" s="92"/>
      <c r="CF33" s="92"/>
      <c r="CG33" s="92"/>
      <c r="CH33" s="92"/>
      <c r="CI33" s="92"/>
      <c r="CJ33" s="92"/>
      <c r="CK33" s="92"/>
      <c r="CL33" s="92"/>
      <c r="CM33" s="92"/>
      <c r="CN33" s="92"/>
      <c r="CO33" s="92"/>
      <c r="CP33" s="92"/>
      <c r="CQ33" s="92"/>
      <c r="CR33" s="92"/>
      <c r="CS33" s="92"/>
      <c r="CT33" s="92"/>
      <c r="CU33" s="92"/>
      <c r="CV33" s="92"/>
      <c r="CW33" s="92"/>
      <c r="CX33" s="92"/>
      <c r="CY33" s="92"/>
      <c r="CZ33" s="92"/>
      <c r="DA33" s="92"/>
      <c r="DB33" s="92"/>
      <c r="DC33" s="92"/>
      <c r="DD33" s="92"/>
      <c r="DE33" s="92"/>
      <c r="DF33" s="92"/>
      <c r="DG33" s="92"/>
      <c r="DH33" s="92"/>
      <c r="DI33" s="92"/>
      <c r="DJ33" s="92"/>
      <c r="DK33" s="92"/>
      <c r="DL33" s="92"/>
      <c r="DM33" s="92"/>
      <c r="DN33" s="92"/>
      <c r="DO33" s="92"/>
      <c r="DP33" s="92"/>
      <c r="DQ33" s="92"/>
      <c r="DR33" s="92"/>
      <c r="DS33" s="92"/>
      <c r="DT33" s="92"/>
      <c r="DU33" s="92"/>
      <c r="DV33" s="92"/>
      <c r="DW33" s="92"/>
      <c r="DX33" s="92"/>
      <c r="DY33" s="92"/>
      <c r="DZ33" s="92"/>
      <c r="EA33" s="92"/>
      <c r="EB33" s="92"/>
      <c r="EC33" s="92"/>
      <c r="ED33" s="92"/>
      <c r="EE33" s="92"/>
      <c r="EF33" s="92"/>
      <c r="EG33" s="92"/>
      <c r="EH33" s="92"/>
      <c r="EI33" s="92"/>
      <c r="EJ33" s="92"/>
      <c r="EK33" s="92"/>
      <c r="EL33" s="92"/>
      <c r="EM33" s="92"/>
      <c r="EN33" s="92"/>
      <c r="EO33" s="92"/>
      <c r="EP33" s="92"/>
      <c r="EQ33" s="92"/>
      <c r="ER33" s="92"/>
      <c r="ES33" s="92"/>
      <c r="ET33" s="92"/>
      <c r="EU33" s="92"/>
      <c r="EV33" s="92"/>
      <c r="EW33" s="92"/>
      <c r="EX33" s="92"/>
      <c r="EY33" s="92"/>
      <c r="EZ33" s="92"/>
      <c r="FA33" s="92"/>
      <c r="FB33" s="92"/>
      <c r="FC33" s="92"/>
      <c r="FD33" s="92"/>
      <c r="FE33" s="92"/>
      <c r="FF33" s="92"/>
      <c r="FG33" s="92"/>
      <c r="FH33" s="92"/>
      <c r="FI33" s="92"/>
      <c r="FJ33" s="92"/>
      <c r="FK33" s="92"/>
      <c r="FL33" s="92"/>
      <c r="FM33" s="92"/>
      <c r="FN33" s="92"/>
      <c r="FO33" s="92"/>
      <c r="FP33" s="92"/>
      <c r="FQ33" s="92"/>
      <c r="FR33" s="92"/>
      <c r="FS33" s="92"/>
      <c r="FT33" s="92"/>
      <c r="FU33" s="92"/>
      <c r="FV33" s="92"/>
      <c r="FW33" s="92"/>
      <c r="FX33" s="92"/>
      <c r="FY33" s="92"/>
      <c r="FZ33" s="92"/>
      <c r="GA33" s="92"/>
      <c r="GB33" s="92"/>
      <c r="GC33" s="92"/>
      <c r="GD33" s="92"/>
      <c r="GE33" s="92"/>
      <c r="GF33" s="92"/>
      <c r="GG33" s="92"/>
      <c r="GH33" s="92"/>
      <c r="GI33" s="92"/>
      <c r="GJ33" s="92"/>
      <c r="GK33" s="92"/>
      <c r="GL33" s="92"/>
      <c r="GM33" s="92"/>
      <c r="GN33" s="92"/>
      <c r="GO33" s="92"/>
      <c r="GP33" s="92"/>
      <c r="GQ33" s="92"/>
      <c r="GR33" s="92"/>
      <c r="GS33" s="92"/>
      <c r="GT33" s="92"/>
      <c r="GU33" s="92"/>
      <c r="GV33" s="92"/>
      <c r="GW33" s="92"/>
      <c r="GX33" s="92"/>
      <c r="GY33" s="92"/>
      <c r="GZ33" s="92"/>
      <c r="HA33" s="92"/>
      <c r="HB33" s="92"/>
      <c r="HC33" s="92"/>
      <c r="HD33" s="92"/>
      <c r="HE33" s="92"/>
      <c r="HF33" s="92"/>
      <c r="HG33" s="92"/>
      <c r="HH33" s="92"/>
      <c r="HI33" s="92"/>
      <c r="HJ33" s="92"/>
      <c r="HK33" s="92"/>
      <c r="HL33" s="92"/>
      <c r="HM33" s="92"/>
      <c r="HN33" s="92"/>
      <c r="HO33" s="92"/>
      <c r="HP33" s="92"/>
      <c r="HQ33" s="92"/>
      <c r="HR33" s="92"/>
      <c r="HS33" s="92"/>
      <c r="HT33" s="92"/>
      <c r="HU33" s="92"/>
      <c r="HV33" s="92"/>
      <c r="HW33" s="92"/>
      <c r="HX33" s="92"/>
      <c r="HY33" s="92"/>
      <c r="HZ33" s="92"/>
      <c r="IA33" s="92"/>
      <c r="IB33" s="92"/>
      <c r="IC33" s="92"/>
      <c r="ID33" s="92"/>
      <c r="IE33" s="92"/>
      <c r="IF33" s="92"/>
      <c r="IG33" s="92"/>
      <c r="IH33" s="92"/>
      <c r="II33" s="92"/>
      <c r="IJ33" s="92"/>
      <c r="IK33" s="92"/>
      <c r="IL33" s="92"/>
      <c r="IM33" s="92"/>
      <c r="IN33" s="92"/>
      <c r="IO33" s="92"/>
      <c r="IP33" s="92"/>
      <c r="IQ33" s="92"/>
      <c r="IR33" s="92"/>
      <c r="IS33" s="92"/>
      <c r="IT33" s="92"/>
    </row>
    <row r="34" spans="1:254" s="14" customFormat="1" ht="15" customHeight="1">
      <c r="A34" s="61">
        <v>60</v>
      </c>
      <c r="B34" s="62"/>
      <c r="C34" s="74" t="s">
        <v>191</v>
      </c>
      <c r="D34" s="74" t="s">
        <v>192</v>
      </c>
      <c r="E34" s="63"/>
      <c r="F34" s="58" t="e">
        <f>VLOOKUP(D34,#REF!,3,0)</f>
        <v>#REF!</v>
      </c>
      <c r="G34" s="59">
        <v>3.07710675</v>
      </c>
      <c r="H34" s="65"/>
      <c r="I34" s="92"/>
      <c r="J34" s="93"/>
      <c r="K34" s="92"/>
      <c r="L34" s="92"/>
      <c r="M34" s="58"/>
      <c r="N34" s="58"/>
      <c r="O34" s="92"/>
      <c r="P34" s="99"/>
      <c r="Q34" s="99"/>
      <c r="R34" s="99"/>
      <c r="S34" s="99"/>
      <c r="T34" s="99"/>
      <c r="U34" s="99"/>
      <c r="V34" s="98">
        <v>7.8499999999999994E-6</v>
      </c>
      <c r="W34" s="98">
        <f t="shared" si="7"/>
        <v>0</v>
      </c>
      <c r="X34" s="99"/>
      <c r="Y34" s="98">
        <f t="shared" si="8"/>
        <v>0</v>
      </c>
      <c r="Z34" s="99"/>
      <c r="AA34" s="99"/>
      <c r="AB34" s="99"/>
      <c r="AC34" s="99"/>
      <c r="AD34" s="99"/>
      <c r="AE34" s="112">
        <f t="shared" si="9"/>
        <v>0</v>
      </c>
      <c r="AF34" s="99" t="s">
        <v>363</v>
      </c>
      <c r="AG34" s="99"/>
      <c r="AH34" s="99"/>
      <c r="AI34" s="99"/>
      <c r="AJ34" s="99"/>
      <c r="AK34" s="99"/>
      <c r="AL34" s="99"/>
      <c r="AM34" s="99"/>
      <c r="AN34" s="99"/>
      <c r="AO34" s="99"/>
      <c r="AP34" s="99"/>
      <c r="AQ34" s="99"/>
      <c r="AR34" s="99"/>
      <c r="AS34" s="99"/>
      <c r="AT34" s="99"/>
      <c r="AU34" s="99"/>
      <c r="AV34" s="99"/>
      <c r="AW34" s="99"/>
      <c r="AX34" s="99"/>
      <c r="AY34" s="99"/>
      <c r="AZ34" s="99"/>
      <c r="BA34" s="99"/>
      <c r="BB34" s="99"/>
      <c r="BC34" s="99"/>
      <c r="BD34" s="99"/>
      <c r="BE34" s="125">
        <f t="shared" si="10"/>
        <v>0</v>
      </c>
      <c r="BF34" s="112">
        <f t="shared" si="11"/>
        <v>0</v>
      </c>
      <c r="BG34" s="124">
        <v>0.2</v>
      </c>
      <c r="BH34" s="111">
        <f t="shared" si="12"/>
        <v>0</v>
      </c>
      <c r="BI34" s="92"/>
      <c r="BJ34" s="92"/>
      <c r="BK34" s="92"/>
      <c r="BL34" s="92"/>
      <c r="BM34" s="92"/>
      <c r="BN34" s="92"/>
      <c r="BO34" s="92"/>
      <c r="BP34" s="92"/>
      <c r="BQ34" s="92"/>
      <c r="BR34" s="92"/>
      <c r="BS34" s="92"/>
      <c r="BT34" s="92"/>
      <c r="BU34" s="92"/>
      <c r="BV34" s="92"/>
      <c r="BW34" s="92"/>
      <c r="BX34" s="92"/>
      <c r="BY34" s="92"/>
      <c r="BZ34" s="92"/>
      <c r="CA34" s="92"/>
      <c r="CB34" s="92"/>
      <c r="CC34" s="92"/>
      <c r="CD34" s="92"/>
      <c r="CE34" s="92"/>
      <c r="CF34" s="92"/>
      <c r="CG34" s="92"/>
      <c r="CH34" s="92"/>
      <c r="CI34" s="92"/>
      <c r="CJ34" s="92"/>
      <c r="CK34" s="92"/>
      <c r="CL34" s="92"/>
      <c r="CM34" s="92"/>
      <c r="CN34" s="92"/>
      <c r="CO34" s="92"/>
      <c r="CP34" s="92"/>
      <c r="CQ34" s="92"/>
      <c r="CR34" s="92"/>
      <c r="CS34" s="92"/>
      <c r="CT34" s="92"/>
      <c r="CU34" s="92"/>
      <c r="CV34" s="92"/>
      <c r="CW34" s="92"/>
      <c r="CX34" s="92"/>
      <c r="CY34" s="92"/>
      <c r="CZ34" s="92"/>
      <c r="DA34" s="92"/>
      <c r="DB34" s="92"/>
      <c r="DC34" s="92"/>
      <c r="DD34" s="92"/>
      <c r="DE34" s="92"/>
      <c r="DF34" s="92"/>
      <c r="DG34" s="92"/>
      <c r="DH34" s="92"/>
      <c r="DI34" s="92"/>
      <c r="DJ34" s="92"/>
      <c r="DK34" s="92"/>
      <c r="DL34" s="92"/>
      <c r="DM34" s="92"/>
      <c r="DN34" s="92"/>
      <c r="DO34" s="92"/>
      <c r="DP34" s="92"/>
      <c r="DQ34" s="92"/>
      <c r="DR34" s="92"/>
      <c r="DS34" s="92"/>
      <c r="DT34" s="92"/>
      <c r="DU34" s="92"/>
      <c r="DV34" s="92"/>
      <c r="DW34" s="92"/>
      <c r="DX34" s="92"/>
      <c r="DY34" s="92"/>
      <c r="DZ34" s="92"/>
      <c r="EA34" s="92"/>
      <c r="EB34" s="92"/>
      <c r="EC34" s="92"/>
      <c r="ED34" s="92"/>
      <c r="EE34" s="92"/>
      <c r="EF34" s="92"/>
      <c r="EG34" s="92"/>
      <c r="EH34" s="92"/>
      <c r="EI34" s="92"/>
      <c r="EJ34" s="92"/>
      <c r="EK34" s="92"/>
      <c r="EL34" s="92"/>
      <c r="EM34" s="92"/>
      <c r="EN34" s="92"/>
      <c r="EO34" s="92"/>
      <c r="EP34" s="92"/>
      <c r="EQ34" s="92"/>
      <c r="ER34" s="92"/>
      <c r="ES34" s="92"/>
      <c r="ET34" s="92"/>
      <c r="EU34" s="92"/>
      <c r="EV34" s="92"/>
      <c r="EW34" s="92"/>
      <c r="EX34" s="92"/>
      <c r="EY34" s="92"/>
      <c r="EZ34" s="92"/>
      <c r="FA34" s="92"/>
      <c r="FB34" s="92"/>
      <c r="FC34" s="92"/>
      <c r="FD34" s="92"/>
      <c r="FE34" s="92"/>
      <c r="FF34" s="92"/>
      <c r="FG34" s="92"/>
      <c r="FH34" s="92"/>
      <c r="FI34" s="92"/>
      <c r="FJ34" s="92"/>
      <c r="FK34" s="92"/>
      <c r="FL34" s="92"/>
      <c r="FM34" s="92"/>
      <c r="FN34" s="92"/>
      <c r="FO34" s="92"/>
      <c r="FP34" s="92"/>
      <c r="FQ34" s="92"/>
      <c r="FR34" s="92"/>
      <c r="FS34" s="92"/>
      <c r="FT34" s="92"/>
      <c r="FU34" s="92"/>
      <c r="FV34" s="92"/>
      <c r="FW34" s="92"/>
      <c r="FX34" s="92"/>
      <c r="FY34" s="92"/>
      <c r="FZ34" s="92"/>
      <c r="GA34" s="92"/>
      <c r="GB34" s="92"/>
      <c r="GC34" s="92"/>
      <c r="GD34" s="92"/>
      <c r="GE34" s="92"/>
      <c r="GF34" s="92"/>
      <c r="GG34" s="92"/>
      <c r="GH34" s="92"/>
      <c r="GI34" s="92"/>
      <c r="GJ34" s="92"/>
      <c r="GK34" s="92"/>
      <c r="GL34" s="92"/>
      <c r="GM34" s="92"/>
      <c r="GN34" s="92"/>
      <c r="GO34" s="92"/>
      <c r="GP34" s="92"/>
      <c r="GQ34" s="92"/>
      <c r="GR34" s="92"/>
      <c r="GS34" s="92"/>
      <c r="GT34" s="92"/>
      <c r="GU34" s="92"/>
      <c r="GV34" s="92"/>
      <c r="GW34" s="92"/>
      <c r="GX34" s="92"/>
      <c r="GY34" s="92"/>
      <c r="GZ34" s="92"/>
      <c r="HA34" s="92"/>
      <c r="HB34" s="92"/>
      <c r="HC34" s="92"/>
      <c r="HD34" s="92"/>
      <c r="HE34" s="92"/>
      <c r="HF34" s="92"/>
      <c r="HG34" s="92"/>
      <c r="HH34" s="92"/>
      <c r="HI34" s="92"/>
      <c r="HJ34" s="92"/>
      <c r="HK34" s="92"/>
      <c r="HL34" s="92"/>
      <c r="HM34" s="92"/>
      <c r="HN34" s="92"/>
      <c r="HO34" s="92"/>
      <c r="HP34" s="92"/>
      <c r="HQ34" s="92"/>
      <c r="HR34" s="92"/>
      <c r="HS34" s="92"/>
      <c r="HT34" s="92"/>
      <c r="HU34" s="92"/>
      <c r="HV34" s="92"/>
      <c r="HW34" s="92"/>
      <c r="HX34" s="92"/>
      <c r="HY34" s="92"/>
      <c r="HZ34" s="92"/>
      <c r="IA34" s="92"/>
      <c r="IB34" s="92"/>
      <c r="IC34" s="92"/>
      <c r="ID34" s="92"/>
      <c r="IE34" s="92"/>
      <c r="IF34" s="92"/>
      <c r="IG34" s="92"/>
      <c r="IH34" s="92"/>
      <c r="II34" s="92"/>
      <c r="IJ34" s="92"/>
      <c r="IK34" s="92"/>
      <c r="IL34" s="92"/>
      <c r="IM34" s="92"/>
      <c r="IN34" s="92"/>
      <c r="IO34" s="92"/>
      <c r="IP34" s="92"/>
      <c r="IQ34" s="92"/>
      <c r="IR34" s="92"/>
      <c r="IS34" s="92"/>
      <c r="IT34" s="92"/>
    </row>
    <row r="35" spans="1:254" s="14" customFormat="1" ht="15" customHeight="1">
      <c r="A35" s="61">
        <v>61</v>
      </c>
      <c r="B35" s="62"/>
      <c r="C35" s="74" t="s">
        <v>193</v>
      </c>
      <c r="D35" s="74" t="s">
        <v>194</v>
      </c>
      <c r="E35" s="63"/>
      <c r="F35" s="58" t="e">
        <f>VLOOKUP(D35,#REF!,3,0)</f>
        <v>#REF!</v>
      </c>
      <c r="G35" s="59">
        <v>4.8043550000000002</v>
      </c>
      <c r="H35" s="65"/>
      <c r="I35" s="92"/>
      <c r="J35" s="93"/>
      <c r="K35" s="92"/>
      <c r="L35" s="92"/>
      <c r="M35" s="58"/>
      <c r="N35" s="58"/>
      <c r="O35" s="92"/>
      <c r="P35" s="99"/>
      <c r="Q35" s="99"/>
      <c r="R35" s="99"/>
      <c r="S35" s="99"/>
      <c r="T35" s="99"/>
      <c r="U35" s="99"/>
      <c r="V35" s="98">
        <v>7.8499999999999994E-6</v>
      </c>
      <c r="W35" s="98">
        <f t="shared" si="7"/>
        <v>0</v>
      </c>
      <c r="X35" s="99"/>
      <c r="Y35" s="98">
        <f t="shared" si="8"/>
        <v>0</v>
      </c>
      <c r="Z35" s="99"/>
      <c r="AA35" s="99"/>
      <c r="AB35" s="99"/>
      <c r="AC35" s="99"/>
      <c r="AD35" s="99"/>
      <c r="AE35" s="112">
        <f t="shared" si="9"/>
        <v>0</v>
      </c>
      <c r="AF35" s="99" t="s">
        <v>363</v>
      </c>
      <c r="AG35" s="99"/>
      <c r="AH35" s="99"/>
      <c r="AI35" s="99"/>
      <c r="AJ35" s="99"/>
      <c r="AK35" s="99"/>
      <c r="AL35" s="99"/>
      <c r="AM35" s="99"/>
      <c r="AN35" s="99"/>
      <c r="AO35" s="99"/>
      <c r="AP35" s="99"/>
      <c r="AQ35" s="99"/>
      <c r="AR35" s="99"/>
      <c r="AS35" s="99"/>
      <c r="AT35" s="99"/>
      <c r="AU35" s="99"/>
      <c r="AV35" s="99"/>
      <c r="AW35" s="99"/>
      <c r="AX35" s="99"/>
      <c r="AY35" s="99"/>
      <c r="AZ35" s="99"/>
      <c r="BA35" s="99"/>
      <c r="BB35" s="99"/>
      <c r="BC35" s="99"/>
      <c r="BD35" s="99"/>
      <c r="BE35" s="125">
        <f t="shared" si="10"/>
        <v>0</v>
      </c>
      <c r="BF35" s="112">
        <f t="shared" si="11"/>
        <v>0</v>
      </c>
      <c r="BG35" s="124">
        <v>0.2</v>
      </c>
      <c r="BH35" s="111">
        <f t="shared" si="12"/>
        <v>0</v>
      </c>
      <c r="BI35" s="92"/>
      <c r="BJ35" s="92"/>
      <c r="BK35" s="92"/>
      <c r="BL35" s="92"/>
      <c r="BM35" s="92"/>
      <c r="BN35" s="92"/>
      <c r="BO35" s="92"/>
      <c r="BP35" s="92"/>
      <c r="BQ35" s="92"/>
      <c r="BR35" s="92"/>
      <c r="BS35" s="92"/>
      <c r="BT35" s="92"/>
      <c r="BU35" s="92"/>
      <c r="BV35" s="92"/>
      <c r="BW35" s="92"/>
      <c r="BX35" s="92"/>
      <c r="BY35" s="92"/>
      <c r="BZ35" s="92"/>
      <c r="CA35" s="92"/>
      <c r="CB35" s="92"/>
      <c r="CC35" s="92"/>
      <c r="CD35" s="92"/>
      <c r="CE35" s="92"/>
      <c r="CF35" s="92"/>
      <c r="CG35" s="92"/>
      <c r="CH35" s="92"/>
      <c r="CI35" s="92"/>
      <c r="CJ35" s="92"/>
      <c r="CK35" s="92"/>
      <c r="CL35" s="92"/>
      <c r="CM35" s="92"/>
      <c r="CN35" s="92"/>
      <c r="CO35" s="92"/>
      <c r="CP35" s="92"/>
      <c r="CQ35" s="92"/>
      <c r="CR35" s="92"/>
      <c r="CS35" s="92"/>
      <c r="CT35" s="92"/>
      <c r="CU35" s="92"/>
      <c r="CV35" s="92"/>
      <c r="CW35" s="92"/>
      <c r="CX35" s="92"/>
      <c r="CY35" s="92"/>
      <c r="CZ35" s="92"/>
      <c r="DA35" s="92"/>
      <c r="DB35" s="92"/>
      <c r="DC35" s="92"/>
      <c r="DD35" s="92"/>
      <c r="DE35" s="92"/>
      <c r="DF35" s="92"/>
      <c r="DG35" s="92"/>
      <c r="DH35" s="92"/>
      <c r="DI35" s="92"/>
      <c r="DJ35" s="92"/>
      <c r="DK35" s="92"/>
      <c r="DL35" s="92"/>
      <c r="DM35" s="92"/>
      <c r="DN35" s="92"/>
      <c r="DO35" s="92"/>
      <c r="DP35" s="92"/>
      <c r="DQ35" s="92"/>
      <c r="DR35" s="92"/>
      <c r="DS35" s="92"/>
      <c r="DT35" s="92"/>
      <c r="DU35" s="92"/>
      <c r="DV35" s="92"/>
      <c r="DW35" s="92"/>
      <c r="DX35" s="92"/>
      <c r="DY35" s="92"/>
      <c r="DZ35" s="92"/>
      <c r="EA35" s="92"/>
      <c r="EB35" s="92"/>
      <c r="EC35" s="92"/>
      <c r="ED35" s="92"/>
      <c r="EE35" s="92"/>
      <c r="EF35" s="92"/>
      <c r="EG35" s="92"/>
      <c r="EH35" s="92"/>
      <c r="EI35" s="92"/>
      <c r="EJ35" s="92"/>
      <c r="EK35" s="92"/>
      <c r="EL35" s="92"/>
      <c r="EM35" s="92"/>
      <c r="EN35" s="92"/>
      <c r="EO35" s="92"/>
      <c r="EP35" s="92"/>
      <c r="EQ35" s="92"/>
      <c r="ER35" s="92"/>
      <c r="ES35" s="92"/>
      <c r="ET35" s="92"/>
      <c r="EU35" s="92"/>
      <c r="EV35" s="92"/>
      <c r="EW35" s="92"/>
      <c r="EX35" s="92"/>
      <c r="EY35" s="92"/>
      <c r="EZ35" s="92"/>
      <c r="FA35" s="92"/>
      <c r="FB35" s="92"/>
      <c r="FC35" s="92"/>
      <c r="FD35" s="92"/>
      <c r="FE35" s="92"/>
      <c r="FF35" s="92"/>
      <c r="FG35" s="92"/>
      <c r="FH35" s="92"/>
      <c r="FI35" s="92"/>
      <c r="FJ35" s="92"/>
      <c r="FK35" s="92"/>
      <c r="FL35" s="92"/>
      <c r="FM35" s="92"/>
      <c r="FN35" s="92"/>
      <c r="FO35" s="92"/>
      <c r="FP35" s="92"/>
      <c r="FQ35" s="92"/>
      <c r="FR35" s="92"/>
      <c r="FS35" s="92"/>
      <c r="FT35" s="92"/>
      <c r="FU35" s="92"/>
      <c r="FV35" s="92"/>
      <c r="FW35" s="92"/>
      <c r="FX35" s="92"/>
      <c r="FY35" s="92"/>
      <c r="FZ35" s="92"/>
      <c r="GA35" s="92"/>
      <c r="GB35" s="92"/>
      <c r="GC35" s="92"/>
      <c r="GD35" s="92"/>
      <c r="GE35" s="92"/>
      <c r="GF35" s="92"/>
      <c r="GG35" s="92"/>
      <c r="GH35" s="92"/>
      <c r="GI35" s="92"/>
      <c r="GJ35" s="92"/>
      <c r="GK35" s="92"/>
      <c r="GL35" s="92"/>
      <c r="GM35" s="92"/>
      <c r="GN35" s="92"/>
      <c r="GO35" s="92"/>
      <c r="GP35" s="92"/>
      <c r="GQ35" s="92"/>
      <c r="GR35" s="92"/>
      <c r="GS35" s="92"/>
      <c r="GT35" s="92"/>
      <c r="GU35" s="92"/>
      <c r="GV35" s="92"/>
      <c r="GW35" s="92"/>
      <c r="GX35" s="92"/>
      <c r="GY35" s="92"/>
      <c r="GZ35" s="92"/>
      <c r="HA35" s="92"/>
      <c r="HB35" s="92"/>
      <c r="HC35" s="92"/>
      <c r="HD35" s="92"/>
      <c r="HE35" s="92"/>
      <c r="HF35" s="92"/>
      <c r="HG35" s="92"/>
      <c r="HH35" s="92"/>
      <c r="HI35" s="92"/>
      <c r="HJ35" s="92"/>
      <c r="HK35" s="92"/>
      <c r="HL35" s="92"/>
      <c r="HM35" s="92"/>
      <c r="HN35" s="92"/>
      <c r="HO35" s="92"/>
      <c r="HP35" s="92"/>
      <c r="HQ35" s="92"/>
      <c r="HR35" s="92"/>
      <c r="HS35" s="92"/>
      <c r="HT35" s="92"/>
      <c r="HU35" s="92"/>
      <c r="HV35" s="92"/>
      <c r="HW35" s="92"/>
      <c r="HX35" s="92"/>
      <c r="HY35" s="92"/>
      <c r="HZ35" s="92"/>
      <c r="IA35" s="92"/>
      <c r="IB35" s="92"/>
      <c r="IC35" s="92"/>
      <c r="ID35" s="92"/>
      <c r="IE35" s="92"/>
      <c r="IF35" s="92"/>
      <c r="IG35" s="92"/>
      <c r="IH35" s="92"/>
      <c r="II35" s="92"/>
      <c r="IJ35" s="92"/>
      <c r="IK35" s="92"/>
      <c r="IL35" s="92"/>
      <c r="IM35" s="92"/>
      <c r="IN35" s="92"/>
      <c r="IO35" s="92"/>
      <c r="IP35" s="92"/>
      <c r="IQ35" s="92"/>
      <c r="IR35" s="92"/>
      <c r="IS35" s="92"/>
      <c r="IT35" s="92"/>
    </row>
    <row r="36" spans="1:254" s="14" customFormat="1" ht="15" customHeight="1">
      <c r="A36" s="61">
        <v>62</v>
      </c>
      <c r="B36" s="62"/>
      <c r="C36" s="74" t="s">
        <v>195</v>
      </c>
      <c r="D36" s="74" t="s">
        <v>196</v>
      </c>
      <c r="E36" s="63"/>
      <c r="F36" s="58" t="e">
        <f>VLOOKUP(D36,#REF!,3,0)</f>
        <v>#REF!</v>
      </c>
      <c r="G36" s="59">
        <v>1.52904</v>
      </c>
      <c r="H36" s="65"/>
      <c r="I36" s="92"/>
      <c r="J36" s="93"/>
      <c r="K36" s="92"/>
      <c r="L36" s="92"/>
      <c r="M36" s="58"/>
      <c r="N36" s="58"/>
      <c r="O36" s="92"/>
      <c r="P36" s="99" t="s">
        <v>364</v>
      </c>
      <c r="Q36" s="99">
        <v>6.1</v>
      </c>
      <c r="R36" s="99">
        <v>3.35</v>
      </c>
      <c r="S36" s="99">
        <v>164</v>
      </c>
      <c r="T36" s="99">
        <v>67</v>
      </c>
      <c r="U36" s="99">
        <v>3</v>
      </c>
      <c r="V36" s="98">
        <v>7.8499999999999994E-6</v>
      </c>
      <c r="W36" s="98">
        <f t="shared" si="7"/>
        <v>0.25876739999999998</v>
      </c>
      <c r="X36" s="99">
        <v>0.12</v>
      </c>
      <c r="Y36" s="98">
        <f t="shared" si="8"/>
        <v>1.1136103499999999</v>
      </c>
      <c r="Z36" s="99"/>
      <c r="AA36" s="99"/>
      <c r="AB36" s="99"/>
      <c r="AC36" s="99"/>
      <c r="AD36" s="99"/>
      <c r="AE36" s="112">
        <f t="shared" si="9"/>
        <v>1.1136103499999999</v>
      </c>
      <c r="AF36" s="99" t="s">
        <v>363</v>
      </c>
      <c r="AG36" s="99"/>
      <c r="AH36" s="99"/>
      <c r="AI36" s="99">
        <v>1</v>
      </c>
      <c r="AJ36" s="99"/>
      <c r="AK36" s="99"/>
      <c r="AL36" s="99"/>
      <c r="AM36" s="99">
        <v>1</v>
      </c>
      <c r="AN36" s="99">
        <v>1</v>
      </c>
      <c r="AO36" s="99"/>
      <c r="AP36" s="99"/>
      <c r="AQ36" s="99"/>
      <c r="AR36" s="99"/>
      <c r="AS36" s="99"/>
      <c r="AT36" s="99"/>
      <c r="AU36" s="99"/>
      <c r="AV36" s="99"/>
      <c r="AW36" s="99"/>
      <c r="AX36" s="99"/>
      <c r="AY36" s="99"/>
      <c r="AZ36" s="122">
        <f>SUMPRODUCT(AG8:AY8,AG36:AY36)</f>
        <v>0.15000000000000002</v>
      </c>
      <c r="BA36" s="99"/>
      <c r="BB36" s="99"/>
      <c r="BC36" s="99"/>
      <c r="BD36" s="99"/>
      <c r="BE36" s="125">
        <f t="shared" si="10"/>
        <v>0</v>
      </c>
      <c r="BF36" s="112">
        <f t="shared" si="11"/>
        <v>1.26361035</v>
      </c>
      <c r="BG36" s="124">
        <v>0.2</v>
      </c>
      <c r="BH36" s="111">
        <f t="shared" si="12"/>
        <v>1.5163324199999999</v>
      </c>
      <c r="BI36" s="92"/>
      <c r="BJ36" s="92"/>
      <c r="BK36" s="92"/>
      <c r="BL36" s="92"/>
      <c r="BM36" s="92"/>
      <c r="BN36" s="92"/>
      <c r="BO36" s="92"/>
      <c r="BP36" s="92"/>
      <c r="BQ36" s="92"/>
      <c r="BR36" s="92"/>
      <c r="BS36" s="92"/>
      <c r="BT36" s="92"/>
      <c r="BU36" s="92"/>
      <c r="BV36" s="92"/>
      <c r="BW36" s="92"/>
      <c r="BX36" s="92"/>
      <c r="BY36" s="92"/>
      <c r="BZ36" s="92"/>
      <c r="CA36" s="92"/>
      <c r="CB36" s="92"/>
      <c r="CC36" s="92"/>
      <c r="CD36" s="92"/>
      <c r="CE36" s="92"/>
      <c r="CF36" s="92"/>
      <c r="CG36" s="92"/>
      <c r="CH36" s="92"/>
      <c r="CI36" s="92"/>
      <c r="CJ36" s="92"/>
      <c r="CK36" s="92"/>
      <c r="CL36" s="92"/>
      <c r="CM36" s="92"/>
      <c r="CN36" s="92"/>
      <c r="CO36" s="92"/>
      <c r="CP36" s="92"/>
      <c r="CQ36" s="92"/>
      <c r="CR36" s="92"/>
      <c r="CS36" s="92"/>
      <c r="CT36" s="92"/>
      <c r="CU36" s="92"/>
      <c r="CV36" s="92"/>
      <c r="CW36" s="92"/>
      <c r="CX36" s="92"/>
      <c r="CY36" s="92"/>
      <c r="CZ36" s="92"/>
      <c r="DA36" s="92"/>
      <c r="DB36" s="92"/>
      <c r="DC36" s="92"/>
      <c r="DD36" s="92"/>
      <c r="DE36" s="92"/>
      <c r="DF36" s="92"/>
      <c r="DG36" s="92"/>
      <c r="DH36" s="92"/>
      <c r="DI36" s="92"/>
      <c r="DJ36" s="92"/>
      <c r="DK36" s="92"/>
      <c r="DL36" s="92"/>
      <c r="DM36" s="92"/>
      <c r="DN36" s="92"/>
      <c r="DO36" s="92"/>
      <c r="DP36" s="92"/>
      <c r="DQ36" s="92"/>
      <c r="DR36" s="92"/>
      <c r="DS36" s="92"/>
      <c r="DT36" s="92"/>
      <c r="DU36" s="92"/>
      <c r="DV36" s="92"/>
      <c r="DW36" s="92"/>
      <c r="DX36" s="92"/>
      <c r="DY36" s="92"/>
      <c r="DZ36" s="92"/>
      <c r="EA36" s="92"/>
      <c r="EB36" s="92"/>
      <c r="EC36" s="92"/>
      <c r="ED36" s="92"/>
      <c r="EE36" s="92"/>
      <c r="EF36" s="92"/>
      <c r="EG36" s="92"/>
      <c r="EH36" s="92"/>
      <c r="EI36" s="92"/>
      <c r="EJ36" s="92"/>
      <c r="EK36" s="92"/>
      <c r="EL36" s="92"/>
      <c r="EM36" s="92"/>
      <c r="EN36" s="92"/>
      <c r="EO36" s="92"/>
      <c r="EP36" s="92"/>
      <c r="EQ36" s="92"/>
      <c r="ER36" s="92"/>
      <c r="ES36" s="92"/>
      <c r="ET36" s="92"/>
      <c r="EU36" s="92"/>
      <c r="EV36" s="92"/>
      <c r="EW36" s="92"/>
      <c r="EX36" s="92"/>
      <c r="EY36" s="92"/>
      <c r="EZ36" s="92"/>
      <c r="FA36" s="92"/>
      <c r="FB36" s="92"/>
      <c r="FC36" s="92"/>
      <c r="FD36" s="92"/>
      <c r="FE36" s="92"/>
      <c r="FF36" s="92"/>
      <c r="FG36" s="92"/>
      <c r="FH36" s="92"/>
      <c r="FI36" s="92"/>
      <c r="FJ36" s="92"/>
      <c r="FK36" s="92"/>
      <c r="FL36" s="92"/>
      <c r="FM36" s="92"/>
      <c r="FN36" s="92"/>
      <c r="FO36" s="92"/>
      <c r="FP36" s="92"/>
      <c r="FQ36" s="92"/>
      <c r="FR36" s="92"/>
      <c r="FS36" s="92"/>
      <c r="FT36" s="92"/>
      <c r="FU36" s="92"/>
      <c r="FV36" s="92"/>
      <c r="FW36" s="92"/>
      <c r="FX36" s="92"/>
      <c r="FY36" s="92"/>
      <c r="FZ36" s="92"/>
      <c r="GA36" s="92"/>
      <c r="GB36" s="92"/>
      <c r="GC36" s="92"/>
      <c r="GD36" s="92"/>
      <c r="GE36" s="92"/>
      <c r="GF36" s="92"/>
      <c r="GG36" s="92"/>
      <c r="GH36" s="92"/>
      <c r="GI36" s="92"/>
      <c r="GJ36" s="92"/>
      <c r="GK36" s="92"/>
      <c r="GL36" s="92"/>
      <c r="GM36" s="92"/>
      <c r="GN36" s="92"/>
      <c r="GO36" s="92"/>
      <c r="GP36" s="92"/>
      <c r="GQ36" s="92"/>
      <c r="GR36" s="92"/>
      <c r="GS36" s="92"/>
      <c r="GT36" s="92"/>
      <c r="GU36" s="92"/>
      <c r="GV36" s="92"/>
      <c r="GW36" s="92"/>
      <c r="GX36" s="92"/>
      <c r="GY36" s="92"/>
      <c r="GZ36" s="92"/>
      <c r="HA36" s="92"/>
      <c r="HB36" s="92"/>
      <c r="HC36" s="92"/>
      <c r="HD36" s="92"/>
      <c r="HE36" s="92"/>
      <c r="HF36" s="92"/>
      <c r="HG36" s="92"/>
      <c r="HH36" s="92"/>
      <c r="HI36" s="92"/>
      <c r="HJ36" s="92"/>
      <c r="HK36" s="92"/>
      <c r="HL36" s="92"/>
      <c r="HM36" s="92"/>
      <c r="HN36" s="92"/>
      <c r="HO36" s="92"/>
      <c r="HP36" s="92"/>
      <c r="HQ36" s="92"/>
      <c r="HR36" s="92"/>
      <c r="HS36" s="92"/>
      <c r="HT36" s="92"/>
      <c r="HU36" s="92"/>
      <c r="HV36" s="92"/>
      <c r="HW36" s="92"/>
      <c r="HX36" s="92"/>
      <c r="HY36" s="92"/>
      <c r="HZ36" s="92"/>
      <c r="IA36" s="92"/>
      <c r="IB36" s="92"/>
      <c r="IC36" s="92"/>
      <c r="ID36" s="92"/>
      <c r="IE36" s="92"/>
      <c r="IF36" s="92"/>
      <c r="IG36" s="92"/>
      <c r="IH36" s="92"/>
      <c r="II36" s="92"/>
      <c r="IJ36" s="92"/>
      <c r="IK36" s="92"/>
      <c r="IL36" s="92"/>
      <c r="IM36" s="92"/>
      <c r="IN36" s="92"/>
      <c r="IO36" s="92"/>
      <c r="IP36" s="92"/>
      <c r="IQ36" s="92"/>
      <c r="IR36" s="92"/>
      <c r="IS36" s="92"/>
      <c r="IT36" s="92"/>
    </row>
    <row r="37" spans="1:254" s="14" customFormat="1" ht="15" customHeight="1">
      <c r="A37" s="61">
        <v>63</v>
      </c>
      <c r="B37" s="62"/>
      <c r="C37" s="74" t="s">
        <v>197</v>
      </c>
      <c r="D37" s="74" t="s">
        <v>198</v>
      </c>
      <c r="E37" s="63"/>
      <c r="F37" s="58" t="e">
        <f>VLOOKUP(D37,#REF!,3,0)</f>
        <v>#REF!</v>
      </c>
      <c r="G37" s="59">
        <v>1.52904</v>
      </c>
      <c r="H37" s="65"/>
      <c r="I37" s="92"/>
      <c r="J37" s="93"/>
      <c r="K37" s="92"/>
      <c r="L37" s="92"/>
      <c r="M37" s="58"/>
      <c r="N37" s="58"/>
      <c r="O37" s="92"/>
      <c r="P37" s="99" t="s">
        <v>364</v>
      </c>
      <c r="Q37" s="99">
        <v>6.1</v>
      </c>
      <c r="R37" s="99">
        <v>3.35</v>
      </c>
      <c r="S37" s="99">
        <v>164</v>
      </c>
      <c r="T37" s="99">
        <v>67</v>
      </c>
      <c r="U37" s="99">
        <v>3</v>
      </c>
      <c r="V37" s="98">
        <v>7.8499999999999994E-6</v>
      </c>
      <c r="W37" s="98">
        <f t="shared" si="7"/>
        <v>0.25876739999999998</v>
      </c>
      <c r="X37" s="99">
        <v>0.12</v>
      </c>
      <c r="Y37" s="98">
        <f t="shared" si="8"/>
        <v>1.1136103499999999</v>
      </c>
      <c r="Z37" s="99"/>
      <c r="AA37" s="99"/>
      <c r="AB37" s="99"/>
      <c r="AC37" s="99"/>
      <c r="AD37" s="99"/>
      <c r="AE37" s="112">
        <f t="shared" si="9"/>
        <v>1.1136103499999999</v>
      </c>
      <c r="AF37" s="99" t="s">
        <v>363</v>
      </c>
      <c r="AG37" s="99"/>
      <c r="AH37" s="99"/>
      <c r="AI37" s="99">
        <v>1</v>
      </c>
      <c r="AJ37" s="99"/>
      <c r="AK37" s="99"/>
      <c r="AL37" s="99"/>
      <c r="AM37" s="99">
        <v>1</v>
      </c>
      <c r="AN37" s="99">
        <v>1</v>
      </c>
      <c r="AO37" s="99"/>
      <c r="AP37" s="99"/>
      <c r="AQ37" s="99"/>
      <c r="AR37" s="99"/>
      <c r="AS37" s="99"/>
      <c r="AT37" s="99"/>
      <c r="AU37" s="99"/>
      <c r="AV37" s="99"/>
      <c r="AW37" s="99"/>
      <c r="AX37" s="99"/>
      <c r="AY37" s="99"/>
      <c r="AZ37" s="122">
        <f>SUMPRODUCT(AG8:AY8,AG37:AY37)</f>
        <v>0.15000000000000002</v>
      </c>
      <c r="BA37" s="99"/>
      <c r="BB37" s="99"/>
      <c r="BC37" s="99"/>
      <c r="BD37" s="99"/>
      <c r="BE37" s="125">
        <f t="shared" si="10"/>
        <v>0</v>
      </c>
      <c r="BF37" s="112">
        <f t="shared" si="11"/>
        <v>1.26361035</v>
      </c>
      <c r="BG37" s="124">
        <v>0.2</v>
      </c>
      <c r="BH37" s="111">
        <f t="shared" si="12"/>
        <v>1.5163324199999999</v>
      </c>
      <c r="BI37" s="92"/>
      <c r="BJ37" s="92"/>
      <c r="BK37" s="92"/>
      <c r="BL37" s="92"/>
      <c r="BM37" s="92"/>
      <c r="BN37" s="92"/>
      <c r="BO37" s="92"/>
      <c r="BP37" s="92"/>
      <c r="BQ37" s="92"/>
      <c r="BR37" s="92"/>
      <c r="BS37" s="92"/>
      <c r="BT37" s="92"/>
      <c r="BU37" s="92"/>
      <c r="BV37" s="92"/>
      <c r="BW37" s="92"/>
      <c r="BX37" s="92"/>
      <c r="BY37" s="92"/>
      <c r="BZ37" s="92"/>
      <c r="CA37" s="92"/>
      <c r="CB37" s="92"/>
      <c r="CC37" s="92"/>
      <c r="CD37" s="92"/>
      <c r="CE37" s="92"/>
      <c r="CF37" s="92"/>
      <c r="CG37" s="92"/>
      <c r="CH37" s="92"/>
      <c r="CI37" s="92"/>
      <c r="CJ37" s="92"/>
      <c r="CK37" s="92"/>
      <c r="CL37" s="92"/>
      <c r="CM37" s="92"/>
      <c r="CN37" s="92"/>
      <c r="CO37" s="92"/>
      <c r="CP37" s="92"/>
      <c r="CQ37" s="92"/>
      <c r="CR37" s="92"/>
      <c r="CS37" s="92"/>
      <c r="CT37" s="92"/>
      <c r="CU37" s="92"/>
      <c r="CV37" s="92"/>
      <c r="CW37" s="92"/>
      <c r="CX37" s="92"/>
      <c r="CY37" s="92"/>
      <c r="CZ37" s="92"/>
      <c r="DA37" s="92"/>
      <c r="DB37" s="92"/>
      <c r="DC37" s="92"/>
      <c r="DD37" s="92"/>
      <c r="DE37" s="92"/>
      <c r="DF37" s="92"/>
      <c r="DG37" s="92"/>
      <c r="DH37" s="92"/>
      <c r="DI37" s="92"/>
      <c r="DJ37" s="92"/>
      <c r="DK37" s="92"/>
      <c r="DL37" s="92"/>
      <c r="DM37" s="92"/>
      <c r="DN37" s="92"/>
      <c r="DO37" s="92"/>
      <c r="DP37" s="92"/>
      <c r="DQ37" s="92"/>
      <c r="DR37" s="92"/>
      <c r="DS37" s="92"/>
      <c r="DT37" s="92"/>
      <c r="DU37" s="92"/>
      <c r="DV37" s="92"/>
      <c r="DW37" s="92"/>
      <c r="DX37" s="92"/>
      <c r="DY37" s="92"/>
      <c r="DZ37" s="92"/>
      <c r="EA37" s="92"/>
      <c r="EB37" s="92"/>
      <c r="EC37" s="92"/>
      <c r="ED37" s="92"/>
      <c r="EE37" s="92"/>
      <c r="EF37" s="92"/>
      <c r="EG37" s="92"/>
      <c r="EH37" s="92"/>
      <c r="EI37" s="92"/>
      <c r="EJ37" s="92"/>
      <c r="EK37" s="92"/>
      <c r="EL37" s="92"/>
      <c r="EM37" s="92"/>
      <c r="EN37" s="92"/>
      <c r="EO37" s="92"/>
      <c r="EP37" s="92"/>
      <c r="EQ37" s="92"/>
      <c r="ER37" s="92"/>
      <c r="ES37" s="92"/>
      <c r="ET37" s="92"/>
      <c r="EU37" s="92"/>
      <c r="EV37" s="92"/>
      <c r="EW37" s="92"/>
      <c r="EX37" s="92"/>
      <c r="EY37" s="92"/>
      <c r="EZ37" s="92"/>
      <c r="FA37" s="92"/>
      <c r="FB37" s="92"/>
      <c r="FC37" s="92"/>
      <c r="FD37" s="92"/>
      <c r="FE37" s="92"/>
      <c r="FF37" s="92"/>
      <c r="FG37" s="92"/>
      <c r="FH37" s="92"/>
      <c r="FI37" s="92"/>
      <c r="FJ37" s="92"/>
      <c r="FK37" s="92"/>
      <c r="FL37" s="92"/>
      <c r="FM37" s="92"/>
      <c r="FN37" s="92"/>
      <c r="FO37" s="92"/>
      <c r="FP37" s="92"/>
      <c r="FQ37" s="92"/>
      <c r="FR37" s="92"/>
      <c r="FS37" s="92"/>
      <c r="FT37" s="92"/>
      <c r="FU37" s="92"/>
      <c r="FV37" s="92"/>
      <c r="FW37" s="92"/>
      <c r="FX37" s="92"/>
      <c r="FY37" s="92"/>
      <c r="FZ37" s="92"/>
      <c r="GA37" s="92"/>
      <c r="GB37" s="92"/>
      <c r="GC37" s="92"/>
      <c r="GD37" s="92"/>
      <c r="GE37" s="92"/>
      <c r="GF37" s="92"/>
      <c r="GG37" s="92"/>
      <c r="GH37" s="92"/>
      <c r="GI37" s="92"/>
      <c r="GJ37" s="92"/>
      <c r="GK37" s="92"/>
      <c r="GL37" s="92"/>
      <c r="GM37" s="92"/>
      <c r="GN37" s="92"/>
      <c r="GO37" s="92"/>
      <c r="GP37" s="92"/>
      <c r="GQ37" s="92"/>
      <c r="GR37" s="92"/>
      <c r="GS37" s="92"/>
      <c r="GT37" s="92"/>
      <c r="GU37" s="92"/>
      <c r="GV37" s="92"/>
      <c r="GW37" s="92"/>
      <c r="GX37" s="92"/>
      <c r="GY37" s="92"/>
      <c r="GZ37" s="92"/>
      <c r="HA37" s="92"/>
      <c r="HB37" s="92"/>
      <c r="HC37" s="92"/>
      <c r="HD37" s="92"/>
      <c r="HE37" s="92"/>
      <c r="HF37" s="92"/>
      <c r="HG37" s="92"/>
      <c r="HH37" s="92"/>
      <c r="HI37" s="92"/>
      <c r="HJ37" s="92"/>
      <c r="HK37" s="92"/>
      <c r="HL37" s="92"/>
      <c r="HM37" s="92"/>
      <c r="HN37" s="92"/>
      <c r="HO37" s="92"/>
      <c r="HP37" s="92"/>
      <c r="HQ37" s="92"/>
      <c r="HR37" s="92"/>
      <c r="HS37" s="92"/>
      <c r="HT37" s="92"/>
      <c r="HU37" s="92"/>
      <c r="HV37" s="92"/>
      <c r="HW37" s="92"/>
      <c r="HX37" s="92"/>
      <c r="HY37" s="92"/>
      <c r="HZ37" s="92"/>
      <c r="IA37" s="92"/>
      <c r="IB37" s="92"/>
      <c r="IC37" s="92"/>
      <c r="ID37" s="92"/>
      <c r="IE37" s="92"/>
      <c r="IF37" s="92"/>
      <c r="IG37" s="92"/>
      <c r="IH37" s="92"/>
      <c r="II37" s="92"/>
      <c r="IJ37" s="92"/>
      <c r="IK37" s="92"/>
      <c r="IL37" s="92"/>
      <c r="IM37" s="92"/>
      <c r="IN37" s="92"/>
      <c r="IO37" s="92"/>
      <c r="IP37" s="92"/>
      <c r="IQ37" s="92"/>
      <c r="IR37" s="92"/>
      <c r="IS37" s="92"/>
      <c r="IT37" s="92"/>
    </row>
    <row r="38" spans="1:254" s="14" customFormat="1" ht="15" customHeight="1">
      <c r="A38" s="61">
        <v>66</v>
      </c>
      <c r="B38" s="62"/>
      <c r="C38" s="76" t="s">
        <v>203</v>
      </c>
      <c r="D38" s="77" t="s">
        <v>204</v>
      </c>
      <c r="E38" s="63"/>
      <c r="F38" s="58" t="e">
        <f>VLOOKUP(D38,#REF!,3,0)</f>
        <v>#REF!</v>
      </c>
      <c r="G38" s="59">
        <v>2.3125430499999999</v>
      </c>
      <c r="H38" s="65"/>
      <c r="I38" s="92"/>
      <c r="J38" s="93"/>
      <c r="K38" s="92"/>
      <c r="L38" s="92"/>
      <c r="M38" s="58"/>
      <c r="N38" s="58"/>
      <c r="O38" s="92"/>
      <c r="P38" s="99"/>
      <c r="Q38" s="99"/>
      <c r="R38" s="99"/>
      <c r="S38" s="99"/>
      <c r="T38" s="99"/>
      <c r="U38" s="99"/>
      <c r="V38" s="98">
        <v>7.8499999999999994E-6</v>
      </c>
      <c r="W38" s="98">
        <f t="shared" si="7"/>
        <v>0</v>
      </c>
      <c r="X38" s="99"/>
      <c r="Y38" s="98">
        <f t="shared" si="8"/>
        <v>0</v>
      </c>
      <c r="Z38" s="99"/>
      <c r="AA38" s="99"/>
      <c r="AB38" s="99"/>
      <c r="AC38" s="99"/>
      <c r="AD38" s="99"/>
      <c r="AE38" s="112">
        <f t="shared" si="9"/>
        <v>0</v>
      </c>
      <c r="AF38" s="99" t="s">
        <v>363</v>
      </c>
      <c r="AG38" s="99"/>
      <c r="AH38" s="99"/>
      <c r="AI38" s="99"/>
      <c r="AJ38" s="99"/>
      <c r="AK38" s="99"/>
      <c r="AL38" s="99"/>
      <c r="AM38" s="99"/>
      <c r="AN38" s="99"/>
      <c r="AO38" s="99"/>
      <c r="AP38" s="99"/>
      <c r="AQ38" s="99"/>
      <c r="AR38" s="99"/>
      <c r="AS38" s="99"/>
      <c r="AT38" s="99"/>
      <c r="AU38" s="99"/>
      <c r="AV38" s="99"/>
      <c r="AW38" s="99"/>
      <c r="AX38" s="99"/>
      <c r="AY38" s="99"/>
      <c r="AZ38" s="99"/>
      <c r="BA38" s="99"/>
      <c r="BB38" s="99"/>
      <c r="BC38" s="99"/>
      <c r="BD38" s="99"/>
      <c r="BE38" s="125">
        <f t="shared" si="10"/>
        <v>0</v>
      </c>
      <c r="BF38" s="112">
        <f t="shared" si="11"/>
        <v>0</v>
      </c>
      <c r="BG38" s="124">
        <v>0.2</v>
      </c>
      <c r="BH38" s="111">
        <f t="shared" si="12"/>
        <v>0</v>
      </c>
      <c r="BI38" s="92"/>
      <c r="BJ38" s="92"/>
      <c r="BK38" s="92"/>
      <c r="BL38" s="92"/>
      <c r="BM38" s="92"/>
      <c r="BN38" s="92"/>
      <c r="BO38" s="92"/>
      <c r="BP38" s="92"/>
      <c r="BQ38" s="92"/>
      <c r="BR38" s="92"/>
      <c r="BS38" s="92"/>
      <c r="BT38" s="92"/>
      <c r="BU38" s="92"/>
      <c r="BV38" s="92"/>
      <c r="BW38" s="92"/>
      <c r="BX38" s="92"/>
      <c r="BY38" s="92"/>
      <c r="BZ38" s="92"/>
      <c r="CA38" s="92"/>
      <c r="CB38" s="92"/>
      <c r="CC38" s="92"/>
      <c r="CD38" s="92"/>
      <c r="CE38" s="92"/>
      <c r="CF38" s="92"/>
      <c r="CG38" s="92"/>
      <c r="CH38" s="92"/>
      <c r="CI38" s="92"/>
      <c r="CJ38" s="92"/>
      <c r="CK38" s="92"/>
      <c r="CL38" s="92"/>
      <c r="CM38" s="92"/>
      <c r="CN38" s="92"/>
      <c r="CO38" s="92"/>
      <c r="CP38" s="92"/>
      <c r="CQ38" s="92"/>
      <c r="CR38" s="92"/>
      <c r="CS38" s="92"/>
      <c r="CT38" s="92"/>
      <c r="CU38" s="92"/>
      <c r="CV38" s="92"/>
      <c r="CW38" s="92"/>
      <c r="CX38" s="92"/>
      <c r="CY38" s="92"/>
      <c r="CZ38" s="92"/>
      <c r="DA38" s="92"/>
      <c r="DB38" s="92"/>
      <c r="DC38" s="92"/>
      <c r="DD38" s="92"/>
      <c r="DE38" s="92"/>
      <c r="DF38" s="92"/>
      <c r="DG38" s="92"/>
      <c r="DH38" s="92"/>
      <c r="DI38" s="92"/>
      <c r="DJ38" s="92"/>
      <c r="DK38" s="92"/>
      <c r="DL38" s="92"/>
      <c r="DM38" s="92"/>
      <c r="DN38" s="92"/>
      <c r="DO38" s="92"/>
      <c r="DP38" s="92"/>
      <c r="DQ38" s="92"/>
      <c r="DR38" s="92"/>
      <c r="DS38" s="92"/>
      <c r="DT38" s="92"/>
      <c r="DU38" s="92"/>
      <c r="DV38" s="92"/>
      <c r="DW38" s="92"/>
      <c r="DX38" s="92"/>
      <c r="DY38" s="92"/>
      <c r="DZ38" s="92"/>
      <c r="EA38" s="92"/>
      <c r="EB38" s="92"/>
      <c r="EC38" s="92"/>
      <c r="ED38" s="92"/>
      <c r="EE38" s="92"/>
      <c r="EF38" s="92"/>
      <c r="EG38" s="92"/>
      <c r="EH38" s="92"/>
      <c r="EI38" s="92"/>
      <c r="EJ38" s="92"/>
      <c r="EK38" s="92"/>
      <c r="EL38" s="92"/>
      <c r="EM38" s="92"/>
      <c r="EN38" s="92"/>
      <c r="EO38" s="92"/>
      <c r="EP38" s="92"/>
      <c r="EQ38" s="92"/>
      <c r="ER38" s="92"/>
      <c r="ES38" s="92"/>
      <c r="ET38" s="92"/>
      <c r="EU38" s="92"/>
      <c r="EV38" s="92"/>
      <c r="EW38" s="92"/>
      <c r="EX38" s="92"/>
      <c r="EY38" s="92"/>
      <c r="EZ38" s="92"/>
      <c r="FA38" s="92"/>
      <c r="FB38" s="92"/>
      <c r="FC38" s="92"/>
      <c r="FD38" s="92"/>
      <c r="FE38" s="92"/>
      <c r="FF38" s="92"/>
      <c r="FG38" s="92"/>
      <c r="FH38" s="92"/>
      <c r="FI38" s="92"/>
      <c r="FJ38" s="92"/>
      <c r="FK38" s="92"/>
      <c r="FL38" s="92"/>
      <c r="FM38" s="92"/>
      <c r="FN38" s="92"/>
      <c r="FO38" s="92"/>
      <c r="FP38" s="92"/>
      <c r="FQ38" s="92"/>
      <c r="FR38" s="92"/>
      <c r="FS38" s="92"/>
      <c r="FT38" s="92"/>
      <c r="FU38" s="92"/>
      <c r="FV38" s="92"/>
      <c r="FW38" s="92"/>
      <c r="FX38" s="92"/>
      <c r="FY38" s="92"/>
      <c r="FZ38" s="92"/>
      <c r="GA38" s="92"/>
      <c r="GB38" s="92"/>
      <c r="GC38" s="92"/>
      <c r="GD38" s="92"/>
      <c r="GE38" s="92"/>
      <c r="GF38" s="92"/>
      <c r="GG38" s="92"/>
      <c r="GH38" s="92"/>
      <c r="GI38" s="92"/>
      <c r="GJ38" s="92"/>
      <c r="GK38" s="92"/>
      <c r="GL38" s="92"/>
      <c r="GM38" s="92"/>
      <c r="GN38" s="92"/>
      <c r="GO38" s="92"/>
      <c r="GP38" s="92"/>
      <c r="GQ38" s="92"/>
      <c r="GR38" s="92"/>
      <c r="GS38" s="92"/>
      <c r="GT38" s="92"/>
      <c r="GU38" s="92"/>
      <c r="GV38" s="92"/>
      <c r="GW38" s="92"/>
      <c r="GX38" s="92"/>
      <c r="GY38" s="92"/>
      <c r="GZ38" s="92"/>
      <c r="HA38" s="92"/>
      <c r="HB38" s="92"/>
      <c r="HC38" s="92"/>
      <c r="HD38" s="92"/>
      <c r="HE38" s="92"/>
      <c r="HF38" s="92"/>
      <c r="HG38" s="92"/>
      <c r="HH38" s="92"/>
      <c r="HI38" s="92"/>
      <c r="HJ38" s="92"/>
      <c r="HK38" s="92"/>
      <c r="HL38" s="92"/>
      <c r="HM38" s="92"/>
      <c r="HN38" s="92"/>
      <c r="HO38" s="92"/>
      <c r="HP38" s="92"/>
      <c r="HQ38" s="92"/>
      <c r="HR38" s="92"/>
      <c r="HS38" s="92"/>
      <c r="HT38" s="92"/>
      <c r="HU38" s="92"/>
      <c r="HV38" s="92"/>
      <c r="HW38" s="92"/>
      <c r="HX38" s="92"/>
      <c r="HY38" s="92"/>
      <c r="HZ38" s="92"/>
      <c r="IA38" s="92"/>
      <c r="IB38" s="92"/>
      <c r="IC38" s="92"/>
      <c r="ID38" s="92"/>
      <c r="IE38" s="92"/>
      <c r="IF38" s="92"/>
      <c r="IG38" s="92"/>
      <c r="IH38" s="92"/>
      <c r="II38" s="92"/>
      <c r="IJ38" s="92"/>
      <c r="IK38" s="92"/>
      <c r="IL38" s="92"/>
      <c r="IM38" s="92"/>
      <c r="IN38" s="92"/>
      <c r="IO38" s="92"/>
      <c r="IP38" s="92"/>
      <c r="IQ38" s="92"/>
      <c r="IR38" s="92"/>
      <c r="IS38" s="92"/>
      <c r="IT38" s="92"/>
    </row>
    <row r="39" spans="1:254" s="14" customFormat="1" ht="15" customHeight="1">
      <c r="A39" s="61">
        <v>67</v>
      </c>
      <c r="B39" s="62"/>
      <c r="C39" s="76" t="s">
        <v>205</v>
      </c>
      <c r="D39" s="77" t="s">
        <v>206</v>
      </c>
      <c r="E39" s="63"/>
      <c r="F39" s="58" t="e">
        <f>VLOOKUP(D39,#REF!,3,0)</f>
        <v>#REF!</v>
      </c>
      <c r="G39" s="59">
        <v>2.3125430499999999</v>
      </c>
      <c r="H39" s="65"/>
      <c r="I39" s="92"/>
      <c r="J39" s="93"/>
      <c r="K39" s="92"/>
      <c r="L39" s="92"/>
      <c r="M39" s="58"/>
      <c r="N39" s="58"/>
      <c r="O39" s="92"/>
      <c r="P39" s="99"/>
      <c r="Q39" s="99"/>
      <c r="R39" s="99"/>
      <c r="S39" s="99"/>
      <c r="T39" s="99"/>
      <c r="U39" s="99"/>
      <c r="V39" s="98">
        <v>7.8499999999999994E-6</v>
      </c>
      <c r="W39" s="98">
        <f t="shared" si="7"/>
        <v>0</v>
      </c>
      <c r="X39" s="99"/>
      <c r="Y39" s="98">
        <f t="shared" si="8"/>
        <v>0</v>
      </c>
      <c r="Z39" s="99"/>
      <c r="AA39" s="99"/>
      <c r="AB39" s="99"/>
      <c r="AC39" s="99"/>
      <c r="AD39" s="99"/>
      <c r="AE39" s="112">
        <f t="shared" si="9"/>
        <v>0</v>
      </c>
      <c r="AF39" s="99" t="s">
        <v>363</v>
      </c>
      <c r="AG39" s="99"/>
      <c r="AH39" s="99"/>
      <c r="AI39" s="99"/>
      <c r="AJ39" s="99"/>
      <c r="AK39" s="99"/>
      <c r="AL39" s="99"/>
      <c r="AM39" s="99"/>
      <c r="AN39" s="99"/>
      <c r="AO39" s="99"/>
      <c r="AP39" s="99"/>
      <c r="AQ39" s="99"/>
      <c r="AR39" s="99"/>
      <c r="AS39" s="99"/>
      <c r="AT39" s="99"/>
      <c r="AU39" s="99"/>
      <c r="AV39" s="99"/>
      <c r="AW39" s="99"/>
      <c r="AX39" s="99"/>
      <c r="AY39" s="99"/>
      <c r="AZ39" s="99"/>
      <c r="BA39" s="99"/>
      <c r="BB39" s="99"/>
      <c r="BC39" s="99"/>
      <c r="BD39" s="99"/>
      <c r="BE39" s="125">
        <f t="shared" si="10"/>
        <v>0</v>
      </c>
      <c r="BF39" s="112">
        <f t="shared" si="11"/>
        <v>0</v>
      </c>
      <c r="BG39" s="124">
        <v>0.2</v>
      </c>
      <c r="BH39" s="111">
        <f t="shared" si="12"/>
        <v>0</v>
      </c>
      <c r="BI39" s="92"/>
      <c r="BJ39" s="92"/>
      <c r="BK39" s="92"/>
      <c r="BL39" s="92"/>
      <c r="BM39" s="92"/>
      <c r="BN39" s="92"/>
      <c r="BO39" s="92"/>
      <c r="BP39" s="92"/>
      <c r="BQ39" s="92"/>
      <c r="BR39" s="92"/>
      <c r="BS39" s="92"/>
      <c r="BT39" s="92"/>
      <c r="BU39" s="92"/>
      <c r="BV39" s="92"/>
      <c r="BW39" s="92"/>
      <c r="BX39" s="92"/>
      <c r="BY39" s="92"/>
      <c r="BZ39" s="92"/>
      <c r="CA39" s="92"/>
      <c r="CB39" s="92"/>
      <c r="CC39" s="92"/>
      <c r="CD39" s="92"/>
      <c r="CE39" s="92"/>
      <c r="CF39" s="92"/>
      <c r="CG39" s="92"/>
      <c r="CH39" s="92"/>
      <c r="CI39" s="92"/>
      <c r="CJ39" s="92"/>
      <c r="CK39" s="92"/>
      <c r="CL39" s="92"/>
      <c r="CM39" s="92"/>
      <c r="CN39" s="92"/>
      <c r="CO39" s="92"/>
      <c r="CP39" s="92"/>
      <c r="CQ39" s="92"/>
      <c r="CR39" s="92"/>
      <c r="CS39" s="92"/>
      <c r="CT39" s="92"/>
      <c r="CU39" s="92"/>
      <c r="CV39" s="92"/>
      <c r="CW39" s="92"/>
      <c r="CX39" s="92"/>
      <c r="CY39" s="92"/>
      <c r="CZ39" s="92"/>
      <c r="DA39" s="92"/>
      <c r="DB39" s="92"/>
      <c r="DC39" s="92"/>
      <c r="DD39" s="92"/>
      <c r="DE39" s="92"/>
      <c r="DF39" s="92"/>
      <c r="DG39" s="92"/>
      <c r="DH39" s="92"/>
      <c r="DI39" s="92"/>
      <c r="DJ39" s="92"/>
      <c r="DK39" s="92"/>
      <c r="DL39" s="92"/>
      <c r="DM39" s="92"/>
      <c r="DN39" s="92"/>
      <c r="DO39" s="92"/>
      <c r="DP39" s="92"/>
      <c r="DQ39" s="92"/>
      <c r="DR39" s="92"/>
      <c r="DS39" s="92"/>
      <c r="DT39" s="92"/>
      <c r="DU39" s="92"/>
      <c r="DV39" s="92"/>
      <c r="DW39" s="92"/>
      <c r="DX39" s="92"/>
      <c r="DY39" s="92"/>
      <c r="DZ39" s="92"/>
      <c r="EA39" s="92"/>
      <c r="EB39" s="92"/>
      <c r="EC39" s="92"/>
      <c r="ED39" s="92"/>
      <c r="EE39" s="92"/>
      <c r="EF39" s="92"/>
      <c r="EG39" s="92"/>
      <c r="EH39" s="92"/>
      <c r="EI39" s="92"/>
      <c r="EJ39" s="92"/>
      <c r="EK39" s="92"/>
      <c r="EL39" s="92"/>
      <c r="EM39" s="92"/>
      <c r="EN39" s="92"/>
      <c r="EO39" s="92"/>
      <c r="EP39" s="92"/>
      <c r="EQ39" s="92"/>
      <c r="ER39" s="92"/>
      <c r="ES39" s="92"/>
      <c r="ET39" s="92"/>
      <c r="EU39" s="92"/>
      <c r="EV39" s="92"/>
      <c r="EW39" s="92"/>
      <c r="EX39" s="92"/>
      <c r="EY39" s="92"/>
      <c r="EZ39" s="92"/>
      <c r="FA39" s="92"/>
      <c r="FB39" s="92"/>
      <c r="FC39" s="92"/>
      <c r="FD39" s="92"/>
      <c r="FE39" s="92"/>
      <c r="FF39" s="92"/>
      <c r="FG39" s="92"/>
      <c r="FH39" s="92"/>
      <c r="FI39" s="92"/>
      <c r="FJ39" s="92"/>
      <c r="FK39" s="92"/>
      <c r="FL39" s="92"/>
      <c r="FM39" s="92"/>
      <c r="FN39" s="92"/>
      <c r="FO39" s="92"/>
      <c r="FP39" s="92"/>
      <c r="FQ39" s="92"/>
      <c r="FR39" s="92"/>
      <c r="FS39" s="92"/>
      <c r="FT39" s="92"/>
      <c r="FU39" s="92"/>
      <c r="FV39" s="92"/>
      <c r="FW39" s="92"/>
      <c r="FX39" s="92"/>
      <c r="FY39" s="92"/>
      <c r="FZ39" s="92"/>
      <c r="GA39" s="92"/>
      <c r="GB39" s="92"/>
      <c r="GC39" s="92"/>
      <c r="GD39" s="92"/>
      <c r="GE39" s="92"/>
      <c r="GF39" s="92"/>
      <c r="GG39" s="92"/>
      <c r="GH39" s="92"/>
      <c r="GI39" s="92"/>
      <c r="GJ39" s="92"/>
      <c r="GK39" s="92"/>
      <c r="GL39" s="92"/>
      <c r="GM39" s="92"/>
      <c r="GN39" s="92"/>
      <c r="GO39" s="92"/>
      <c r="GP39" s="92"/>
      <c r="GQ39" s="92"/>
      <c r="GR39" s="92"/>
      <c r="GS39" s="92"/>
      <c r="GT39" s="92"/>
      <c r="GU39" s="92"/>
      <c r="GV39" s="92"/>
      <c r="GW39" s="92"/>
      <c r="GX39" s="92"/>
      <c r="GY39" s="92"/>
      <c r="GZ39" s="92"/>
      <c r="HA39" s="92"/>
      <c r="HB39" s="92"/>
      <c r="HC39" s="92"/>
      <c r="HD39" s="92"/>
      <c r="HE39" s="92"/>
      <c r="HF39" s="92"/>
      <c r="HG39" s="92"/>
      <c r="HH39" s="92"/>
      <c r="HI39" s="92"/>
      <c r="HJ39" s="92"/>
      <c r="HK39" s="92"/>
      <c r="HL39" s="92"/>
      <c r="HM39" s="92"/>
      <c r="HN39" s="92"/>
      <c r="HO39" s="92"/>
      <c r="HP39" s="92"/>
      <c r="HQ39" s="92"/>
      <c r="HR39" s="92"/>
      <c r="HS39" s="92"/>
      <c r="HT39" s="92"/>
      <c r="HU39" s="92"/>
      <c r="HV39" s="92"/>
      <c r="HW39" s="92"/>
      <c r="HX39" s="92"/>
      <c r="HY39" s="92"/>
      <c r="HZ39" s="92"/>
      <c r="IA39" s="92"/>
      <c r="IB39" s="92"/>
      <c r="IC39" s="92"/>
      <c r="ID39" s="92"/>
      <c r="IE39" s="92"/>
      <c r="IF39" s="92"/>
      <c r="IG39" s="92"/>
      <c r="IH39" s="92"/>
      <c r="II39" s="92"/>
      <c r="IJ39" s="92"/>
      <c r="IK39" s="92"/>
      <c r="IL39" s="92"/>
      <c r="IM39" s="92"/>
      <c r="IN39" s="92"/>
      <c r="IO39" s="92"/>
      <c r="IP39" s="92"/>
      <c r="IQ39" s="92"/>
      <c r="IR39" s="92"/>
      <c r="IS39" s="92"/>
      <c r="IT39" s="92"/>
    </row>
    <row r="40" spans="1:254" s="14" customFormat="1" ht="15" customHeight="1">
      <c r="A40" s="61">
        <v>68</v>
      </c>
      <c r="B40" s="62"/>
      <c r="C40" s="78" t="s">
        <v>207</v>
      </c>
      <c r="D40" s="78" t="s">
        <v>208</v>
      </c>
      <c r="E40" s="63"/>
      <c r="F40" s="58" t="e">
        <f>VLOOKUP(D40,#REF!,3,0)</f>
        <v>#REF!</v>
      </c>
      <c r="G40" s="59">
        <v>4.5589369499999997</v>
      </c>
      <c r="H40" s="65"/>
      <c r="I40" s="92"/>
      <c r="J40" s="93"/>
      <c r="K40" s="92"/>
      <c r="L40" s="92"/>
      <c r="M40" s="58"/>
      <c r="N40" s="58"/>
      <c r="O40" s="92"/>
      <c r="P40" s="99"/>
      <c r="Q40" s="99"/>
      <c r="R40" s="99"/>
      <c r="S40" s="99"/>
      <c r="T40" s="99"/>
      <c r="U40" s="99"/>
      <c r="V40" s="98">
        <v>7.8499999999999994E-6</v>
      </c>
      <c r="W40" s="98">
        <f t="shared" si="7"/>
        <v>0</v>
      </c>
      <c r="X40" s="99"/>
      <c r="Y40" s="98">
        <f t="shared" si="8"/>
        <v>0</v>
      </c>
      <c r="Z40" s="99"/>
      <c r="AA40" s="99"/>
      <c r="AB40" s="99"/>
      <c r="AC40" s="99"/>
      <c r="AD40" s="99"/>
      <c r="AE40" s="112">
        <f t="shared" si="9"/>
        <v>0</v>
      </c>
      <c r="AF40" s="99" t="s">
        <v>363</v>
      </c>
      <c r="AG40" s="99"/>
      <c r="AH40" s="99"/>
      <c r="AI40" s="99"/>
      <c r="AJ40" s="99"/>
      <c r="AK40" s="99"/>
      <c r="AL40" s="99"/>
      <c r="AM40" s="99"/>
      <c r="AN40" s="99"/>
      <c r="AO40" s="99"/>
      <c r="AP40" s="99"/>
      <c r="AQ40" s="99"/>
      <c r="AR40" s="99"/>
      <c r="AS40" s="99"/>
      <c r="AT40" s="99"/>
      <c r="AU40" s="99"/>
      <c r="AV40" s="99"/>
      <c r="AW40" s="99"/>
      <c r="AX40" s="99"/>
      <c r="AY40" s="99"/>
      <c r="AZ40" s="99"/>
      <c r="BA40" s="99"/>
      <c r="BB40" s="99"/>
      <c r="BC40" s="99"/>
      <c r="BD40" s="99"/>
      <c r="BE40" s="125">
        <f t="shared" si="10"/>
        <v>0</v>
      </c>
      <c r="BF40" s="112">
        <f t="shared" si="11"/>
        <v>0</v>
      </c>
      <c r="BG40" s="124">
        <v>0.2</v>
      </c>
      <c r="BH40" s="111">
        <f t="shared" si="12"/>
        <v>0</v>
      </c>
      <c r="BI40" s="92"/>
      <c r="BJ40" s="92"/>
      <c r="BK40" s="92"/>
      <c r="BL40" s="92"/>
      <c r="BM40" s="92"/>
      <c r="BN40" s="92"/>
      <c r="BO40" s="92"/>
      <c r="BP40" s="92"/>
      <c r="BQ40" s="92"/>
      <c r="BR40" s="92"/>
      <c r="BS40" s="92"/>
      <c r="BT40" s="92"/>
      <c r="BU40" s="92"/>
      <c r="BV40" s="92"/>
      <c r="BW40" s="92"/>
      <c r="BX40" s="92"/>
      <c r="BY40" s="92"/>
      <c r="BZ40" s="92"/>
      <c r="CA40" s="92"/>
      <c r="CB40" s="92"/>
      <c r="CC40" s="92"/>
      <c r="CD40" s="92"/>
      <c r="CE40" s="92"/>
      <c r="CF40" s="92"/>
      <c r="CG40" s="92"/>
      <c r="CH40" s="92"/>
      <c r="CI40" s="92"/>
      <c r="CJ40" s="92"/>
      <c r="CK40" s="92"/>
      <c r="CL40" s="92"/>
      <c r="CM40" s="92"/>
      <c r="CN40" s="92"/>
      <c r="CO40" s="92"/>
      <c r="CP40" s="92"/>
      <c r="CQ40" s="92"/>
      <c r="CR40" s="92"/>
      <c r="CS40" s="92"/>
      <c r="CT40" s="92"/>
      <c r="CU40" s="92"/>
      <c r="CV40" s="92"/>
      <c r="CW40" s="92"/>
      <c r="CX40" s="92"/>
      <c r="CY40" s="92"/>
      <c r="CZ40" s="92"/>
      <c r="DA40" s="92"/>
      <c r="DB40" s="92"/>
      <c r="DC40" s="92"/>
      <c r="DD40" s="92"/>
      <c r="DE40" s="92"/>
      <c r="DF40" s="92"/>
      <c r="DG40" s="92"/>
      <c r="DH40" s="92"/>
      <c r="DI40" s="92"/>
      <c r="DJ40" s="92"/>
      <c r="DK40" s="92"/>
      <c r="DL40" s="92"/>
      <c r="DM40" s="92"/>
      <c r="DN40" s="92"/>
      <c r="DO40" s="92"/>
      <c r="DP40" s="92"/>
      <c r="DQ40" s="92"/>
      <c r="DR40" s="92"/>
      <c r="DS40" s="92"/>
      <c r="DT40" s="92"/>
      <c r="DU40" s="92"/>
      <c r="DV40" s="92"/>
      <c r="DW40" s="92"/>
      <c r="DX40" s="92"/>
      <c r="DY40" s="92"/>
      <c r="DZ40" s="92"/>
      <c r="EA40" s="92"/>
      <c r="EB40" s="92"/>
      <c r="EC40" s="92"/>
      <c r="ED40" s="92"/>
      <c r="EE40" s="92"/>
      <c r="EF40" s="92"/>
      <c r="EG40" s="92"/>
      <c r="EH40" s="92"/>
      <c r="EI40" s="92"/>
      <c r="EJ40" s="92"/>
      <c r="EK40" s="92"/>
      <c r="EL40" s="92"/>
      <c r="EM40" s="92"/>
      <c r="EN40" s="92"/>
      <c r="EO40" s="92"/>
      <c r="EP40" s="92"/>
      <c r="EQ40" s="92"/>
      <c r="ER40" s="92"/>
      <c r="ES40" s="92"/>
      <c r="ET40" s="92"/>
      <c r="EU40" s="92"/>
      <c r="EV40" s="92"/>
      <c r="EW40" s="92"/>
      <c r="EX40" s="92"/>
      <c r="EY40" s="92"/>
      <c r="EZ40" s="92"/>
      <c r="FA40" s="92"/>
      <c r="FB40" s="92"/>
      <c r="FC40" s="92"/>
      <c r="FD40" s="92"/>
      <c r="FE40" s="92"/>
      <c r="FF40" s="92"/>
      <c r="FG40" s="92"/>
      <c r="FH40" s="92"/>
      <c r="FI40" s="92"/>
      <c r="FJ40" s="92"/>
      <c r="FK40" s="92"/>
      <c r="FL40" s="92"/>
      <c r="FM40" s="92"/>
      <c r="FN40" s="92"/>
      <c r="FO40" s="92"/>
      <c r="FP40" s="92"/>
      <c r="FQ40" s="92"/>
      <c r="FR40" s="92"/>
      <c r="FS40" s="92"/>
      <c r="FT40" s="92"/>
      <c r="FU40" s="92"/>
      <c r="FV40" s="92"/>
      <c r="FW40" s="92"/>
      <c r="FX40" s="92"/>
      <c r="FY40" s="92"/>
      <c r="FZ40" s="92"/>
      <c r="GA40" s="92"/>
      <c r="GB40" s="92"/>
      <c r="GC40" s="92"/>
      <c r="GD40" s="92"/>
      <c r="GE40" s="92"/>
      <c r="GF40" s="92"/>
      <c r="GG40" s="92"/>
      <c r="GH40" s="92"/>
      <c r="GI40" s="92"/>
      <c r="GJ40" s="92"/>
      <c r="GK40" s="92"/>
      <c r="GL40" s="92"/>
      <c r="GM40" s="92"/>
      <c r="GN40" s="92"/>
      <c r="GO40" s="92"/>
      <c r="GP40" s="92"/>
      <c r="GQ40" s="92"/>
      <c r="GR40" s="92"/>
      <c r="GS40" s="92"/>
      <c r="GT40" s="92"/>
      <c r="GU40" s="92"/>
      <c r="GV40" s="92"/>
      <c r="GW40" s="92"/>
      <c r="GX40" s="92"/>
      <c r="GY40" s="92"/>
      <c r="GZ40" s="92"/>
      <c r="HA40" s="92"/>
      <c r="HB40" s="92"/>
      <c r="HC40" s="92"/>
      <c r="HD40" s="92"/>
      <c r="HE40" s="92"/>
      <c r="HF40" s="92"/>
      <c r="HG40" s="92"/>
      <c r="HH40" s="92"/>
      <c r="HI40" s="92"/>
      <c r="HJ40" s="92"/>
      <c r="HK40" s="92"/>
      <c r="HL40" s="92"/>
      <c r="HM40" s="92"/>
      <c r="HN40" s="92"/>
      <c r="HO40" s="92"/>
      <c r="HP40" s="92"/>
      <c r="HQ40" s="92"/>
      <c r="HR40" s="92"/>
      <c r="HS40" s="92"/>
      <c r="HT40" s="92"/>
      <c r="HU40" s="92"/>
      <c r="HV40" s="92"/>
      <c r="HW40" s="92"/>
      <c r="HX40" s="92"/>
      <c r="HY40" s="92"/>
      <c r="HZ40" s="92"/>
      <c r="IA40" s="92"/>
      <c r="IB40" s="92"/>
      <c r="IC40" s="92"/>
      <c r="ID40" s="92"/>
      <c r="IE40" s="92"/>
      <c r="IF40" s="92"/>
      <c r="IG40" s="92"/>
      <c r="IH40" s="92"/>
      <c r="II40" s="92"/>
      <c r="IJ40" s="92"/>
      <c r="IK40" s="92"/>
      <c r="IL40" s="92"/>
      <c r="IM40" s="92"/>
      <c r="IN40" s="92"/>
      <c r="IO40" s="92"/>
      <c r="IP40" s="92"/>
      <c r="IQ40" s="92"/>
      <c r="IR40" s="92"/>
      <c r="IS40" s="92"/>
      <c r="IT40" s="92"/>
    </row>
    <row r="41" spans="1:254" s="14" customFormat="1" ht="15" customHeight="1">
      <c r="A41" s="61">
        <v>69</v>
      </c>
      <c r="B41" s="62"/>
      <c r="C41" s="78" t="s">
        <v>209</v>
      </c>
      <c r="D41" s="78" t="s">
        <v>210</v>
      </c>
      <c r="E41" s="63"/>
      <c r="F41" s="58" t="e">
        <f>VLOOKUP(D41,#REF!,3,0)</f>
        <v>#REF!</v>
      </c>
      <c r="G41" s="59">
        <v>5.4651449999999997</v>
      </c>
      <c r="H41" s="65"/>
      <c r="I41" s="92"/>
      <c r="J41" s="93"/>
      <c r="K41" s="92"/>
      <c r="L41" s="92"/>
      <c r="M41" s="58"/>
      <c r="N41" s="58"/>
      <c r="O41" s="92"/>
      <c r="P41" s="99"/>
      <c r="Q41" s="99"/>
      <c r="R41" s="99"/>
      <c r="S41" s="99"/>
      <c r="T41" s="99"/>
      <c r="U41" s="99"/>
      <c r="V41" s="98">
        <v>7.8499999999999994E-6</v>
      </c>
      <c r="W41" s="98">
        <f t="shared" si="7"/>
        <v>0</v>
      </c>
      <c r="X41" s="99"/>
      <c r="Y41" s="98">
        <f t="shared" si="8"/>
        <v>0</v>
      </c>
      <c r="Z41" s="99"/>
      <c r="AA41" s="99"/>
      <c r="AB41" s="99"/>
      <c r="AC41" s="99"/>
      <c r="AD41" s="99"/>
      <c r="AE41" s="112">
        <f t="shared" si="9"/>
        <v>0</v>
      </c>
      <c r="AF41" s="99" t="s">
        <v>363</v>
      </c>
      <c r="AG41" s="99"/>
      <c r="AH41" s="99"/>
      <c r="AI41" s="99"/>
      <c r="AJ41" s="99"/>
      <c r="AK41" s="99"/>
      <c r="AL41" s="99"/>
      <c r="AM41" s="99"/>
      <c r="AN41" s="99"/>
      <c r="AO41" s="99"/>
      <c r="AP41" s="99"/>
      <c r="AQ41" s="99"/>
      <c r="AR41" s="99"/>
      <c r="AS41" s="99"/>
      <c r="AT41" s="99"/>
      <c r="AU41" s="99"/>
      <c r="AV41" s="99"/>
      <c r="AW41" s="99"/>
      <c r="AX41" s="99"/>
      <c r="AY41" s="99"/>
      <c r="AZ41" s="99"/>
      <c r="BA41" s="99"/>
      <c r="BB41" s="99"/>
      <c r="BC41" s="99"/>
      <c r="BD41" s="99"/>
      <c r="BE41" s="125">
        <f t="shared" si="10"/>
        <v>0</v>
      </c>
      <c r="BF41" s="112">
        <f t="shared" si="11"/>
        <v>0</v>
      </c>
      <c r="BG41" s="124">
        <v>0.2</v>
      </c>
      <c r="BH41" s="111">
        <f t="shared" si="12"/>
        <v>0</v>
      </c>
      <c r="BI41" s="92"/>
      <c r="BJ41" s="92"/>
      <c r="BK41" s="92"/>
      <c r="BL41" s="92"/>
      <c r="BM41" s="92"/>
      <c r="BN41" s="92"/>
      <c r="BO41" s="92"/>
      <c r="BP41" s="92"/>
      <c r="BQ41" s="92"/>
      <c r="BR41" s="92"/>
      <c r="BS41" s="92"/>
      <c r="BT41" s="92"/>
      <c r="BU41" s="92"/>
      <c r="BV41" s="92"/>
      <c r="BW41" s="92"/>
      <c r="BX41" s="92"/>
      <c r="BY41" s="92"/>
      <c r="BZ41" s="92"/>
      <c r="CA41" s="92"/>
      <c r="CB41" s="92"/>
      <c r="CC41" s="92"/>
      <c r="CD41" s="92"/>
      <c r="CE41" s="92"/>
      <c r="CF41" s="92"/>
      <c r="CG41" s="92"/>
      <c r="CH41" s="92"/>
      <c r="CI41" s="92"/>
      <c r="CJ41" s="92"/>
      <c r="CK41" s="92"/>
      <c r="CL41" s="92"/>
      <c r="CM41" s="92"/>
      <c r="CN41" s="92"/>
      <c r="CO41" s="92"/>
      <c r="CP41" s="92"/>
      <c r="CQ41" s="92"/>
      <c r="CR41" s="92"/>
      <c r="CS41" s="92"/>
      <c r="CT41" s="92"/>
      <c r="CU41" s="92"/>
      <c r="CV41" s="92"/>
      <c r="CW41" s="92"/>
      <c r="CX41" s="92"/>
      <c r="CY41" s="92"/>
      <c r="CZ41" s="92"/>
      <c r="DA41" s="92"/>
      <c r="DB41" s="92"/>
      <c r="DC41" s="92"/>
      <c r="DD41" s="92"/>
      <c r="DE41" s="92"/>
      <c r="DF41" s="92"/>
      <c r="DG41" s="92"/>
      <c r="DH41" s="92"/>
      <c r="DI41" s="92"/>
      <c r="DJ41" s="92"/>
      <c r="DK41" s="92"/>
      <c r="DL41" s="92"/>
      <c r="DM41" s="92"/>
      <c r="DN41" s="92"/>
      <c r="DO41" s="92"/>
      <c r="DP41" s="92"/>
      <c r="DQ41" s="92"/>
      <c r="DR41" s="92"/>
      <c r="DS41" s="92"/>
      <c r="DT41" s="92"/>
      <c r="DU41" s="92"/>
      <c r="DV41" s="92"/>
      <c r="DW41" s="92"/>
      <c r="DX41" s="92"/>
      <c r="DY41" s="92"/>
      <c r="DZ41" s="92"/>
      <c r="EA41" s="92"/>
      <c r="EB41" s="92"/>
      <c r="EC41" s="92"/>
      <c r="ED41" s="92"/>
      <c r="EE41" s="92"/>
      <c r="EF41" s="92"/>
      <c r="EG41" s="92"/>
      <c r="EH41" s="92"/>
      <c r="EI41" s="92"/>
      <c r="EJ41" s="92"/>
      <c r="EK41" s="92"/>
      <c r="EL41" s="92"/>
      <c r="EM41" s="92"/>
      <c r="EN41" s="92"/>
      <c r="EO41" s="92"/>
      <c r="EP41" s="92"/>
      <c r="EQ41" s="92"/>
      <c r="ER41" s="92"/>
      <c r="ES41" s="92"/>
      <c r="ET41" s="92"/>
      <c r="EU41" s="92"/>
      <c r="EV41" s="92"/>
      <c r="EW41" s="92"/>
      <c r="EX41" s="92"/>
      <c r="EY41" s="92"/>
      <c r="EZ41" s="92"/>
      <c r="FA41" s="92"/>
      <c r="FB41" s="92"/>
      <c r="FC41" s="92"/>
      <c r="FD41" s="92"/>
      <c r="FE41" s="92"/>
      <c r="FF41" s="92"/>
      <c r="FG41" s="92"/>
      <c r="FH41" s="92"/>
      <c r="FI41" s="92"/>
      <c r="FJ41" s="92"/>
      <c r="FK41" s="92"/>
      <c r="FL41" s="92"/>
      <c r="FM41" s="92"/>
      <c r="FN41" s="92"/>
      <c r="FO41" s="92"/>
      <c r="FP41" s="92"/>
      <c r="FQ41" s="92"/>
      <c r="FR41" s="92"/>
      <c r="FS41" s="92"/>
      <c r="FT41" s="92"/>
      <c r="FU41" s="92"/>
      <c r="FV41" s="92"/>
      <c r="FW41" s="92"/>
      <c r="FX41" s="92"/>
      <c r="FY41" s="92"/>
      <c r="FZ41" s="92"/>
      <c r="GA41" s="92"/>
      <c r="GB41" s="92"/>
      <c r="GC41" s="92"/>
      <c r="GD41" s="92"/>
      <c r="GE41" s="92"/>
      <c r="GF41" s="92"/>
      <c r="GG41" s="92"/>
      <c r="GH41" s="92"/>
      <c r="GI41" s="92"/>
      <c r="GJ41" s="92"/>
      <c r="GK41" s="92"/>
      <c r="GL41" s="92"/>
      <c r="GM41" s="92"/>
      <c r="GN41" s="92"/>
      <c r="GO41" s="92"/>
      <c r="GP41" s="92"/>
      <c r="GQ41" s="92"/>
      <c r="GR41" s="92"/>
      <c r="GS41" s="92"/>
      <c r="GT41" s="92"/>
      <c r="GU41" s="92"/>
      <c r="GV41" s="92"/>
      <c r="GW41" s="92"/>
      <c r="GX41" s="92"/>
      <c r="GY41" s="92"/>
      <c r="GZ41" s="92"/>
      <c r="HA41" s="92"/>
      <c r="HB41" s="92"/>
      <c r="HC41" s="92"/>
      <c r="HD41" s="92"/>
      <c r="HE41" s="92"/>
      <c r="HF41" s="92"/>
      <c r="HG41" s="92"/>
      <c r="HH41" s="92"/>
      <c r="HI41" s="92"/>
      <c r="HJ41" s="92"/>
      <c r="HK41" s="92"/>
      <c r="HL41" s="92"/>
      <c r="HM41" s="92"/>
      <c r="HN41" s="92"/>
      <c r="HO41" s="92"/>
      <c r="HP41" s="92"/>
      <c r="HQ41" s="92"/>
      <c r="HR41" s="92"/>
      <c r="HS41" s="92"/>
      <c r="HT41" s="92"/>
      <c r="HU41" s="92"/>
      <c r="HV41" s="92"/>
      <c r="HW41" s="92"/>
      <c r="HX41" s="92"/>
      <c r="HY41" s="92"/>
      <c r="HZ41" s="92"/>
      <c r="IA41" s="92"/>
      <c r="IB41" s="92"/>
      <c r="IC41" s="92"/>
      <c r="ID41" s="92"/>
      <c r="IE41" s="92"/>
      <c r="IF41" s="92"/>
      <c r="IG41" s="92"/>
      <c r="IH41" s="92"/>
      <c r="II41" s="92"/>
      <c r="IJ41" s="92"/>
      <c r="IK41" s="92"/>
      <c r="IL41" s="92"/>
      <c r="IM41" s="92"/>
      <c r="IN41" s="92"/>
      <c r="IO41" s="92"/>
      <c r="IP41" s="92"/>
      <c r="IQ41" s="92"/>
      <c r="IR41" s="92"/>
      <c r="IS41" s="92"/>
      <c r="IT41" s="92"/>
    </row>
    <row r="42" spans="1:254" s="14" customFormat="1" ht="15" customHeight="1">
      <c r="A42" s="61">
        <v>70</v>
      </c>
      <c r="B42" s="62"/>
      <c r="C42" s="78" t="s">
        <v>211</v>
      </c>
      <c r="D42" s="78" t="s">
        <v>212</v>
      </c>
      <c r="E42" s="63"/>
      <c r="F42" s="58" t="e">
        <f>VLOOKUP(D42,#REF!,3,0)</f>
        <v>#REF!</v>
      </c>
      <c r="G42" s="59">
        <v>0</v>
      </c>
      <c r="H42" s="65"/>
      <c r="I42" s="92"/>
      <c r="J42" s="93"/>
      <c r="K42" s="92"/>
      <c r="L42" s="92"/>
      <c r="M42" s="58"/>
      <c r="N42" s="58"/>
      <c r="O42" s="92"/>
      <c r="P42" s="99"/>
      <c r="Q42" s="99"/>
      <c r="R42" s="99"/>
      <c r="S42" s="99"/>
      <c r="T42" s="99"/>
      <c r="U42" s="99"/>
      <c r="V42" s="98">
        <v>7.8499999999999994E-6</v>
      </c>
      <c r="W42" s="98">
        <f t="shared" si="7"/>
        <v>0</v>
      </c>
      <c r="X42" s="99"/>
      <c r="Y42" s="98">
        <f t="shared" si="8"/>
        <v>0</v>
      </c>
      <c r="Z42" s="99"/>
      <c r="AA42" s="99"/>
      <c r="AB42" s="99"/>
      <c r="AC42" s="99"/>
      <c r="AD42" s="99"/>
      <c r="AE42" s="112">
        <f t="shared" si="9"/>
        <v>0</v>
      </c>
      <c r="AF42" s="99" t="s">
        <v>363</v>
      </c>
      <c r="AG42" s="99"/>
      <c r="AH42" s="99"/>
      <c r="AI42" s="99"/>
      <c r="AJ42" s="99"/>
      <c r="AK42" s="99"/>
      <c r="AL42" s="99"/>
      <c r="AM42" s="99"/>
      <c r="AN42" s="99"/>
      <c r="AO42" s="99"/>
      <c r="AP42" s="99"/>
      <c r="AQ42" s="99"/>
      <c r="AR42" s="99"/>
      <c r="AS42" s="99"/>
      <c r="AT42" s="99"/>
      <c r="AU42" s="99"/>
      <c r="AV42" s="99"/>
      <c r="AW42" s="99"/>
      <c r="AX42" s="99"/>
      <c r="AY42" s="99"/>
      <c r="AZ42" s="99"/>
      <c r="BA42" s="99"/>
      <c r="BB42" s="99"/>
      <c r="BC42" s="99"/>
      <c r="BD42" s="99"/>
      <c r="BE42" s="125">
        <f t="shared" si="10"/>
        <v>0</v>
      </c>
      <c r="BF42" s="112">
        <f t="shared" si="11"/>
        <v>0</v>
      </c>
      <c r="BG42" s="124">
        <v>0.2</v>
      </c>
      <c r="BH42" s="111">
        <f t="shared" si="12"/>
        <v>0</v>
      </c>
      <c r="BI42" s="92"/>
      <c r="BJ42" s="92"/>
      <c r="BK42" s="92"/>
      <c r="BL42" s="92"/>
      <c r="BM42" s="92"/>
      <c r="BN42" s="92"/>
      <c r="BO42" s="92"/>
      <c r="BP42" s="92"/>
      <c r="BQ42" s="92"/>
      <c r="BR42" s="92"/>
      <c r="BS42" s="92"/>
      <c r="BT42" s="92"/>
      <c r="BU42" s="92"/>
      <c r="BV42" s="92"/>
      <c r="BW42" s="92"/>
      <c r="BX42" s="92"/>
      <c r="BY42" s="92"/>
      <c r="BZ42" s="92"/>
      <c r="CA42" s="92"/>
      <c r="CB42" s="92"/>
      <c r="CC42" s="92"/>
      <c r="CD42" s="92"/>
      <c r="CE42" s="92"/>
      <c r="CF42" s="92"/>
      <c r="CG42" s="92"/>
      <c r="CH42" s="92"/>
      <c r="CI42" s="92"/>
      <c r="CJ42" s="92"/>
      <c r="CK42" s="92"/>
      <c r="CL42" s="92"/>
      <c r="CM42" s="92"/>
      <c r="CN42" s="92"/>
      <c r="CO42" s="92"/>
      <c r="CP42" s="92"/>
      <c r="CQ42" s="92"/>
      <c r="CR42" s="92"/>
      <c r="CS42" s="92"/>
      <c r="CT42" s="92"/>
      <c r="CU42" s="92"/>
      <c r="CV42" s="92"/>
      <c r="CW42" s="92"/>
      <c r="CX42" s="92"/>
      <c r="CY42" s="92"/>
      <c r="CZ42" s="92"/>
      <c r="DA42" s="92"/>
      <c r="DB42" s="92"/>
      <c r="DC42" s="92"/>
      <c r="DD42" s="92"/>
      <c r="DE42" s="92"/>
      <c r="DF42" s="92"/>
      <c r="DG42" s="92"/>
      <c r="DH42" s="92"/>
      <c r="DI42" s="92"/>
      <c r="DJ42" s="92"/>
      <c r="DK42" s="92"/>
      <c r="DL42" s="92"/>
      <c r="DM42" s="92"/>
      <c r="DN42" s="92"/>
      <c r="DO42" s="92"/>
      <c r="DP42" s="92"/>
      <c r="DQ42" s="92"/>
      <c r="DR42" s="92"/>
      <c r="DS42" s="92"/>
      <c r="DT42" s="92"/>
      <c r="DU42" s="92"/>
      <c r="DV42" s="92"/>
      <c r="DW42" s="92"/>
      <c r="DX42" s="92"/>
      <c r="DY42" s="92"/>
      <c r="DZ42" s="92"/>
      <c r="EA42" s="92"/>
      <c r="EB42" s="92"/>
      <c r="EC42" s="92"/>
      <c r="ED42" s="92"/>
      <c r="EE42" s="92"/>
      <c r="EF42" s="92"/>
      <c r="EG42" s="92"/>
      <c r="EH42" s="92"/>
      <c r="EI42" s="92"/>
      <c r="EJ42" s="92"/>
      <c r="EK42" s="92"/>
      <c r="EL42" s="92"/>
      <c r="EM42" s="92"/>
      <c r="EN42" s="92"/>
      <c r="EO42" s="92"/>
      <c r="EP42" s="92"/>
      <c r="EQ42" s="92"/>
      <c r="ER42" s="92"/>
      <c r="ES42" s="92"/>
      <c r="ET42" s="92"/>
      <c r="EU42" s="92"/>
      <c r="EV42" s="92"/>
      <c r="EW42" s="92"/>
      <c r="EX42" s="92"/>
      <c r="EY42" s="92"/>
      <c r="EZ42" s="92"/>
      <c r="FA42" s="92"/>
      <c r="FB42" s="92"/>
      <c r="FC42" s="92"/>
      <c r="FD42" s="92"/>
      <c r="FE42" s="92"/>
      <c r="FF42" s="92"/>
      <c r="FG42" s="92"/>
      <c r="FH42" s="92"/>
      <c r="FI42" s="92"/>
      <c r="FJ42" s="92"/>
      <c r="FK42" s="92"/>
      <c r="FL42" s="92"/>
      <c r="FM42" s="92"/>
      <c r="FN42" s="92"/>
      <c r="FO42" s="92"/>
      <c r="FP42" s="92"/>
      <c r="FQ42" s="92"/>
      <c r="FR42" s="92"/>
      <c r="FS42" s="92"/>
      <c r="FT42" s="92"/>
      <c r="FU42" s="92"/>
      <c r="FV42" s="92"/>
      <c r="FW42" s="92"/>
      <c r="FX42" s="92"/>
      <c r="FY42" s="92"/>
      <c r="FZ42" s="92"/>
      <c r="GA42" s="92"/>
      <c r="GB42" s="92"/>
      <c r="GC42" s="92"/>
      <c r="GD42" s="92"/>
      <c r="GE42" s="92"/>
      <c r="GF42" s="92"/>
      <c r="GG42" s="92"/>
      <c r="GH42" s="92"/>
      <c r="GI42" s="92"/>
      <c r="GJ42" s="92"/>
      <c r="GK42" s="92"/>
      <c r="GL42" s="92"/>
      <c r="GM42" s="92"/>
      <c r="GN42" s="92"/>
      <c r="GO42" s="92"/>
      <c r="GP42" s="92"/>
      <c r="GQ42" s="92"/>
      <c r="GR42" s="92"/>
      <c r="GS42" s="92"/>
      <c r="GT42" s="92"/>
      <c r="GU42" s="92"/>
      <c r="GV42" s="92"/>
      <c r="GW42" s="92"/>
      <c r="GX42" s="92"/>
      <c r="GY42" s="92"/>
      <c r="GZ42" s="92"/>
      <c r="HA42" s="92"/>
      <c r="HB42" s="92"/>
      <c r="HC42" s="92"/>
      <c r="HD42" s="92"/>
      <c r="HE42" s="92"/>
      <c r="HF42" s="92"/>
      <c r="HG42" s="92"/>
      <c r="HH42" s="92"/>
      <c r="HI42" s="92"/>
      <c r="HJ42" s="92"/>
      <c r="HK42" s="92"/>
      <c r="HL42" s="92"/>
      <c r="HM42" s="92"/>
      <c r="HN42" s="92"/>
      <c r="HO42" s="92"/>
      <c r="HP42" s="92"/>
      <c r="HQ42" s="92"/>
      <c r="HR42" s="92"/>
      <c r="HS42" s="92"/>
      <c r="HT42" s="92"/>
      <c r="HU42" s="92"/>
      <c r="HV42" s="92"/>
      <c r="HW42" s="92"/>
      <c r="HX42" s="92"/>
      <c r="HY42" s="92"/>
      <c r="HZ42" s="92"/>
      <c r="IA42" s="92"/>
      <c r="IB42" s="92"/>
      <c r="IC42" s="92"/>
      <c r="ID42" s="92"/>
      <c r="IE42" s="92"/>
      <c r="IF42" s="92"/>
      <c r="IG42" s="92"/>
      <c r="IH42" s="92"/>
      <c r="II42" s="92"/>
      <c r="IJ42" s="92"/>
      <c r="IK42" s="92"/>
      <c r="IL42" s="92"/>
      <c r="IM42" s="92"/>
      <c r="IN42" s="92"/>
      <c r="IO42" s="92"/>
      <c r="IP42" s="92"/>
      <c r="IQ42" s="92"/>
      <c r="IR42" s="92"/>
      <c r="IS42" s="92"/>
      <c r="IT42" s="92"/>
    </row>
    <row r="43" spans="1:254" s="14" customFormat="1" ht="15" customHeight="1">
      <c r="A43" s="61">
        <v>71</v>
      </c>
      <c r="B43" s="62"/>
      <c r="C43" s="78" t="s">
        <v>213</v>
      </c>
      <c r="D43" s="78" t="s">
        <v>214</v>
      </c>
      <c r="E43" s="63"/>
      <c r="F43" s="58" t="e">
        <f>VLOOKUP(D43,#REF!,3,0)</f>
        <v>#REF!</v>
      </c>
      <c r="G43" s="59">
        <v>0</v>
      </c>
      <c r="H43" s="65"/>
      <c r="I43" s="92"/>
      <c r="J43" s="93"/>
      <c r="K43" s="92"/>
      <c r="L43" s="92"/>
      <c r="M43" s="58"/>
      <c r="N43" s="58"/>
      <c r="O43" s="92"/>
      <c r="P43" s="99"/>
      <c r="Q43" s="99"/>
      <c r="R43" s="99"/>
      <c r="S43" s="99"/>
      <c r="T43" s="99"/>
      <c r="U43" s="99"/>
      <c r="V43" s="98">
        <v>7.8499999999999994E-6</v>
      </c>
      <c r="W43" s="98">
        <f t="shared" si="7"/>
        <v>0</v>
      </c>
      <c r="X43" s="99"/>
      <c r="Y43" s="98">
        <f t="shared" si="8"/>
        <v>0</v>
      </c>
      <c r="Z43" s="99"/>
      <c r="AA43" s="99"/>
      <c r="AB43" s="99"/>
      <c r="AC43" s="99"/>
      <c r="AD43" s="99"/>
      <c r="AE43" s="112">
        <f t="shared" si="9"/>
        <v>0</v>
      </c>
      <c r="AF43" s="99" t="s">
        <v>363</v>
      </c>
      <c r="AG43" s="99"/>
      <c r="AH43" s="99"/>
      <c r="AI43" s="99"/>
      <c r="AJ43" s="99"/>
      <c r="AK43" s="99"/>
      <c r="AL43" s="99"/>
      <c r="AM43" s="99"/>
      <c r="AN43" s="99"/>
      <c r="AO43" s="99"/>
      <c r="AP43" s="99"/>
      <c r="AQ43" s="99"/>
      <c r="AR43" s="99"/>
      <c r="AS43" s="99"/>
      <c r="AT43" s="99"/>
      <c r="AU43" s="99"/>
      <c r="AV43" s="99"/>
      <c r="AW43" s="99"/>
      <c r="AX43" s="99"/>
      <c r="AY43" s="99"/>
      <c r="AZ43" s="99"/>
      <c r="BA43" s="99"/>
      <c r="BB43" s="99"/>
      <c r="BC43" s="99"/>
      <c r="BD43" s="99"/>
      <c r="BE43" s="125">
        <f t="shared" si="10"/>
        <v>0</v>
      </c>
      <c r="BF43" s="112">
        <f t="shared" si="11"/>
        <v>0</v>
      </c>
      <c r="BG43" s="124">
        <v>0.2</v>
      </c>
      <c r="BH43" s="111">
        <f t="shared" si="12"/>
        <v>0</v>
      </c>
      <c r="BI43" s="92"/>
      <c r="BJ43" s="92"/>
      <c r="BK43" s="92"/>
      <c r="BL43" s="92"/>
      <c r="BM43" s="92"/>
      <c r="BN43" s="92"/>
      <c r="BO43" s="92"/>
      <c r="BP43" s="92"/>
      <c r="BQ43" s="92"/>
      <c r="BR43" s="92"/>
      <c r="BS43" s="92"/>
      <c r="BT43" s="92"/>
      <c r="BU43" s="92"/>
      <c r="BV43" s="92"/>
      <c r="BW43" s="92"/>
      <c r="BX43" s="92"/>
      <c r="BY43" s="92"/>
      <c r="BZ43" s="92"/>
      <c r="CA43" s="92"/>
      <c r="CB43" s="92"/>
      <c r="CC43" s="92"/>
      <c r="CD43" s="92"/>
      <c r="CE43" s="92"/>
      <c r="CF43" s="92"/>
      <c r="CG43" s="92"/>
      <c r="CH43" s="92"/>
      <c r="CI43" s="92"/>
      <c r="CJ43" s="92"/>
      <c r="CK43" s="92"/>
      <c r="CL43" s="92"/>
      <c r="CM43" s="92"/>
      <c r="CN43" s="92"/>
      <c r="CO43" s="92"/>
      <c r="CP43" s="92"/>
      <c r="CQ43" s="92"/>
      <c r="CR43" s="92"/>
      <c r="CS43" s="92"/>
      <c r="CT43" s="92"/>
      <c r="CU43" s="92"/>
      <c r="CV43" s="92"/>
      <c r="CW43" s="92"/>
      <c r="CX43" s="92"/>
      <c r="CY43" s="92"/>
      <c r="CZ43" s="92"/>
      <c r="DA43" s="92"/>
      <c r="DB43" s="92"/>
      <c r="DC43" s="92"/>
      <c r="DD43" s="92"/>
      <c r="DE43" s="92"/>
      <c r="DF43" s="92"/>
      <c r="DG43" s="92"/>
      <c r="DH43" s="92"/>
      <c r="DI43" s="92"/>
      <c r="DJ43" s="92"/>
      <c r="DK43" s="92"/>
      <c r="DL43" s="92"/>
      <c r="DM43" s="92"/>
      <c r="DN43" s="92"/>
      <c r="DO43" s="92"/>
      <c r="DP43" s="92"/>
      <c r="DQ43" s="92"/>
      <c r="DR43" s="92"/>
      <c r="DS43" s="92"/>
      <c r="DT43" s="92"/>
      <c r="DU43" s="92"/>
      <c r="DV43" s="92"/>
      <c r="DW43" s="92"/>
      <c r="DX43" s="92"/>
      <c r="DY43" s="92"/>
      <c r="DZ43" s="92"/>
      <c r="EA43" s="92"/>
      <c r="EB43" s="92"/>
      <c r="EC43" s="92"/>
      <c r="ED43" s="92"/>
      <c r="EE43" s="92"/>
      <c r="EF43" s="92"/>
      <c r="EG43" s="92"/>
      <c r="EH43" s="92"/>
      <c r="EI43" s="92"/>
      <c r="EJ43" s="92"/>
      <c r="EK43" s="92"/>
      <c r="EL43" s="92"/>
      <c r="EM43" s="92"/>
      <c r="EN43" s="92"/>
      <c r="EO43" s="92"/>
      <c r="EP43" s="92"/>
      <c r="EQ43" s="92"/>
      <c r="ER43" s="92"/>
      <c r="ES43" s="92"/>
      <c r="ET43" s="92"/>
      <c r="EU43" s="92"/>
      <c r="EV43" s="92"/>
      <c r="EW43" s="92"/>
      <c r="EX43" s="92"/>
      <c r="EY43" s="92"/>
      <c r="EZ43" s="92"/>
      <c r="FA43" s="92"/>
      <c r="FB43" s="92"/>
      <c r="FC43" s="92"/>
      <c r="FD43" s="92"/>
      <c r="FE43" s="92"/>
      <c r="FF43" s="92"/>
      <c r="FG43" s="92"/>
      <c r="FH43" s="92"/>
      <c r="FI43" s="92"/>
      <c r="FJ43" s="92"/>
      <c r="FK43" s="92"/>
      <c r="FL43" s="92"/>
      <c r="FM43" s="92"/>
      <c r="FN43" s="92"/>
      <c r="FO43" s="92"/>
      <c r="FP43" s="92"/>
      <c r="FQ43" s="92"/>
      <c r="FR43" s="92"/>
      <c r="FS43" s="92"/>
      <c r="FT43" s="92"/>
      <c r="FU43" s="92"/>
      <c r="FV43" s="92"/>
      <c r="FW43" s="92"/>
      <c r="FX43" s="92"/>
      <c r="FY43" s="92"/>
      <c r="FZ43" s="92"/>
      <c r="GA43" s="92"/>
      <c r="GB43" s="92"/>
      <c r="GC43" s="92"/>
      <c r="GD43" s="92"/>
      <c r="GE43" s="92"/>
      <c r="GF43" s="92"/>
      <c r="GG43" s="92"/>
      <c r="GH43" s="92"/>
      <c r="GI43" s="92"/>
      <c r="GJ43" s="92"/>
      <c r="GK43" s="92"/>
      <c r="GL43" s="92"/>
      <c r="GM43" s="92"/>
      <c r="GN43" s="92"/>
      <c r="GO43" s="92"/>
      <c r="GP43" s="92"/>
      <c r="GQ43" s="92"/>
      <c r="GR43" s="92"/>
      <c r="GS43" s="92"/>
      <c r="GT43" s="92"/>
      <c r="GU43" s="92"/>
      <c r="GV43" s="92"/>
      <c r="GW43" s="92"/>
      <c r="GX43" s="92"/>
      <c r="GY43" s="92"/>
      <c r="GZ43" s="92"/>
      <c r="HA43" s="92"/>
      <c r="HB43" s="92"/>
      <c r="HC43" s="92"/>
      <c r="HD43" s="92"/>
      <c r="HE43" s="92"/>
      <c r="HF43" s="92"/>
      <c r="HG43" s="92"/>
      <c r="HH43" s="92"/>
      <c r="HI43" s="92"/>
      <c r="HJ43" s="92"/>
      <c r="HK43" s="92"/>
      <c r="HL43" s="92"/>
      <c r="HM43" s="92"/>
      <c r="HN43" s="92"/>
      <c r="HO43" s="92"/>
      <c r="HP43" s="92"/>
      <c r="HQ43" s="92"/>
      <c r="HR43" s="92"/>
      <c r="HS43" s="92"/>
      <c r="HT43" s="92"/>
      <c r="HU43" s="92"/>
      <c r="HV43" s="92"/>
      <c r="HW43" s="92"/>
      <c r="HX43" s="92"/>
      <c r="HY43" s="92"/>
      <c r="HZ43" s="92"/>
      <c r="IA43" s="92"/>
      <c r="IB43" s="92"/>
      <c r="IC43" s="92"/>
      <c r="ID43" s="92"/>
      <c r="IE43" s="92"/>
      <c r="IF43" s="92"/>
      <c r="IG43" s="92"/>
      <c r="IH43" s="92"/>
      <c r="II43" s="92"/>
      <c r="IJ43" s="92"/>
      <c r="IK43" s="92"/>
      <c r="IL43" s="92"/>
      <c r="IM43" s="92"/>
      <c r="IN43" s="92"/>
      <c r="IO43" s="92"/>
      <c r="IP43" s="92"/>
      <c r="IQ43" s="92"/>
      <c r="IR43" s="92"/>
      <c r="IS43" s="92"/>
      <c r="IT43" s="92"/>
    </row>
    <row r="44" spans="1:254" s="14" customFormat="1" ht="15" customHeight="1">
      <c r="A44" s="61">
        <v>72</v>
      </c>
      <c r="B44" s="62"/>
      <c r="C44" s="78" t="s">
        <v>215</v>
      </c>
      <c r="D44" s="78" t="s">
        <v>216</v>
      </c>
      <c r="E44" s="63"/>
      <c r="F44" s="58" t="e">
        <f>VLOOKUP(D44,#REF!,3,0)</f>
        <v>#REF!</v>
      </c>
      <c r="G44" s="59">
        <v>2.9732536999999999</v>
      </c>
      <c r="H44" s="65"/>
      <c r="I44" s="92"/>
      <c r="J44" s="93"/>
      <c r="K44" s="92"/>
      <c r="L44" s="92"/>
      <c r="M44" s="58"/>
      <c r="N44" s="58"/>
      <c r="O44" s="92"/>
      <c r="P44" s="99"/>
      <c r="Q44" s="99"/>
      <c r="R44" s="99"/>
      <c r="S44" s="99"/>
      <c r="T44" s="99"/>
      <c r="U44" s="99"/>
      <c r="V44" s="98">
        <v>7.8499999999999994E-6</v>
      </c>
      <c r="W44" s="98">
        <f t="shared" si="7"/>
        <v>0</v>
      </c>
      <c r="X44" s="99"/>
      <c r="Y44" s="98">
        <f t="shared" si="8"/>
        <v>0</v>
      </c>
      <c r="Z44" s="99"/>
      <c r="AA44" s="99"/>
      <c r="AB44" s="99"/>
      <c r="AC44" s="99"/>
      <c r="AD44" s="99"/>
      <c r="AE44" s="112">
        <f t="shared" si="9"/>
        <v>0</v>
      </c>
      <c r="AF44" s="99" t="s">
        <v>363</v>
      </c>
      <c r="AG44" s="99"/>
      <c r="AH44" s="99"/>
      <c r="AI44" s="99"/>
      <c r="AJ44" s="99"/>
      <c r="AK44" s="99"/>
      <c r="AL44" s="99"/>
      <c r="AM44" s="99"/>
      <c r="AN44" s="99"/>
      <c r="AO44" s="99"/>
      <c r="AP44" s="99"/>
      <c r="AQ44" s="99"/>
      <c r="AR44" s="99"/>
      <c r="AS44" s="99"/>
      <c r="AT44" s="99"/>
      <c r="AU44" s="99"/>
      <c r="AV44" s="99"/>
      <c r="AW44" s="99"/>
      <c r="AX44" s="99"/>
      <c r="AY44" s="99"/>
      <c r="AZ44" s="99"/>
      <c r="BA44" s="99"/>
      <c r="BB44" s="99"/>
      <c r="BC44" s="99"/>
      <c r="BD44" s="99"/>
      <c r="BE44" s="125">
        <f t="shared" si="10"/>
        <v>0</v>
      </c>
      <c r="BF44" s="112">
        <f t="shared" si="11"/>
        <v>0</v>
      </c>
      <c r="BG44" s="124">
        <v>0.2</v>
      </c>
      <c r="BH44" s="111">
        <f t="shared" si="12"/>
        <v>0</v>
      </c>
      <c r="BI44" s="92"/>
      <c r="BJ44" s="92"/>
      <c r="BK44" s="92"/>
      <c r="BL44" s="92"/>
      <c r="BM44" s="92"/>
      <c r="BN44" s="92"/>
      <c r="BO44" s="92"/>
      <c r="BP44" s="92"/>
      <c r="BQ44" s="92"/>
      <c r="BR44" s="92"/>
      <c r="BS44" s="92"/>
      <c r="BT44" s="92"/>
      <c r="BU44" s="92"/>
      <c r="BV44" s="92"/>
      <c r="BW44" s="92"/>
      <c r="BX44" s="92"/>
      <c r="BY44" s="92"/>
      <c r="BZ44" s="92"/>
      <c r="CA44" s="92"/>
      <c r="CB44" s="92"/>
      <c r="CC44" s="92"/>
      <c r="CD44" s="92"/>
      <c r="CE44" s="92"/>
      <c r="CF44" s="92"/>
      <c r="CG44" s="92"/>
      <c r="CH44" s="92"/>
      <c r="CI44" s="92"/>
      <c r="CJ44" s="92"/>
      <c r="CK44" s="92"/>
      <c r="CL44" s="92"/>
      <c r="CM44" s="92"/>
      <c r="CN44" s="92"/>
      <c r="CO44" s="92"/>
      <c r="CP44" s="92"/>
      <c r="CQ44" s="92"/>
      <c r="CR44" s="92"/>
      <c r="CS44" s="92"/>
      <c r="CT44" s="92"/>
      <c r="CU44" s="92"/>
      <c r="CV44" s="92"/>
      <c r="CW44" s="92"/>
      <c r="CX44" s="92"/>
      <c r="CY44" s="92"/>
      <c r="CZ44" s="92"/>
      <c r="DA44" s="92"/>
      <c r="DB44" s="92"/>
      <c r="DC44" s="92"/>
      <c r="DD44" s="92"/>
      <c r="DE44" s="92"/>
      <c r="DF44" s="92"/>
      <c r="DG44" s="92"/>
      <c r="DH44" s="92"/>
      <c r="DI44" s="92"/>
      <c r="DJ44" s="92"/>
      <c r="DK44" s="92"/>
      <c r="DL44" s="92"/>
      <c r="DM44" s="92"/>
      <c r="DN44" s="92"/>
      <c r="DO44" s="92"/>
      <c r="DP44" s="92"/>
      <c r="DQ44" s="92"/>
      <c r="DR44" s="92"/>
      <c r="DS44" s="92"/>
      <c r="DT44" s="92"/>
      <c r="DU44" s="92"/>
      <c r="DV44" s="92"/>
      <c r="DW44" s="92"/>
      <c r="DX44" s="92"/>
      <c r="DY44" s="92"/>
      <c r="DZ44" s="92"/>
      <c r="EA44" s="92"/>
      <c r="EB44" s="92"/>
      <c r="EC44" s="92"/>
      <c r="ED44" s="92"/>
      <c r="EE44" s="92"/>
      <c r="EF44" s="92"/>
      <c r="EG44" s="92"/>
      <c r="EH44" s="92"/>
      <c r="EI44" s="92"/>
      <c r="EJ44" s="92"/>
      <c r="EK44" s="92"/>
      <c r="EL44" s="92"/>
      <c r="EM44" s="92"/>
      <c r="EN44" s="92"/>
      <c r="EO44" s="92"/>
      <c r="EP44" s="92"/>
      <c r="EQ44" s="92"/>
      <c r="ER44" s="92"/>
      <c r="ES44" s="92"/>
      <c r="ET44" s="92"/>
      <c r="EU44" s="92"/>
      <c r="EV44" s="92"/>
      <c r="EW44" s="92"/>
      <c r="EX44" s="92"/>
      <c r="EY44" s="92"/>
      <c r="EZ44" s="92"/>
      <c r="FA44" s="92"/>
      <c r="FB44" s="92"/>
      <c r="FC44" s="92"/>
      <c r="FD44" s="92"/>
      <c r="FE44" s="92"/>
      <c r="FF44" s="92"/>
      <c r="FG44" s="92"/>
      <c r="FH44" s="92"/>
      <c r="FI44" s="92"/>
      <c r="FJ44" s="92"/>
      <c r="FK44" s="92"/>
      <c r="FL44" s="92"/>
      <c r="FM44" s="92"/>
      <c r="FN44" s="92"/>
      <c r="FO44" s="92"/>
      <c r="FP44" s="92"/>
      <c r="FQ44" s="92"/>
      <c r="FR44" s="92"/>
      <c r="FS44" s="92"/>
      <c r="FT44" s="92"/>
      <c r="FU44" s="92"/>
      <c r="FV44" s="92"/>
      <c r="FW44" s="92"/>
      <c r="FX44" s="92"/>
      <c r="FY44" s="92"/>
      <c r="FZ44" s="92"/>
      <c r="GA44" s="92"/>
      <c r="GB44" s="92"/>
      <c r="GC44" s="92"/>
      <c r="GD44" s="92"/>
      <c r="GE44" s="92"/>
      <c r="GF44" s="92"/>
      <c r="GG44" s="92"/>
      <c r="GH44" s="92"/>
      <c r="GI44" s="92"/>
      <c r="GJ44" s="92"/>
      <c r="GK44" s="92"/>
      <c r="GL44" s="92"/>
      <c r="GM44" s="92"/>
      <c r="GN44" s="92"/>
      <c r="GO44" s="92"/>
      <c r="GP44" s="92"/>
      <c r="GQ44" s="92"/>
      <c r="GR44" s="92"/>
      <c r="GS44" s="92"/>
      <c r="GT44" s="92"/>
      <c r="GU44" s="92"/>
      <c r="GV44" s="92"/>
      <c r="GW44" s="92"/>
      <c r="GX44" s="92"/>
      <c r="GY44" s="92"/>
      <c r="GZ44" s="92"/>
      <c r="HA44" s="92"/>
      <c r="HB44" s="92"/>
      <c r="HC44" s="92"/>
      <c r="HD44" s="92"/>
      <c r="HE44" s="92"/>
      <c r="HF44" s="92"/>
      <c r="HG44" s="92"/>
      <c r="HH44" s="92"/>
      <c r="HI44" s="92"/>
      <c r="HJ44" s="92"/>
      <c r="HK44" s="92"/>
      <c r="HL44" s="92"/>
      <c r="HM44" s="92"/>
      <c r="HN44" s="92"/>
      <c r="HO44" s="92"/>
      <c r="HP44" s="92"/>
      <c r="HQ44" s="92"/>
      <c r="HR44" s="92"/>
      <c r="HS44" s="92"/>
      <c r="HT44" s="92"/>
      <c r="HU44" s="92"/>
      <c r="HV44" s="92"/>
      <c r="HW44" s="92"/>
      <c r="HX44" s="92"/>
      <c r="HY44" s="92"/>
      <c r="HZ44" s="92"/>
      <c r="IA44" s="92"/>
      <c r="IB44" s="92"/>
      <c r="IC44" s="92"/>
      <c r="ID44" s="92"/>
      <c r="IE44" s="92"/>
      <c r="IF44" s="92"/>
      <c r="IG44" s="92"/>
      <c r="IH44" s="92"/>
      <c r="II44" s="92"/>
      <c r="IJ44" s="92"/>
      <c r="IK44" s="92"/>
      <c r="IL44" s="92"/>
      <c r="IM44" s="92"/>
      <c r="IN44" s="92"/>
      <c r="IO44" s="92"/>
      <c r="IP44" s="92"/>
      <c r="IQ44" s="92"/>
      <c r="IR44" s="92"/>
      <c r="IS44" s="92"/>
      <c r="IT44" s="92"/>
    </row>
    <row r="45" spans="1:254" s="14" customFormat="1" ht="15" customHeight="1">
      <c r="A45" s="61">
        <v>109</v>
      </c>
      <c r="B45" s="62"/>
      <c r="C45" s="79" t="s">
        <v>289</v>
      </c>
      <c r="D45" s="80" t="s">
        <v>290</v>
      </c>
      <c r="E45" s="63"/>
      <c r="F45" s="58" t="e">
        <f>VLOOKUP(D45,#REF!,3,0)</f>
        <v>#REF!</v>
      </c>
      <c r="G45" s="59">
        <v>0.35684500000000002</v>
      </c>
      <c r="H45" s="65"/>
      <c r="I45" s="92"/>
      <c r="J45" s="93"/>
      <c r="K45" s="92"/>
      <c r="L45" s="92"/>
      <c r="M45" s="100"/>
      <c r="N45" s="58"/>
      <c r="O45" s="92"/>
      <c r="P45" s="99"/>
      <c r="Q45" s="99"/>
      <c r="R45" s="99"/>
      <c r="S45" s="99"/>
      <c r="T45" s="99"/>
      <c r="U45" s="99"/>
      <c r="V45" s="98">
        <v>7.8499999999999994E-6</v>
      </c>
      <c r="W45" s="98">
        <f t="shared" si="7"/>
        <v>0</v>
      </c>
      <c r="X45" s="99"/>
      <c r="Y45" s="98">
        <f t="shared" si="8"/>
        <v>0</v>
      </c>
      <c r="Z45" s="99"/>
      <c r="AA45" s="99"/>
      <c r="AB45" s="99"/>
      <c r="AC45" s="99"/>
      <c r="AD45" s="99"/>
      <c r="AE45" s="112">
        <f t="shared" si="9"/>
        <v>0</v>
      </c>
      <c r="AF45" s="99" t="s">
        <v>363</v>
      </c>
      <c r="AG45" s="99"/>
      <c r="AH45" s="99"/>
      <c r="AI45" s="99"/>
      <c r="AJ45" s="99"/>
      <c r="AK45" s="99"/>
      <c r="AL45" s="99"/>
      <c r="AM45" s="99"/>
      <c r="AN45" s="99"/>
      <c r="AO45" s="99"/>
      <c r="AP45" s="99"/>
      <c r="AQ45" s="99"/>
      <c r="AR45" s="99"/>
      <c r="AS45" s="99"/>
      <c r="AT45" s="99"/>
      <c r="AU45" s="99"/>
      <c r="AV45" s="99"/>
      <c r="AW45" s="99"/>
      <c r="AX45" s="99"/>
      <c r="AY45" s="99"/>
      <c r="AZ45" s="99"/>
      <c r="BA45" s="99"/>
      <c r="BB45" s="99"/>
      <c r="BC45" s="99"/>
      <c r="BD45" s="99"/>
      <c r="BE45" s="125">
        <f t="shared" si="10"/>
        <v>0</v>
      </c>
      <c r="BF45" s="112">
        <f t="shared" si="11"/>
        <v>0</v>
      </c>
      <c r="BG45" s="124">
        <v>0.2</v>
      </c>
      <c r="BH45" s="111">
        <f t="shared" si="12"/>
        <v>0</v>
      </c>
      <c r="BI45" s="92"/>
      <c r="BJ45" s="92"/>
      <c r="BK45" s="92"/>
      <c r="BL45" s="92"/>
      <c r="BM45" s="92"/>
      <c r="BN45" s="92"/>
      <c r="BO45" s="92"/>
      <c r="BP45" s="92"/>
      <c r="BQ45" s="92"/>
      <c r="BR45" s="92"/>
      <c r="BS45" s="92"/>
      <c r="BT45" s="92"/>
      <c r="BU45" s="92"/>
      <c r="BV45" s="92"/>
      <c r="BW45" s="92"/>
      <c r="BX45" s="92"/>
      <c r="BY45" s="92"/>
      <c r="BZ45" s="92"/>
      <c r="CA45" s="92"/>
      <c r="CB45" s="92"/>
      <c r="CC45" s="92"/>
      <c r="CD45" s="92"/>
      <c r="CE45" s="92"/>
      <c r="CF45" s="92"/>
      <c r="CG45" s="92"/>
      <c r="CH45" s="92"/>
      <c r="CI45" s="92"/>
      <c r="CJ45" s="92"/>
      <c r="CK45" s="92"/>
      <c r="CL45" s="92"/>
      <c r="CM45" s="92"/>
      <c r="CN45" s="92"/>
      <c r="CO45" s="92"/>
      <c r="CP45" s="92"/>
      <c r="CQ45" s="92"/>
      <c r="CR45" s="92"/>
      <c r="CS45" s="92"/>
      <c r="CT45" s="92"/>
      <c r="CU45" s="92"/>
      <c r="CV45" s="92"/>
      <c r="CW45" s="92"/>
      <c r="CX45" s="92"/>
      <c r="CY45" s="92"/>
      <c r="CZ45" s="92"/>
      <c r="DA45" s="92"/>
      <c r="DB45" s="92"/>
      <c r="DC45" s="92"/>
      <c r="DD45" s="92"/>
      <c r="DE45" s="92"/>
      <c r="DF45" s="92"/>
      <c r="DG45" s="92"/>
      <c r="DH45" s="92"/>
      <c r="DI45" s="92"/>
      <c r="DJ45" s="92"/>
      <c r="DK45" s="92"/>
      <c r="DL45" s="92"/>
      <c r="DM45" s="92"/>
      <c r="DN45" s="92"/>
      <c r="DO45" s="92"/>
      <c r="DP45" s="92"/>
      <c r="DQ45" s="92"/>
      <c r="DR45" s="92"/>
      <c r="DS45" s="92"/>
      <c r="DT45" s="92"/>
      <c r="DU45" s="92"/>
      <c r="DV45" s="92"/>
      <c r="DW45" s="92"/>
      <c r="DX45" s="92"/>
      <c r="DY45" s="92"/>
      <c r="DZ45" s="92"/>
      <c r="EA45" s="92"/>
      <c r="EB45" s="92"/>
      <c r="EC45" s="92"/>
      <c r="ED45" s="92"/>
      <c r="EE45" s="92"/>
      <c r="EF45" s="92"/>
      <c r="EG45" s="92"/>
      <c r="EH45" s="92"/>
      <c r="EI45" s="92"/>
      <c r="EJ45" s="92"/>
      <c r="EK45" s="92"/>
      <c r="EL45" s="92"/>
      <c r="EM45" s="92"/>
      <c r="EN45" s="92"/>
      <c r="EO45" s="92"/>
      <c r="EP45" s="92"/>
      <c r="EQ45" s="92"/>
      <c r="ER45" s="92"/>
      <c r="ES45" s="92"/>
      <c r="ET45" s="92"/>
      <c r="EU45" s="92"/>
      <c r="EV45" s="92"/>
      <c r="EW45" s="92"/>
      <c r="EX45" s="92"/>
      <c r="EY45" s="92"/>
      <c r="EZ45" s="92"/>
      <c r="FA45" s="92"/>
      <c r="FB45" s="92"/>
      <c r="FC45" s="92"/>
      <c r="FD45" s="92"/>
      <c r="FE45" s="92"/>
      <c r="FF45" s="92"/>
      <c r="FG45" s="92"/>
      <c r="FH45" s="92"/>
      <c r="FI45" s="92"/>
      <c r="FJ45" s="92"/>
      <c r="FK45" s="92"/>
      <c r="FL45" s="92"/>
      <c r="FM45" s="92"/>
      <c r="FN45" s="92"/>
      <c r="FO45" s="92"/>
      <c r="FP45" s="92"/>
      <c r="FQ45" s="92"/>
      <c r="FR45" s="92"/>
      <c r="FS45" s="92"/>
      <c r="FT45" s="92"/>
      <c r="FU45" s="92"/>
      <c r="FV45" s="92"/>
      <c r="FW45" s="92"/>
      <c r="FX45" s="92"/>
      <c r="FY45" s="92"/>
      <c r="FZ45" s="92"/>
      <c r="GA45" s="92"/>
      <c r="GB45" s="92"/>
      <c r="GC45" s="92"/>
      <c r="GD45" s="92"/>
      <c r="GE45" s="92"/>
      <c r="GF45" s="92"/>
      <c r="GG45" s="92"/>
      <c r="GH45" s="92"/>
      <c r="GI45" s="92"/>
      <c r="GJ45" s="92"/>
      <c r="GK45" s="92"/>
      <c r="GL45" s="92"/>
      <c r="GM45" s="92"/>
      <c r="GN45" s="92"/>
      <c r="GO45" s="92"/>
      <c r="GP45" s="92"/>
      <c r="GQ45" s="92"/>
      <c r="GR45" s="92"/>
      <c r="GS45" s="92"/>
      <c r="GT45" s="92"/>
      <c r="GU45" s="92"/>
      <c r="GV45" s="92"/>
      <c r="GW45" s="92"/>
      <c r="GX45" s="92"/>
      <c r="GY45" s="92"/>
      <c r="GZ45" s="92"/>
      <c r="HA45" s="92"/>
      <c r="HB45" s="92"/>
      <c r="HC45" s="92"/>
      <c r="HD45" s="92"/>
      <c r="HE45" s="92"/>
      <c r="HF45" s="92"/>
      <c r="HG45" s="92"/>
      <c r="HH45" s="92"/>
      <c r="HI45" s="92"/>
      <c r="HJ45" s="92"/>
      <c r="HK45" s="92"/>
      <c r="HL45" s="92"/>
      <c r="HM45" s="92"/>
      <c r="HN45" s="92"/>
      <c r="HO45" s="92"/>
      <c r="HP45" s="92"/>
      <c r="HQ45" s="92"/>
      <c r="HR45" s="92"/>
      <c r="HS45" s="92"/>
      <c r="HT45" s="92"/>
      <c r="HU45" s="92"/>
      <c r="HV45" s="92"/>
      <c r="HW45" s="92"/>
      <c r="HX45" s="92"/>
      <c r="HY45" s="92"/>
      <c r="HZ45" s="92"/>
      <c r="IA45" s="92"/>
      <c r="IB45" s="92"/>
      <c r="IC45" s="92"/>
      <c r="ID45" s="92"/>
      <c r="IE45" s="92"/>
      <c r="IF45" s="92"/>
      <c r="IG45" s="92"/>
      <c r="IH45" s="92"/>
      <c r="II45" s="92"/>
      <c r="IJ45" s="92"/>
      <c r="IK45" s="92"/>
      <c r="IL45" s="92"/>
      <c r="IM45" s="92"/>
      <c r="IN45" s="92"/>
      <c r="IO45" s="92"/>
      <c r="IP45" s="92"/>
      <c r="IQ45" s="92"/>
      <c r="IR45" s="92"/>
      <c r="IS45" s="92"/>
      <c r="IT45" s="92"/>
    </row>
    <row r="46" spans="1:254" s="14" customFormat="1" ht="15" customHeight="1">
      <c r="A46" s="61">
        <v>110</v>
      </c>
      <c r="B46" s="62"/>
      <c r="C46" s="79" t="s">
        <v>291</v>
      </c>
      <c r="D46" s="80" t="s">
        <v>292</v>
      </c>
      <c r="E46" s="63"/>
      <c r="F46" s="58" t="e">
        <f>VLOOKUP(D46,#REF!,3,0)</f>
        <v>#REF!</v>
      </c>
      <c r="G46" s="59">
        <v>0.71242499999999997</v>
      </c>
      <c r="H46" s="65"/>
      <c r="I46" s="92"/>
      <c r="J46" s="93"/>
      <c r="K46" s="92"/>
      <c r="L46" s="92"/>
      <c r="M46" s="100"/>
      <c r="N46" s="58"/>
      <c r="O46" s="92"/>
      <c r="P46" s="99"/>
      <c r="Q46" s="99"/>
      <c r="R46" s="99"/>
      <c r="S46" s="99"/>
      <c r="T46" s="99"/>
      <c r="U46" s="99"/>
      <c r="V46" s="98">
        <v>7.8499999999999994E-6</v>
      </c>
      <c r="W46" s="98">
        <f t="shared" si="7"/>
        <v>0</v>
      </c>
      <c r="X46" s="99"/>
      <c r="Y46" s="98">
        <f t="shared" si="8"/>
        <v>0</v>
      </c>
      <c r="Z46" s="99"/>
      <c r="AA46" s="99"/>
      <c r="AB46" s="99"/>
      <c r="AC46" s="99"/>
      <c r="AD46" s="99"/>
      <c r="AE46" s="112">
        <f t="shared" si="9"/>
        <v>0</v>
      </c>
      <c r="AF46" s="99" t="s">
        <v>363</v>
      </c>
      <c r="AG46" s="99"/>
      <c r="AH46" s="99"/>
      <c r="AI46" s="99"/>
      <c r="AJ46" s="99"/>
      <c r="AK46" s="99"/>
      <c r="AL46" s="99"/>
      <c r="AM46" s="99"/>
      <c r="AN46" s="99"/>
      <c r="AO46" s="99"/>
      <c r="AP46" s="99"/>
      <c r="AQ46" s="99"/>
      <c r="AR46" s="99"/>
      <c r="AS46" s="99"/>
      <c r="AT46" s="99"/>
      <c r="AU46" s="99"/>
      <c r="AV46" s="99"/>
      <c r="AW46" s="99"/>
      <c r="AX46" s="99"/>
      <c r="AY46" s="99"/>
      <c r="AZ46" s="99"/>
      <c r="BA46" s="99"/>
      <c r="BB46" s="99"/>
      <c r="BC46" s="99"/>
      <c r="BD46" s="99"/>
      <c r="BE46" s="125">
        <f t="shared" si="10"/>
        <v>0</v>
      </c>
      <c r="BF46" s="112">
        <f t="shared" si="11"/>
        <v>0</v>
      </c>
      <c r="BG46" s="124">
        <v>0.2</v>
      </c>
      <c r="BH46" s="111">
        <f t="shared" si="12"/>
        <v>0</v>
      </c>
      <c r="BI46" s="92"/>
      <c r="BJ46" s="92"/>
      <c r="BK46" s="92"/>
      <c r="BL46" s="92"/>
      <c r="BM46" s="92"/>
      <c r="BN46" s="92"/>
      <c r="BO46" s="92"/>
      <c r="BP46" s="92"/>
      <c r="BQ46" s="92"/>
      <c r="BR46" s="92"/>
      <c r="BS46" s="92"/>
      <c r="BT46" s="92"/>
      <c r="BU46" s="92"/>
      <c r="BV46" s="92"/>
      <c r="BW46" s="92"/>
      <c r="BX46" s="92"/>
      <c r="BY46" s="92"/>
      <c r="BZ46" s="92"/>
      <c r="CA46" s="92"/>
      <c r="CB46" s="92"/>
      <c r="CC46" s="92"/>
      <c r="CD46" s="92"/>
      <c r="CE46" s="92"/>
      <c r="CF46" s="92"/>
      <c r="CG46" s="92"/>
      <c r="CH46" s="92"/>
      <c r="CI46" s="92"/>
      <c r="CJ46" s="92"/>
      <c r="CK46" s="92"/>
      <c r="CL46" s="92"/>
      <c r="CM46" s="92"/>
      <c r="CN46" s="92"/>
      <c r="CO46" s="92"/>
      <c r="CP46" s="92"/>
      <c r="CQ46" s="92"/>
      <c r="CR46" s="92"/>
      <c r="CS46" s="92"/>
      <c r="CT46" s="92"/>
      <c r="CU46" s="92"/>
      <c r="CV46" s="92"/>
      <c r="CW46" s="92"/>
      <c r="CX46" s="92"/>
      <c r="CY46" s="92"/>
      <c r="CZ46" s="92"/>
      <c r="DA46" s="92"/>
      <c r="DB46" s="92"/>
      <c r="DC46" s="92"/>
      <c r="DD46" s="92"/>
      <c r="DE46" s="92"/>
      <c r="DF46" s="92"/>
      <c r="DG46" s="92"/>
      <c r="DH46" s="92"/>
      <c r="DI46" s="92"/>
      <c r="DJ46" s="92"/>
      <c r="DK46" s="92"/>
      <c r="DL46" s="92"/>
      <c r="DM46" s="92"/>
      <c r="DN46" s="92"/>
      <c r="DO46" s="92"/>
      <c r="DP46" s="92"/>
      <c r="DQ46" s="92"/>
      <c r="DR46" s="92"/>
      <c r="DS46" s="92"/>
      <c r="DT46" s="92"/>
      <c r="DU46" s="92"/>
      <c r="DV46" s="92"/>
      <c r="DW46" s="92"/>
      <c r="DX46" s="92"/>
      <c r="DY46" s="92"/>
      <c r="DZ46" s="92"/>
      <c r="EA46" s="92"/>
      <c r="EB46" s="92"/>
      <c r="EC46" s="92"/>
      <c r="ED46" s="92"/>
      <c r="EE46" s="92"/>
      <c r="EF46" s="92"/>
      <c r="EG46" s="92"/>
      <c r="EH46" s="92"/>
      <c r="EI46" s="92"/>
      <c r="EJ46" s="92"/>
      <c r="EK46" s="92"/>
      <c r="EL46" s="92"/>
      <c r="EM46" s="92"/>
      <c r="EN46" s="92"/>
      <c r="EO46" s="92"/>
      <c r="EP46" s="92"/>
      <c r="EQ46" s="92"/>
      <c r="ER46" s="92"/>
      <c r="ES46" s="92"/>
      <c r="ET46" s="92"/>
      <c r="EU46" s="92"/>
      <c r="EV46" s="92"/>
      <c r="EW46" s="92"/>
      <c r="EX46" s="92"/>
      <c r="EY46" s="92"/>
      <c r="EZ46" s="92"/>
      <c r="FA46" s="92"/>
      <c r="FB46" s="92"/>
      <c r="FC46" s="92"/>
      <c r="FD46" s="92"/>
      <c r="FE46" s="92"/>
      <c r="FF46" s="92"/>
      <c r="FG46" s="92"/>
      <c r="FH46" s="92"/>
      <c r="FI46" s="92"/>
      <c r="FJ46" s="92"/>
      <c r="FK46" s="92"/>
      <c r="FL46" s="92"/>
      <c r="FM46" s="92"/>
      <c r="FN46" s="92"/>
      <c r="FO46" s="92"/>
      <c r="FP46" s="92"/>
      <c r="FQ46" s="92"/>
      <c r="FR46" s="92"/>
      <c r="FS46" s="92"/>
      <c r="FT46" s="92"/>
      <c r="FU46" s="92"/>
      <c r="FV46" s="92"/>
      <c r="FW46" s="92"/>
      <c r="FX46" s="92"/>
      <c r="FY46" s="92"/>
      <c r="FZ46" s="92"/>
      <c r="GA46" s="92"/>
      <c r="GB46" s="92"/>
      <c r="GC46" s="92"/>
      <c r="GD46" s="92"/>
      <c r="GE46" s="92"/>
      <c r="GF46" s="92"/>
      <c r="GG46" s="92"/>
      <c r="GH46" s="92"/>
      <c r="GI46" s="92"/>
      <c r="GJ46" s="92"/>
      <c r="GK46" s="92"/>
      <c r="GL46" s="92"/>
      <c r="GM46" s="92"/>
      <c r="GN46" s="92"/>
      <c r="GO46" s="92"/>
      <c r="GP46" s="92"/>
      <c r="GQ46" s="92"/>
      <c r="GR46" s="92"/>
      <c r="GS46" s="92"/>
      <c r="GT46" s="92"/>
      <c r="GU46" s="92"/>
      <c r="GV46" s="92"/>
      <c r="GW46" s="92"/>
      <c r="GX46" s="92"/>
      <c r="GY46" s="92"/>
      <c r="GZ46" s="92"/>
      <c r="HA46" s="92"/>
      <c r="HB46" s="92"/>
      <c r="HC46" s="92"/>
      <c r="HD46" s="92"/>
      <c r="HE46" s="92"/>
      <c r="HF46" s="92"/>
      <c r="HG46" s="92"/>
      <c r="HH46" s="92"/>
      <c r="HI46" s="92"/>
      <c r="HJ46" s="92"/>
      <c r="HK46" s="92"/>
      <c r="HL46" s="92"/>
      <c r="HM46" s="92"/>
      <c r="HN46" s="92"/>
      <c r="HO46" s="92"/>
      <c r="HP46" s="92"/>
      <c r="HQ46" s="92"/>
      <c r="HR46" s="92"/>
      <c r="HS46" s="92"/>
      <c r="HT46" s="92"/>
      <c r="HU46" s="92"/>
      <c r="HV46" s="92"/>
      <c r="HW46" s="92"/>
      <c r="HX46" s="92"/>
      <c r="HY46" s="92"/>
      <c r="HZ46" s="92"/>
      <c r="IA46" s="92"/>
      <c r="IB46" s="92"/>
      <c r="IC46" s="92"/>
      <c r="ID46" s="92"/>
      <c r="IE46" s="92"/>
      <c r="IF46" s="92"/>
      <c r="IG46" s="92"/>
      <c r="IH46" s="92"/>
      <c r="II46" s="92"/>
      <c r="IJ46" s="92"/>
      <c r="IK46" s="92"/>
      <c r="IL46" s="92"/>
      <c r="IM46" s="92"/>
      <c r="IN46" s="92"/>
      <c r="IO46" s="92"/>
      <c r="IP46" s="92"/>
      <c r="IQ46" s="92"/>
      <c r="IR46" s="92"/>
      <c r="IS46" s="92"/>
      <c r="IT46" s="92"/>
    </row>
    <row r="47" spans="1:254" s="14" customFormat="1" ht="15" customHeight="1">
      <c r="A47" s="61">
        <v>111</v>
      </c>
      <c r="B47" s="62"/>
      <c r="C47" s="79" t="s">
        <v>293</v>
      </c>
      <c r="D47" s="80" t="s">
        <v>294</v>
      </c>
      <c r="E47" s="63"/>
      <c r="F47" s="58" t="e">
        <f>VLOOKUP(D47,#REF!,3,0)</f>
        <v>#REF!</v>
      </c>
      <c r="G47" s="59">
        <v>1.227395</v>
      </c>
      <c r="H47" s="65"/>
      <c r="I47" s="92"/>
      <c r="J47" s="93"/>
      <c r="K47" s="92"/>
      <c r="L47" s="92"/>
      <c r="M47" s="100"/>
      <c r="N47" s="58"/>
      <c r="O47" s="92"/>
      <c r="P47" s="99"/>
      <c r="Q47" s="99"/>
      <c r="R47" s="99"/>
      <c r="S47" s="99"/>
      <c r="T47" s="99"/>
      <c r="U47" s="99"/>
      <c r="V47" s="98">
        <v>7.8499999999999994E-6</v>
      </c>
      <c r="W47" s="98">
        <f t="shared" si="7"/>
        <v>0</v>
      </c>
      <c r="X47" s="99"/>
      <c r="Y47" s="98">
        <f t="shared" si="8"/>
        <v>0</v>
      </c>
      <c r="Z47" s="99"/>
      <c r="AA47" s="99"/>
      <c r="AB47" s="99"/>
      <c r="AC47" s="99"/>
      <c r="AD47" s="99"/>
      <c r="AE47" s="112">
        <f t="shared" si="9"/>
        <v>0</v>
      </c>
      <c r="AF47" s="99" t="s">
        <v>363</v>
      </c>
      <c r="AG47" s="99"/>
      <c r="AH47" s="99"/>
      <c r="AI47" s="99"/>
      <c r="AJ47" s="99"/>
      <c r="AK47" s="99"/>
      <c r="AL47" s="99"/>
      <c r="AM47" s="99"/>
      <c r="AN47" s="99"/>
      <c r="AO47" s="99"/>
      <c r="AP47" s="99"/>
      <c r="AQ47" s="99"/>
      <c r="AR47" s="99"/>
      <c r="AS47" s="99"/>
      <c r="AT47" s="99"/>
      <c r="AU47" s="99"/>
      <c r="AV47" s="99"/>
      <c r="AW47" s="99"/>
      <c r="AX47" s="99"/>
      <c r="AY47" s="99"/>
      <c r="AZ47" s="99"/>
      <c r="BA47" s="99"/>
      <c r="BB47" s="99"/>
      <c r="BC47" s="99"/>
      <c r="BD47" s="99"/>
      <c r="BE47" s="125">
        <f t="shared" si="10"/>
        <v>0</v>
      </c>
      <c r="BF47" s="112">
        <f t="shared" si="11"/>
        <v>0</v>
      </c>
      <c r="BG47" s="124">
        <v>0.2</v>
      </c>
      <c r="BH47" s="111">
        <f t="shared" si="12"/>
        <v>0</v>
      </c>
      <c r="BI47" s="92"/>
      <c r="BJ47" s="92"/>
      <c r="BK47" s="92"/>
      <c r="BL47" s="92"/>
      <c r="BM47" s="92"/>
      <c r="BN47" s="92"/>
      <c r="BO47" s="92"/>
      <c r="BP47" s="92"/>
      <c r="BQ47" s="92"/>
      <c r="BR47" s="92"/>
      <c r="BS47" s="92"/>
      <c r="BT47" s="92"/>
      <c r="BU47" s="92"/>
      <c r="BV47" s="92"/>
      <c r="BW47" s="92"/>
      <c r="BX47" s="92"/>
      <c r="BY47" s="92"/>
      <c r="BZ47" s="92"/>
      <c r="CA47" s="92"/>
      <c r="CB47" s="92"/>
      <c r="CC47" s="92"/>
      <c r="CD47" s="92"/>
      <c r="CE47" s="92"/>
      <c r="CF47" s="92"/>
      <c r="CG47" s="92"/>
      <c r="CH47" s="92"/>
      <c r="CI47" s="92"/>
      <c r="CJ47" s="92"/>
      <c r="CK47" s="92"/>
      <c r="CL47" s="92"/>
      <c r="CM47" s="92"/>
      <c r="CN47" s="92"/>
      <c r="CO47" s="92"/>
      <c r="CP47" s="92"/>
      <c r="CQ47" s="92"/>
      <c r="CR47" s="92"/>
      <c r="CS47" s="92"/>
      <c r="CT47" s="92"/>
      <c r="CU47" s="92"/>
      <c r="CV47" s="92"/>
      <c r="CW47" s="92"/>
      <c r="CX47" s="92"/>
      <c r="CY47" s="92"/>
      <c r="CZ47" s="92"/>
      <c r="DA47" s="92"/>
      <c r="DB47" s="92"/>
      <c r="DC47" s="92"/>
      <c r="DD47" s="92"/>
      <c r="DE47" s="92"/>
      <c r="DF47" s="92"/>
      <c r="DG47" s="92"/>
      <c r="DH47" s="92"/>
      <c r="DI47" s="92"/>
      <c r="DJ47" s="92"/>
      <c r="DK47" s="92"/>
      <c r="DL47" s="92"/>
      <c r="DM47" s="92"/>
      <c r="DN47" s="92"/>
      <c r="DO47" s="92"/>
      <c r="DP47" s="92"/>
      <c r="DQ47" s="92"/>
      <c r="DR47" s="92"/>
      <c r="DS47" s="92"/>
      <c r="DT47" s="92"/>
      <c r="DU47" s="92"/>
      <c r="DV47" s="92"/>
      <c r="DW47" s="92"/>
      <c r="DX47" s="92"/>
      <c r="DY47" s="92"/>
      <c r="DZ47" s="92"/>
      <c r="EA47" s="92"/>
      <c r="EB47" s="92"/>
      <c r="EC47" s="92"/>
      <c r="ED47" s="92"/>
      <c r="EE47" s="92"/>
      <c r="EF47" s="92"/>
      <c r="EG47" s="92"/>
      <c r="EH47" s="92"/>
      <c r="EI47" s="92"/>
      <c r="EJ47" s="92"/>
      <c r="EK47" s="92"/>
      <c r="EL47" s="92"/>
      <c r="EM47" s="92"/>
      <c r="EN47" s="92"/>
      <c r="EO47" s="92"/>
      <c r="EP47" s="92"/>
      <c r="EQ47" s="92"/>
      <c r="ER47" s="92"/>
      <c r="ES47" s="92"/>
      <c r="ET47" s="92"/>
      <c r="EU47" s="92"/>
      <c r="EV47" s="92"/>
      <c r="EW47" s="92"/>
      <c r="EX47" s="92"/>
      <c r="EY47" s="92"/>
      <c r="EZ47" s="92"/>
      <c r="FA47" s="92"/>
      <c r="FB47" s="92"/>
      <c r="FC47" s="92"/>
      <c r="FD47" s="92"/>
      <c r="FE47" s="92"/>
      <c r="FF47" s="92"/>
      <c r="FG47" s="92"/>
      <c r="FH47" s="92"/>
      <c r="FI47" s="92"/>
      <c r="FJ47" s="92"/>
      <c r="FK47" s="92"/>
      <c r="FL47" s="92"/>
      <c r="FM47" s="92"/>
      <c r="FN47" s="92"/>
      <c r="FO47" s="92"/>
      <c r="FP47" s="92"/>
      <c r="FQ47" s="92"/>
      <c r="FR47" s="92"/>
      <c r="FS47" s="92"/>
      <c r="FT47" s="92"/>
      <c r="FU47" s="92"/>
      <c r="FV47" s="92"/>
      <c r="FW47" s="92"/>
      <c r="FX47" s="92"/>
      <c r="FY47" s="92"/>
      <c r="FZ47" s="92"/>
      <c r="GA47" s="92"/>
      <c r="GB47" s="92"/>
      <c r="GC47" s="92"/>
      <c r="GD47" s="92"/>
      <c r="GE47" s="92"/>
      <c r="GF47" s="92"/>
      <c r="GG47" s="92"/>
      <c r="GH47" s="92"/>
      <c r="GI47" s="92"/>
      <c r="GJ47" s="92"/>
      <c r="GK47" s="92"/>
      <c r="GL47" s="92"/>
      <c r="GM47" s="92"/>
      <c r="GN47" s="92"/>
      <c r="GO47" s="92"/>
      <c r="GP47" s="92"/>
      <c r="GQ47" s="92"/>
      <c r="GR47" s="92"/>
      <c r="GS47" s="92"/>
      <c r="GT47" s="92"/>
      <c r="GU47" s="92"/>
      <c r="GV47" s="92"/>
      <c r="GW47" s="92"/>
      <c r="GX47" s="92"/>
      <c r="GY47" s="92"/>
      <c r="GZ47" s="92"/>
      <c r="HA47" s="92"/>
      <c r="HB47" s="92"/>
      <c r="HC47" s="92"/>
      <c r="HD47" s="92"/>
      <c r="HE47" s="92"/>
      <c r="HF47" s="92"/>
      <c r="HG47" s="92"/>
      <c r="HH47" s="92"/>
      <c r="HI47" s="92"/>
      <c r="HJ47" s="92"/>
      <c r="HK47" s="92"/>
      <c r="HL47" s="92"/>
      <c r="HM47" s="92"/>
      <c r="HN47" s="92"/>
      <c r="HO47" s="92"/>
      <c r="HP47" s="92"/>
      <c r="HQ47" s="92"/>
      <c r="HR47" s="92"/>
      <c r="HS47" s="92"/>
      <c r="HT47" s="92"/>
      <c r="HU47" s="92"/>
      <c r="HV47" s="92"/>
      <c r="HW47" s="92"/>
      <c r="HX47" s="92"/>
      <c r="HY47" s="92"/>
      <c r="HZ47" s="92"/>
      <c r="IA47" s="92"/>
      <c r="IB47" s="92"/>
      <c r="IC47" s="92"/>
      <c r="ID47" s="92"/>
      <c r="IE47" s="92"/>
      <c r="IF47" s="92"/>
      <c r="IG47" s="92"/>
      <c r="IH47" s="92"/>
      <c r="II47" s="92"/>
      <c r="IJ47" s="92"/>
      <c r="IK47" s="92"/>
      <c r="IL47" s="92"/>
      <c r="IM47" s="92"/>
      <c r="IN47" s="92"/>
      <c r="IO47" s="92"/>
      <c r="IP47" s="92"/>
      <c r="IQ47" s="92"/>
      <c r="IR47" s="92"/>
      <c r="IS47" s="92"/>
      <c r="IT47" s="92"/>
    </row>
    <row r="48" spans="1:254" s="14" customFormat="1" ht="15" customHeight="1">
      <c r="A48" s="61">
        <v>112</v>
      </c>
      <c r="B48" s="62"/>
      <c r="C48" s="79" t="s">
        <v>295</v>
      </c>
      <c r="D48" s="80" t="s">
        <v>296</v>
      </c>
      <c r="E48" s="63"/>
      <c r="F48" s="58" t="e">
        <f>VLOOKUP(D48,#REF!,3,0)</f>
        <v>#REF!</v>
      </c>
      <c r="G48" s="59">
        <v>8.4346750000000004</v>
      </c>
      <c r="H48" s="65"/>
      <c r="I48" s="92"/>
      <c r="J48" s="93"/>
      <c r="K48" s="92"/>
      <c r="L48" s="92"/>
      <c r="M48" s="100"/>
      <c r="N48" s="58"/>
      <c r="O48" s="92"/>
      <c r="P48" s="99"/>
      <c r="Q48" s="99"/>
      <c r="R48" s="99"/>
      <c r="S48" s="99"/>
      <c r="T48" s="99"/>
      <c r="U48" s="99"/>
      <c r="V48" s="98">
        <v>7.8499999999999994E-6</v>
      </c>
      <c r="W48" s="98">
        <f t="shared" si="7"/>
        <v>0</v>
      </c>
      <c r="X48" s="99"/>
      <c r="Y48" s="98">
        <f t="shared" si="8"/>
        <v>0</v>
      </c>
      <c r="Z48" s="99"/>
      <c r="AA48" s="99"/>
      <c r="AB48" s="99"/>
      <c r="AC48" s="99"/>
      <c r="AD48" s="99"/>
      <c r="AE48" s="112">
        <f t="shared" si="9"/>
        <v>0</v>
      </c>
      <c r="AF48" s="99" t="s">
        <v>363</v>
      </c>
      <c r="AG48" s="99"/>
      <c r="AH48" s="99"/>
      <c r="AI48" s="99"/>
      <c r="AJ48" s="99"/>
      <c r="AK48" s="99"/>
      <c r="AL48" s="99"/>
      <c r="AM48" s="99"/>
      <c r="AN48" s="99"/>
      <c r="AO48" s="99"/>
      <c r="AP48" s="99"/>
      <c r="AQ48" s="99"/>
      <c r="AR48" s="99"/>
      <c r="AS48" s="99"/>
      <c r="AT48" s="99"/>
      <c r="AU48" s="99"/>
      <c r="AV48" s="99"/>
      <c r="AW48" s="99"/>
      <c r="AX48" s="99"/>
      <c r="AY48" s="99"/>
      <c r="AZ48" s="99"/>
      <c r="BA48" s="99"/>
      <c r="BB48" s="99"/>
      <c r="BC48" s="99"/>
      <c r="BD48" s="99"/>
      <c r="BE48" s="125">
        <f t="shared" si="10"/>
        <v>0</v>
      </c>
      <c r="BF48" s="112">
        <f t="shared" si="11"/>
        <v>0</v>
      </c>
      <c r="BG48" s="124">
        <v>0.2</v>
      </c>
      <c r="BH48" s="111">
        <f t="shared" si="12"/>
        <v>0</v>
      </c>
      <c r="BI48" s="92"/>
      <c r="BJ48" s="92"/>
      <c r="BK48" s="92"/>
      <c r="BL48" s="92"/>
      <c r="BM48" s="92"/>
      <c r="BN48" s="92"/>
      <c r="BO48" s="92"/>
      <c r="BP48" s="92"/>
      <c r="BQ48" s="92"/>
      <c r="BR48" s="92"/>
      <c r="BS48" s="92"/>
      <c r="BT48" s="92"/>
      <c r="BU48" s="92"/>
      <c r="BV48" s="92"/>
      <c r="BW48" s="92"/>
      <c r="BX48" s="92"/>
      <c r="BY48" s="92"/>
      <c r="BZ48" s="92"/>
      <c r="CA48" s="92"/>
      <c r="CB48" s="92"/>
      <c r="CC48" s="92"/>
      <c r="CD48" s="92"/>
      <c r="CE48" s="92"/>
      <c r="CF48" s="92"/>
      <c r="CG48" s="92"/>
      <c r="CH48" s="92"/>
      <c r="CI48" s="92"/>
      <c r="CJ48" s="92"/>
      <c r="CK48" s="92"/>
      <c r="CL48" s="92"/>
      <c r="CM48" s="92"/>
      <c r="CN48" s="92"/>
      <c r="CO48" s="92"/>
      <c r="CP48" s="92"/>
      <c r="CQ48" s="92"/>
      <c r="CR48" s="92"/>
      <c r="CS48" s="92"/>
      <c r="CT48" s="92"/>
      <c r="CU48" s="92"/>
      <c r="CV48" s="92"/>
      <c r="CW48" s="92"/>
      <c r="CX48" s="92"/>
      <c r="CY48" s="92"/>
      <c r="CZ48" s="92"/>
      <c r="DA48" s="92"/>
      <c r="DB48" s="92"/>
      <c r="DC48" s="92"/>
      <c r="DD48" s="92"/>
      <c r="DE48" s="92"/>
      <c r="DF48" s="92"/>
      <c r="DG48" s="92"/>
      <c r="DH48" s="92"/>
      <c r="DI48" s="92"/>
      <c r="DJ48" s="92"/>
      <c r="DK48" s="92"/>
      <c r="DL48" s="92"/>
      <c r="DM48" s="92"/>
      <c r="DN48" s="92"/>
      <c r="DO48" s="92"/>
      <c r="DP48" s="92"/>
      <c r="DQ48" s="92"/>
      <c r="DR48" s="92"/>
      <c r="DS48" s="92"/>
      <c r="DT48" s="92"/>
      <c r="DU48" s="92"/>
      <c r="DV48" s="92"/>
      <c r="DW48" s="92"/>
      <c r="DX48" s="92"/>
      <c r="DY48" s="92"/>
      <c r="DZ48" s="92"/>
      <c r="EA48" s="92"/>
      <c r="EB48" s="92"/>
      <c r="EC48" s="92"/>
      <c r="ED48" s="92"/>
      <c r="EE48" s="92"/>
      <c r="EF48" s="92"/>
      <c r="EG48" s="92"/>
      <c r="EH48" s="92"/>
      <c r="EI48" s="92"/>
      <c r="EJ48" s="92"/>
      <c r="EK48" s="92"/>
      <c r="EL48" s="92"/>
      <c r="EM48" s="92"/>
      <c r="EN48" s="92"/>
      <c r="EO48" s="92"/>
      <c r="EP48" s="92"/>
      <c r="EQ48" s="92"/>
      <c r="ER48" s="92"/>
      <c r="ES48" s="92"/>
      <c r="ET48" s="92"/>
      <c r="EU48" s="92"/>
      <c r="EV48" s="92"/>
      <c r="EW48" s="92"/>
      <c r="EX48" s="92"/>
      <c r="EY48" s="92"/>
      <c r="EZ48" s="92"/>
      <c r="FA48" s="92"/>
      <c r="FB48" s="92"/>
      <c r="FC48" s="92"/>
      <c r="FD48" s="92"/>
      <c r="FE48" s="92"/>
      <c r="FF48" s="92"/>
      <c r="FG48" s="92"/>
      <c r="FH48" s="92"/>
      <c r="FI48" s="92"/>
      <c r="FJ48" s="92"/>
      <c r="FK48" s="92"/>
      <c r="FL48" s="92"/>
      <c r="FM48" s="92"/>
      <c r="FN48" s="92"/>
      <c r="FO48" s="92"/>
      <c r="FP48" s="92"/>
      <c r="FQ48" s="92"/>
      <c r="FR48" s="92"/>
      <c r="FS48" s="92"/>
      <c r="FT48" s="92"/>
      <c r="FU48" s="92"/>
      <c r="FV48" s="92"/>
      <c r="FW48" s="92"/>
      <c r="FX48" s="92"/>
      <c r="FY48" s="92"/>
      <c r="FZ48" s="92"/>
      <c r="GA48" s="92"/>
      <c r="GB48" s="92"/>
      <c r="GC48" s="92"/>
      <c r="GD48" s="92"/>
      <c r="GE48" s="92"/>
      <c r="GF48" s="92"/>
      <c r="GG48" s="92"/>
      <c r="GH48" s="92"/>
      <c r="GI48" s="92"/>
      <c r="GJ48" s="92"/>
      <c r="GK48" s="92"/>
      <c r="GL48" s="92"/>
      <c r="GM48" s="92"/>
      <c r="GN48" s="92"/>
      <c r="GO48" s="92"/>
      <c r="GP48" s="92"/>
      <c r="GQ48" s="92"/>
      <c r="GR48" s="92"/>
      <c r="GS48" s="92"/>
      <c r="GT48" s="92"/>
      <c r="GU48" s="92"/>
      <c r="GV48" s="92"/>
      <c r="GW48" s="92"/>
      <c r="GX48" s="92"/>
      <c r="GY48" s="92"/>
      <c r="GZ48" s="92"/>
      <c r="HA48" s="92"/>
      <c r="HB48" s="92"/>
      <c r="HC48" s="92"/>
      <c r="HD48" s="92"/>
      <c r="HE48" s="92"/>
      <c r="HF48" s="92"/>
      <c r="HG48" s="92"/>
      <c r="HH48" s="92"/>
      <c r="HI48" s="92"/>
      <c r="HJ48" s="92"/>
      <c r="HK48" s="92"/>
      <c r="HL48" s="92"/>
      <c r="HM48" s="92"/>
      <c r="HN48" s="92"/>
      <c r="HO48" s="92"/>
      <c r="HP48" s="92"/>
      <c r="HQ48" s="92"/>
      <c r="HR48" s="92"/>
      <c r="HS48" s="92"/>
      <c r="HT48" s="92"/>
      <c r="HU48" s="92"/>
      <c r="HV48" s="92"/>
      <c r="HW48" s="92"/>
      <c r="HX48" s="92"/>
      <c r="HY48" s="92"/>
      <c r="HZ48" s="92"/>
      <c r="IA48" s="92"/>
      <c r="IB48" s="92"/>
      <c r="IC48" s="92"/>
      <c r="ID48" s="92"/>
      <c r="IE48" s="92"/>
      <c r="IF48" s="92"/>
      <c r="IG48" s="92"/>
      <c r="IH48" s="92"/>
      <c r="II48" s="92"/>
      <c r="IJ48" s="92"/>
      <c r="IK48" s="92"/>
      <c r="IL48" s="92"/>
      <c r="IM48" s="92"/>
      <c r="IN48" s="92"/>
      <c r="IO48" s="92"/>
      <c r="IP48" s="92"/>
      <c r="IQ48" s="92"/>
      <c r="IR48" s="92"/>
      <c r="IS48" s="92"/>
      <c r="IT48" s="92"/>
    </row>
    <row r="49" spans="1:254" s="14" customFormat="1" ht="15" customHeight="1">
      <c r="A49" s="61">
        <v>113</v>
      </c>
      <c r="B49" s="62"/>
      <c r="C49" s="79" t="s">
        <v>297</v>
      </c>
      <c r="D49" s="80" t="s">
        <v>298</v>
      </c>
      <c r="E49" s="63"/>
      <c r="F49" s="58" t="e">
        <f>VLOOKUP(D49,#REF!,3,0)</f>
        <v>#REF!</v>
      </c>
      <c r="G49" s="59">
        <v>3.9181650000000001</v>
      </c>
      <c r="H49" s="65"/>
      <c r="I49" s="92"/>
      <c r="J49" s="93"/>
      <c r="K49" s="92"/>
      <c r="L49" s="92"/>
      <c r="M49" s="100"/>
      <c r="N49" s="58"/>
      <c r="O49" s="92"/>
      <c r="P49" s="99"/>
      <c r="Q49" s="99"/>
      <c r="R49" s="99"/>
      <c r="S49" s="99"/>
      <c r="T49" s="99"/>
      <c r="U49" s="99"/>
      <c r="V49" s="98">
        <v>7.8499999999999994E-6</v>
      </c>
      <c r="W49" s="98">
        <f t="shared" si="7"/>
        <v>0</v>
      </c>
      <c r="X49" s="99"/>
      <c r="Y49" s="98">
        <f t="shared" si="8"/>
        <v>0</v>
      </c>
      <c r="Z49" s="99"/>
      <c r="AA49" s="99"/>
      <c r="AB49" s="99"/>
      <c r="AC49" s="99"/>
      <c r="AD49" s="99"/>
      <c r="AE49" s="112">
        <f t="shared" si="9"/>
        <v>0</v>
      </c>
      <c r="AF49" s="99" t="s">
        <v>363</v>
      </c>
      <c r="AG49" s="99"/>
      <c r="AH49" s="99"/>
      <c r="AI49" s="99"/>
      <c r="AJ49" s="99"/>
      <c r="AK49" s="99"/>
      <c r="AL49" s="99"/>
      <c r="AM49" s="99"/>
      <c r="AN49" s="99"/>
      <c r="AO49" s="99"/>
      <c r="AP49" s="99"/>
      <c r="AQ49" s="99"/>
      <c r="AR49" s="99"/>
      <c r="AS49" s="99"/>
      <c r="AT49" s="99"/>
      <c r="AU49" s="99"/>
      <c r="AV49" s="99"/>
      <c r="AW49" s="99"/>
      <c r="AX49" s="99"/>
      <c r="AY49" s="99"/>
      <c r="AZ49" s="99"/>
      <c r="BA49" s="99"/>
      <c r="BB49" s="99"/>
      <c r="BC49" s="99"/>
      <c r="BD49" s="99"/>
      <c r="BE49" s="125">
        <f t="shared" si="10"/>
        <v>0</v>
      </c>
      <c r="BF49" s="112">
        <f t="shared" si="11"/>
        <v>0</v>
      </c>
      <c r="BG49" s="124">
        <v>0.2</v>
      </c>
      <c r="BH49" s="111">
        <f t="shared" si="12"/>
        <v>0</v>
      </c>
      <c r="BI49" s="92"/>
      <c r="BJ49" s="92"/>
      <c r="BK49" s="92"/>
      <c r="BL49" s="92"/>
      <c r="BM49" s="92"/>
      <c r="BN49" s="92"/>
      <c r="BO49" s="92"/>
      <c r="BP49" s="92"/>
      <c r="BQ49" s="92"/>
      <c r="BR49" s="92"/>
      <c r="BS49" s="92"/>
      <c r="BT49" s="92"/>
      <c r="BU49" s="92"/>
      <c r="BV49" s="92"/>
      <c r="BW49" s="92"/>
      <c r="BX49" s="92"/>
      <c r="BY49" s="92"/>
      <c r="BZ49" s="92"/>
      <c r="CA49" s="92"/>
      <c r="CB49" s="92"/>
      <c r="CC49" s="92"/>
      <c r="CD49" s="92"/>
      <c r="CE49" s="92"/>
      <c r="CF49" s="92"/>
      <c r="CG49" s="92"/>
      <c r="CH49" s="92"/>
      <c r="CI49" s="92"/>
      <c r="CJ49" s="92"/>
      <c r="CK49" s="92"/>
      <c r="CL49" s="92"/>
      <c r="CM49" s="92"/>
      <c r="CN49" s="92"/>
      <c r="CO49" s="92"/>
      <c r="CP49" s="92"/>
      <c r="CQ49" s="92"/>
      <c r="CR49" s="92"/>
      <c r="CS49" s="92"/>
      <c r="CT49" s="92"/>
      <c r="CU49" s="92"/>
      <c r="CV49" s="92"/>
      <c r="CW49" s="92"/>
      <c r="CX49" s="92"/>
      <c r="CY49" s="92"/>
      <c r="CZ49" s="92"/>
      <c r="DA49" s="92"/>
      <c r="DB49" s="92"/>
      <c r="DC49" s="92"/>
      <c r="DD49" s="92"/>
      <c r="DE49" s="92"/>
      <c r="DF49" s="92"/>
      <c r="DG49" s="92"/>
      <c r="DH49" s="92"/>
      <c r="DI49" s="92"/>
      <c r="DJ49" s="92"/>
      <c r="DK49" s="92"/>
      <c r="DL49" s="92"/>
      <c r="DM49" s="92"/>
      <c r="DN49" s="92"/>
      <c r="DO49" s="92"/>
      <c r="DP49" s="92"/>
      <c r="DQ49" s="92"/>
      <c r="DR49" s="92"/>
      <c r="DS49" s="92"/>
      <c r="DT49" s="92"/>
      <c r="DU49" s="92"/>
      <c r="DV49" s="92"/>
      <c r="DW49" s="92"/>
      <c r="DX49" s="92"/>
      <c r="DY49" s="92"/>
      <c r="DZ49" s="92"/>
      <c r="EA49" s="92"/>
      <c r="EB49" s="92"/>
      <c r="EC49" s="92"/>
      <c r="ED49" s="92"/>
      <c r="EE49" s="92"/>
      <c r="EF49" s="92"/>
      <c r="EG49" s="92"/>
      <c r="EH49" s="92"/>
      <c r="EI49" s="92"/>
      <c r="EJ49" s="92"/>
      <c r="EK49" s="92"/>
      <c r="EL49" s="92"/>
      <c r="EM49" s="92"/>
      <c r="EN49" s="92"/>
      <c r="EO49" s="92"/>
      <c r="EP49" s="92"/>
      <c r="EQ49" s="92"/>
      <c r="ER49" s="92"/>
      <c r="ES49" s="92"/>
      <c r="ET49" s="92"/>
      <c r="EU49" s="92"/>
      <c r="EV49" s="92"/>
      <c r="EW49" s="92"/>
      <c r="EX49" s="92"/>
      <c r="EY49" s="92"/>
      <c r="EZ49" s="92"/>
      <c r="FA49" s="92"/>
      <c r="FB49" s="92"/>
      <c r="FC49" s="92"/>
      <c r="FD49" s="92"/>
      <c r="FE49" s="92"/>
      <c r="FF49" s="92"/>
      <c r="FG49" s="92"/>
      <c r="FH49" s="92"/>
      <c r="FI49" s="92"/>
      <c r="FJ49" s="92"/>
      <c r="FK49" s="92"/>
      <c r="FL49" s="92"/>
      <c r="FM49" s="92"/>
      <c r="FN49" s="92"/>
      <c r="FO49" s="92"/>
      <c r="FP49" s="92"/>
      <c r="FQ49" s="92"/>
      <c r="FR49" s="92"/>
      <c r="FS49" s="92"/>
      <c r="FT49" s="92"/>
      <c r="FU49" s="92"/>
      <c r="FV49" s="92"/>
      <c r="FW49" s="92"/>
      <c r="FX49" s="92"/>
      <c r="FY49" s="92"/>
      <c r="FZ49" s="92"/>
      <c r="GA49" s="92"/>
      <c r="GB49" s="92"/>
      <c r="GC49" s="92"/>
      <c r="GD49" s="92"/>
      <c r="GE49" s="92"/>
      <c r="GF49" s="92"/>
      <c r="GG49" s="92"/>
      <c r="GH49" s="92"/>
      <c r="GI49" s="92"/>
      <c r="GJ49" s="92"/>
      <c r="GK49" s="92"/>
      <c r="GL49" s="92"/>
      <c r="GM49" s="92"/>
      <c r="GN49" s="92"/>
      <c r="GO49" s="92"/>
      <c r="GP49" s="92"/>
      <c r="GQ49" s="92"/>
      <c r="GR49" s="92"/>
      <c r="GS49" s="92"/>
      <c r="GT49" s="92"/>
      <c r="GU49" s="92"/>
      <c r="GV49" s="92"/>
      <c r="GW49" s="92"/>
      <c r="GX49" s="92"/>
      <c r="GY49" s="92"/>
      <c r="GZ49" s="92"/>
      <c r="HA49" s="92"/>
      <c r="HB49" s="92"/>
      <c r="HC49" s="92"/>
      <c r="HD49" s="92"/>
      <c r="HE49" s="92"/>
      <c r="HF49" s="92"/>
      <c r="HG49" s="92"/>
      <c r="HH49" s="92"/>
      <c r="HI49" s="92"/>
      <c r="HJ49" s="92"/>
      <c r="HK49" s="92"/>
      <c r="HL49" s="92"/>
      <c r="HM49" s="92"/>
      <c r="HN49" s="92"/>
      <c r="HO49" s="92"/>
      <c r="HP49" s="92"/>
      <c r="HQ49" s="92"/>
      <c r="HR49" s="92"/>
      <c r="HS49" s="92"/>
      <c r="HT49" s="92"/>
      <c r="HU49" s="92"/>
      <c r="HV49" s="92"/>
      <c r="HW49" s="92"/>
      <c r="HX49" s="92"/>
      <c r="HY49" s="92"/>
      <c r="HZ49" s="92"/>
      <c r="IA49" s="92"/>
      <c r="IB49" s="92"/>
      <c r="IC49" s="92"/>
      <c r="ID49" s="92"/>
      <c r="IE49" s="92"/>
      <c r="IF49" s="92"/>
      <c r="IG49" s="92"/>
      <c r="IH49" s="92"/>
      <c r="II49" s="92"/>
      <c r="IJ49" s="92"/>
      <c r="IK49" s="92"/>
      <c r="IL49" s="92"/>
      <c r="IM49" s="92"/>
      <c r="IN49" s="92"/>
      <c r="IO49" s="92"/>
      <c r="IP49" s="92"/>
      <c r="IQ49" s="92"/>
      <c r="IR49" s="92"/>
      <c r="IS49" s="92"/>
      <c r="IT49" s="92"/>
    </row>
    <row r="50" spans="1:254" s="14" customFormat="1" ht="15" customHeight="1">
      <c r="A50" s="61">
        <v>114</v>
      </c>
      <c r="B50" s="62"/>
      <c r="C50" s="79" t="s">
        <v>299</v>
      </c>
      <c r="D50" s="80" t="s">
        <v>300</v>
      </c>
      <c r="E50" s="63"/>
      <c r="F50" s="58" t="e">
        <f>VLOOKUP(D50,#REF!,3,0)</f>
        <v>#REF!</v>
      </c>
      <c r="G50" s="59">
        <v>8.1308450000000008</v>
      </c>
      <c r="H50" s="65"/>
      <c r="I50" s="92"/>
      <c r="J50" s="93"/>
      <c r="K50" s="92"/>
      <c r="L50" s="92"/>
      <c r="M50" s="100"/>
      <c r="N50" s="58"/>
      <c r="O50" s="92"/>
      <c r="P50" s="99"/>
      <c r="Q50" s="99"/>
      <c r="R50" s="99"/>
      <c r="S50" s="99"/>
      <c r="T50" s="99"/>
      <c r="U50" s="99"/>
      <c r="V50" s="98">
        <v>7.8499999999999994E-6</v>
      </c>
      <c r="W50" s="98">
        <f t="shared" si="7"/>
        <v>0</v>
      </c>
      <c r="X50" s="99"/>
      <c r="Y50" s="98">
        <f t="shared" si="8"/>
        <v>0</v>
      </c>
      <c r="Z50" s="99"/>
      <c r="AA50" s="99"/>
      <c r="AB50" s="99"/>
      <c r="AC50" s="99"/>
      <c r="AD50" s="99"/>
      <c r="AE50" s="112">
        <f t="shared" si="9"/>
        <v>0</v>
      </c>
      <c r="AF50" s="99" t="s">
        <v>363</v>
      </c>
      <c r="AG50" s="99"/>
      <c r="AH50" s="99"/>
      <c r="AI50" s="99"/>
      <c r="AJ50" s="99"/>
      <c r="AK50" s="99"/>
      <c r="AL50" s="99"/>
      <c r="AM50" s="99"/>
      <c r="AN50" s="99"/>
      <c r="AO50" s="99"/>
      <c r="AP50" s="99"/>
      <c r="AQ50" s="99"/>
      <c r="AR50" s="99"/>
      <c r="AS50" s="99"/>
      <c r="AT50" s="99"/>
      <c r="AU50" s="99"/>
      <c r="AV50" s="99"/>
      <c r="AW50" s="99"/>
      <c r="AX50" s="99"/>
      <c r="AY50" s="99"/>
      <c r="AZ50" s="99"/>
      <c r="BA50" s="99"/>
      <c r="BB50" s="99"/>
      <c r="BC50" s="99"/>
      <c r="BD50" s="99"/>
      <c r="BE50" s="125">
        <f t="shared" si="10"/>
        <v>0</v>
      </c>
      <c r="BF50" s="112">
        <f t="shared" si="11"/>
        <v>0</v>
      </c>
      <c r="BG50" s="124">
        <v>0.2</v>
      </c>
      <c r="BH50" s="111">
        <f t="shared" si="12"/>
        <v>0</v>
      </c>
      <c r="BI50" s="92"/>
      <c r="BJ50" s="92"/>
      <c r="BK50" s="92"/>
      <c r="BL50" s="92"/>
      <c r="BM50" s="92"/>
      <c r="BN50" s="92"/>
      <c r="BO50" s="92"/>
      <c r="BP50" s="92"/>
      <c r="BQ50" s="92"/>
      <c r="BR50" s="92"/>
      <c r="BS50" s="92"/>
      <c r="BT50" s="92"/>
      <c r="BU50" s="92"/>
      <c r="BV50" s="92"/>
      <c r="BW50" s="92"/>
      <c r="BX50" s="92"/>
      <c r="BY50" s="92"/>
      <c r="BZ50" s="92"/>
      <c r="CA50" s="92"/>
      <c r="CB50" s="92"/>
      <c r="CC50" s="92"/>
      <c r="CD50" s="92"/>
      <c r="CE50" s="92"/>
      <c r="CF50" s="92"/>
      <c r="CG50" s="92"/>
      <c r="CH50" s="92"/>
      <c r="CI50" s="92"/>
      <c r="CJ50" s="92"/>
      <c r="CK50" s="92"/>
      <c r="CL50" s="92"/>
      <c r="CM50" s="92"/>
      <c r="CN50" s="92"/>
      <c r="CO50" s="92"/>
      <c r="CP50" s="92"/>
      <c r="CQ50" s="92"/>
      <c r="CR50" s="92"/>
      <c r="CS50" s="92"/>
      <c r="CT50" s="92"/>
      <c r="CU50" s="92"/>
      <c r="CV50" s="92"/>
      <c r="CW50" s="92"/>
      <c r="CX50" s="92"/>
      <c r="CY50" s="92"/>
      <c r="CZ50" s="92"/>
      <c r="DA50" s="92"/>
      <c r="DB50" s="92"/>
      <c r="DC50" s="92"/>
      <c r="DD50" s="92"/>
      <c r="DE50" s="92"/>
      <c r="DF50" s="92"/>
      <c r="DG50" s="92"/>
      <c r="DH50" s="92"/>
      <c r="DI50" s="92"/>
      <c r="DJ50" s="92"/>
      <c r="DK50" s="92"/>
      <c r="DL50" s="92"/>
      <c r="DM50" s="92"/>
      <c r="DN50" s="92"/>
      <c r="DO50" s="92"/>
      <c r="DP50" s="92"/>
      <c r="DQ50" s="92"/>
      <c r="DR50" s="92"/>
      <c r="DS50" s="92"/>
      <c r="DT50" s="92"/>
      <c r="DU50" s="92"/>
      <c r="DV50" s="92"/>
      <c r="DW50" s="92"/>
      <c r="DX50" s="92"/>
      <c r="DY50" s="92"/>
      <c r="DZ50" s="92"/>
      <c r="EA50" s="92"/>
      <c r="EB50" s="92"/>
      <c r="EC50" s="92"/>
      <c r="ED50" s="92"/>
      <c r="EE50" s="92"/>
      <c r="EF50" s="92"/>
      <c r="EG50" s="92"/>
      <c r="EH50" s="92"/>
      <c r="EI50" s="92"/>
      <c r="EJ50" s="92"/>
      <c r="EK50" s="92"/>
      <c r="EL50" s="92"/>
      <c r="EM50" s="92"/>
      <c r="EN50" s="92"/>
      <c r="EO50" s="92"/>
      <c r="EP50" s="92"/>
      <c r="EQ50" s="92"/>
      <c r="ER50" s="92"/>
      <c r="ES50" s="92"/>
      <c r="ET50" s="92"/>
      <c r="EU50" s="92"/>
      <c r="EV50" s="92"/>
      <c r="EW50" s="92"/>
      <c r="EX50" s="92"/>
      <c r="EY50" s="92"/>
      <c r="EZ50" s="92"/>
      <c r="FA50" s="92"/>
      <c r="FB50" s="92"/>
      <c r="FC50" s="92"/>
      <c r="FD50" s="92"/>
      <c r="FE50" s="92"/>
      <c r="FF50" s="92"/>
      <c r="FG50" s="92"/>
      <c r="FH50" s="92"/>
      <c r="FI50" s="92"/>
      <c r="FJ50" s="92"/>
      <c r="FK50" s="92"/>
      <c r="FL50" s="92"/>
      <c r="FM50" s="92"/>
      <c r="FN50" s="92"/>
      <c r="FO50" s="92"/>
      <c r="FP50" s="92"/>
      <c r="FQ50" s="92"/>
      <c r="FR50" s="92"/>
      <c r="FS50" s="92"/>
      <c r="FT50" s="92"/>
      <c r="FU50" s="92"/>
      <c r="FV50" s="92"/>
      <c r="FW50" s="92"/>
      <c r="FX50" s="92"/>
      <c r="FY50" s="92"/>
      <c r="FZ50" s="92"/>
      <c r="GA50" s="92"/>
      <c r="GB50" s="92"/>
      <c r="GC50" s="92"/>
      <c r="GD50" s="92"/>
      <c r="GE50" s="92"/>
      <c r="GF50" s="92"/>
      <c r="GG50" s="92"/>
      <c r="GH50" s="92"/>
      <c r="GI50" s="92"/>
      <c r="GJ50" s="92"/>
      <c r="GK50" s="92"/>
      <c r="GL50" s="92"/>
      <c r="GM50" s="92"/>
      <c r="GN50" s="92"/>
      <c r="GO50" s="92"/>
      <c r="GP50" s="92"/>
      <c r="GQ50" s="92"/>
      <c r="GR50" s="92"/>
      <c r="GS50" s="92"/>
      <c r="GT50" s="92"/>
      <c r="GU50" s="92"/>
      <c r="GV50" s="92"/>
      <c r="GW50" s="92"/>
      <c r="GX50" s="92"/>
      <c r="GY50" s="92"/>
      <c r="GZ50" s="92"/>
      <c r="HA50" s="92"/>
      <c r="HB50" s="92"/>
      <c r="HC50" s="92"/>
      <c r="HD50" s="92"/>
      <c r="HE50" s="92"/>
      <c r="HF50" s="92"/>
      <c r="HG50" s="92"/>
      <c r="HH50" s="92"/>
      <c r="HI50" s="92"/>
      <c r="HJ50" s="92"/>
      <c r="HK50" s="92"/>
      <c r="HL50" s="92"/>
      <c r="HM50" s="92"/>
      <c r="HN50" s="92"/>
      <c r="HO50" s="92"/>
      <c r="HP50" s="92"/>
      <c r="HQ50" s="92"/>
      <c r="HR50" s="92"/>
      <c r="HS50" s="92"/>
      <c r="HT50" s="92"/>
      <c r="HU50" s="92"/>
      <c r="HV50" s="92"/>
      <c r="HW50" s="92"/>
      <c r="HX50" s="92"/>
      <c r="HY50" s="92"/>
      <c r="HZ50" s="92"/>
      <c r="IA50" s="92"/>
      <c r="IB50" s="92"/>
      <c r="IC50" s="92"/>
      <c r="ID50" s="92"/>
      <c r="IE50" s="92"/>
      <c r="IF50" s="92"/>
      <c r="IG50" s="92"/>
      <c r="IH50" s="92"/>
      <c r="II50" s="92"/>
      <c r="IJ50" s="92"/>
      <c r="IK50" s="92"/>
      <c r="IL50" s="92"/>
      <c r="IM50" s="92"/>
      <c r="IN50" s="92"/>
      <c r="IO50" s="92"/>
      <c r="IP50" s="92"/>
      <c r="IQ50" s="92"/>
      <c r="IR50" s="92"/>
      <c r="IS50" s="92"/>
      <c r="IT50" s="92"/>
    </row>
    <row r="51" spans="1:254" s="14" customFormat="1" ht="15" customHeight="1">
      <c r="A51" s="61">
        <v>115</v>
      </c>
      <c r="B51" s="62"/>
      <c r="C51" s="79" t="s">
        <v>301</v>
      </c>
      <c r="D51" s="80" t="s">
        <v>302</v>
      </c>
      <c r="E51" s="63"/>
      <c r="F51" s="58" t="e">
        <f>VLOOKUP(D51,#REF!,3,0)</f>
        <v>#REF!</v>
      </c>
      <c r="G51" s="59">
        <v>9.1840150000000005</v>
      </c>
      <c r="H51" s="65"/>
      <c r="I51" s="92"/>
      <c r="J51" s="93"/>
      <c r="K51" s="92"/>
      <c r="L51" s="92"/>
      <c r="M51" s="100"/>
      <c r="N51" s="58"/>
      <c r="O51" s="92"/>
      <c r="P51" s="99"/>
      <c r="Q51" s="99"/>
      <c r="R51" s="99"/>
      <c r="S51" s="99"/>
      <c r="T51" s="99"/>
      <c r="U51" s="99"/>
      <c r="V51" s="98">
        <v>7.8499999999999994E-6</v>
      </c>
      <c r="W51" s="98">
        <f t="shared" si="7"/>
        <v>0</v>
      </c>
      <c r="X51" s="99"/>
      <c r="Y51" s="98">
        <f t="shared" si="8"/>
        <v>0</v>
      </c>
      <c r="Z51" s="99"/>
      <c r="AA51" s="99"/>
      <c r="AB51" s="99"/>
      <c r="AC51" s="99"/>
      <c r="AD51" s="99"/>
      <c r="AE51" s="112">
        <f t="shared" si="9"/>
        <v>0</v>
      </c>
      <c r="AF51" s="99" t="s">
        <v>363</v>
      </c>
      <c r="AG51" s="99"/>
      <c r="AH51" s="99"/>
      <c r="AI51" s="99"/>
      <c r="AJ51" s="99"/>
      <c r="AK51" s="99"/>
      <c r="AL51" s="99"/>
      <c r="AM51" s="99"/>
      <c r="AN51" s="99"/>
      <c r="AO51" s="99"/>
      <c r="AP51" s="99"/>
      <c r="AQ51" s="99"/>
      <c r="AR51" s="99"/>
      <c r="AS51" s="99"/>
      <c r="AT51" s="99"/>
      <c r="AU51" s="99"/>
      <c r="AV51" s="99"/>
      <c r="AW51" s="99"/>
      <c r="AX51" s="99"/>
      <c r="AY51" s="99"/>
      <c r="AZ51" s="99"/>
      <c r="BA51" s="99"/>
      <c r="BB51" s="99"/>
      <c r="BC51" s="99"/>
      <c r="BD51" s="99"/>
      <c r="BE51" s="125">
        <f t="shared" si="10"/>
        <v>0</v>
      </c>
      <c r="BF51" s="112">
        <f t="shared" si="11"/>
        <v>0</v>
      </c>
      <c r="BG51" s="124">
        <v>0.2</v>
      </c>
      <c r="BH51" s="111">
        <f t="shared" si="12"/>
        <v>0</v>
      </c>
      <c r="BI51" s="92"/>
      <c r="BJ51" s="92"/>
      <c r="BK51" s="92"/>
      <c r="BL51" s="92"/>
      <c r="BM51" s="92"/>
      <c r="BN51" s="92"/>
      <c r="BO51" s="92"/>
      <c r="BP51" s="92"/>
      <c r="BQ51" s="92"/>
      <c r="BR51" s="92"/>
      <c r="BS51" s="92"/>
      <c r="BT51" s="92"/>
      <c r="BU51" s="92"/>
      <c r="BV51" s="92"/>
      <c r="BW51" s="92"/>
      <c r="BX51" s="92"/>
      <c r="BY51" s="92"/>
      <c r="BZ51" s="92"/>
      <c r="CA51" s="92"/>
      <c r="CB51" s="92"/>
      <c r="CC51" s="92"/>
      <c r="CD51" s="92"/>
      <c r="CE51" s="92"/>
      <c r="CF51" s="92"/>
      <c r="CG51" s="92"/>
      <c r="CH51" s="92"/>
      <c r="CI51" s="92"/>
      <c r="CJ51" s="92"/>
      <c r="CK51" s="92"/>
      <c r="CL51" s="92"/>
      <c r="CM51" s="92"/>
      <c r="CN51" s="92"/>
      <c r="CO51" s="92"/>
      <c r="CP51" s="92"/>
      <c r="CQ51" s="92"/>
      <c r="CR51" s="92"/>
      <c r="CS51" s="92"/>
      <c r="CT51" s="92"/>
      <c r="CU51" s="92"/>
      <c r="CV51" s="92"/>
      <c r="CW51" s="92"/>
      <c r="CX51" s="92"/>
      <c r="CY51" s="92"/>
      <c r="CZ51" s="92"/>
      <c r="DA51" s="92"/>
      <c r="DB51" s="92"/>
      <c r="DC51" s="92"/>
      <c r="DD51" s="92"/>
      <c r="DE51" s="92"/>
      <c r="DF51" s="92"/>
      <c r="DG51" s="92"/>
      <c r="DH51" s="92"/>
      <c r="DI51" s="92"/>
      <c r="DJ51" s="92"/>
      <c r="DK51" s="92"/>
      <c r="DL51" s="92"/>
      <c r="DM51" s="92"/>
      <c r="DN51" s="92"/>
      <c r="DO51" s="92"/>
      <c r="DP51" s="92"/>
      <c r="DQ51" s="92"/>
      <c r="DR51" s="92"/>
      <c r="DS51" s="92"/>
      <c r="DT51" s="92"/>
      <c r="DU51" s="92"/>
      <c r="DV51" s="92"/>
      <c r="DW51" s="92"/>
      <c r="DX51" s="92"/>
      <c r="DY51" s="92"/>
      <c r="DZ51" s="92"/>
      <c r="EA51" s="92"/>
      <c r="EB51" s="92"/>
      <c r="EC51" s="92"/>
      <c r="ED51" s="92"/>
      <c r="EE51" s="92"/>
      <c r="EF51" s="92"/>
      <c r="EG51" s="92"/>
      <c r="EH51" s="92"/>
      <c r="EI51" s="92"/>
      <c r="EJ51" s="92"/>
      <c r="EK51" s="92"/>
      <c r="EL51" s="92"/>
      <c r="EM51" s="92"/>
      <c r="EN51" s="92"/>
      <c r="EO51" s="92"/>
      <c r="EP51" s="92"/>
      <c r="EQ51" s="92"/>
      <c r="ER51" s="92"/>
      <c r="ES51" s="92"/>
      <c r="ET51" s="92"/>
      <c r="EU51" s="92"/>
      <c r="EV51" s="92"/>
      <c r="EW51" s="92"/>
      <c r="EX51" s="92"/>
      <c r="EY51" s="92"/>
      <c r="EZ51" s="92"/>
      <c r="FA51" s="92"/>
      <c r="FB51" s="92"/>
      <c r="FC51" s="92"/>
      <c r="FD51" s="92"/>
      <c r="FE51" s="92"/>
      <c r="FF51" s="92"/>
      <c r="FG51" s="92"/>
      <c r="FH51" s="92"/>
      <c r="FI51" s="92"/>
      <c r="FJ51" s="92"/>
      <c r="FK51" s="92"/>
      <c r="FL51" s="92"/>
      <c r="FM51" s="92"/>
      <c r="FN51" s="92"/>
      <c r="FO51" s="92"/>
      <c r="FP51" s="92"/>
      <c r="FQ51" s="92"/>
      <c r="FR51" s="92"/>
      <c r="FS51" s="92"/>
      <c r="FT51" s="92"/>
      <c r="FU51" s="92"/>
      <c r="FV51" s="92"/>
      <c r="FW51" s="92"/>
      <c r="FX51" s="92"/>
      <c r="FY51" s="92"/>
      <c r="FZ51" s="92"/>
      <c r="GA51" s="92"/>
      <c r="GB51" s="92"/>
      <c r="GC51" s="92"/>
      <c r="GD51" s="92"/>
      <c r="GE51" s="92"/>
      <c r="GF51" s="92"/>
      <c r="GG51" s="92"/>
      <c r="GH51" s="92"/>
      <c r="GI51" s="92"/>
      <c r="GJ51" s="92"/>
      <c r="GK51" s="92"/>
      <c r="GL51" s="92"/>
      <c r="GM51" s="92"/>
      <c r="GN51" s="92"/>
      <c r="GO51" s="92"/>
      <c r="GP51" s="92"/>
      <c r="GQ51" s="92"/>
      <c r="GR51" s="92"/>
      <c r="GS51" s="92"/>
      <c r="GT51" s="92"/>
      <c r="GU51" s="92"/>
      <c r="GV51" s="92"/>
      <c r="GW51" s="92"/>
      <c r="GX51" s="92"/>
      <c r="GY51" s="92"/>
      <c r="GZ51" s="92"/>
      <c r="HA51" s="92"/>
      <c r="HB51" s="92"/>
      <c r="HC51" s="92"/>
      <c r="HD51" s="92"/>
      <c r="HE51" s="92"/>
      <c r="HF51" s="92"/>
      <c r="HG51" s="92"/>
      <c r="HH51" s="92"/>
      <c r="HI51" s="92"/>
      <c r="HJ51" s="92"/>
      <c r="HK51" s="92"/>
      <c r="HL51" s="92"/>
      <c r="HM51" s="92"/>
      <c r="HN51" s="92"/>
      <c r="HO51" s="92"/>
      <c r="HP51" s="92"/>
      <c r="HQ51" s="92"/>
      <c r="HR51" s="92"/>
      <c r="HS51" s="92"/>
      <c r="HT51" s="92"/>
      <c r="HU51" s="92"/>
      <c r="HV51" s="92"/>
      <c r="HW51" s="92"/>
      <c r="HX51" s="92"/>
      <c r="HY51" s="92"/>
      <c r="HZ51" s="92"/>
      <c r="IA51" s="92"/>
      <c r="IB51" s="92"/>
      <c r="IC51" s="92"/>
      <c r="ID51" s="92"/>
      <c r="IE51" s="92"/>
      <c r="IF51" s="92"/>
      <c r="IG51" s="92"/>
      <c r="IH51" s="92"/>
      <c r="II51" s="92"/>
      <c r="IJ51" s="92"/>
      <c r="IK51" s="92"/>
      <c r="IL51" s="92"/>
      <c r="IM51" s="92"/>
      <c r="IN51" s="92"/>
      <c r="IO51" s="92"/>
      <c r="IP51" s="92"/>
      <c r="IQ51" s="92"/>
      <c r="IR51" s="92"/>
      <c r="IS51" s="92"/>
      <c r="IT51" s="92"/>
    </row>
    <row r="52" spans="1:254" s="14" customFormat="1" ht="15" customHeight="1">
      <c r="A52" s="61">
        <v>116</v>
      </c>
      <c r="B52" s="62"/>
      <c r="C52" s="79" t="s">
        <v>303</v>
      </c>
      <c r="D52" s="80" t="s">
        <v>304</v>
      </c>
      <c r="E52" s="63"/>
      <c r="F52" s="58" t="e">
        <f>VLOOKUP(D52,#REF!,3,0)</f>
        <v>#REF!</v>
      </c>
      <c r="G52" s="59">
        <v>8.1308450000000008</v>
      </c>
      <c r="H52" s="65"/>
      <c r="I52" s="92"/>
      <c r="J52" s="93"/>
      <c r="K52" s="92"/>
      <c r="L52" s="92"/>
      <c r="M52" s="100"/>
      <c r="N52" s="58"/>
      <c r="O52" s="92"/>
      <c r="P52" s="99"/>
      <c r="Q52" s="99"/>
      <c r="R52" s="99"/>
      <c r="S52" s="99"/>
      <c r="T52" s="99"/>
      <c r="U52" s="99"/>
      <c r="V52" s="98">
        <v>7.8499999999999994E-6</v>
      </c>
      <c r="W52" s="98">
        <f t="shared" si="7"/>
        <v>0</v>
      </c>
      <c r="X52" s="99"/>
      <c r="Y52" s="98">
        <f t="shared" si="8"/>
        <v>0</v>
      </c>
      <c r="Z52" s="99"/>
      <c r="AA52" s="99"/>
      <c r="AB52" s="99"/>
      <c r="AC52" s="99"/>
      <c r="AD52" s="99"/>
      <c r="AE52" s="112">
        <f t="shared" si="9"/>
        <v>0</v>
      </c>
      <c r="AF52" s="99" t="s">
        <v>363</v>
      </c>
      <c r="AG52" s="99"/>
      <c r="AH52" s="99"/>
      <c r="AI52" s="99"/>
      <c r="AJ52" s="99"/>
      <c r="AK52" s="99"/>
      <c r="AL52" s="99"/>
      <c r="AM52" s="99"/>
      <c r="AN52" s="99"/>
      <c r="AO52" s="99"/>
      <c r="AP52" s="99"/>
      <c r="AQ52" s="99"/>
      <c r="AR52" s="99"/>
      <c r="AS52" s="99"/>
      <c r="AT52" s="99"/>
      <c r="AU52" s="99"/>
      <c r="AV52" s="99"/>
      <c r="AW52" s="99"/>
      <c r="AX52" s="99"/>
      <c r="AY52" s="99"/>
      <c r="AZ52" s="99"/>
      <c r="BA52" s="99"/>
      <c r="BB52" s="99"/>
      <c r="BC52" s="99"/>
      <c r="BD52" s="99"/>
      <c r="BE52" s="125">
        <f t="shared" si="10"/>
        <v>0</v>
      </c>
      <c r="BF52" s="112">
        <f t="shared" si="11"/>
        <v>0</v>
      </c>
      <c r="BG52" s="124">
        <v>0.2</v>
      </c>
      <c r="BH52" s="111">
        <f t="shared" si="12"/>
        <v>0</v>
      </c>
      <c r="BI52" s="92"/>
      <c r="BJ52" s="92"/>
      <c r="BK52" s="92"/>
      <c r="BL52" s="92"/>
      <c r="BM52" s="92"/>
      <c r="BN52" s="92"/>
      <c r="BO52" s="92"/>
      <c r="BP52" s="92"/>
      <c r="BQ52" s="92"/>
      <c r="BR52" s="92"/>
      <c r="BS52" s="92"/>
      <c r="BT52" s="92"/>
      <c r="BU52" s="92"/>
      <c r="BV52" s="92"/>
      <c r="BW52" s="92"/>
      <c r="BX52" s="92"/>
      <c r="BY52" s="92"/>
      <c r="BZ52" s="92"/>
      <c r="CA52" s="92"/>
      <c r="CB52" s="92"/>
      <c r="CC52" s="92"/>
      <c r="CD52" s="92"/>
      <c r="CE52" s="92"/>
      <c r="CF52" s="92"/>
      <c r="CG52" s="92"/>
      <c r="CH52" s="92"/>
      <c r="CI52" s="92"/>
      <c r="CJ52" s="92"/>
      <c r="CK52" s="92"/>
      <c r="CL52" s="92"/>
      <c r="CM52" s="92"/>
      <c r="CN52" s="92"/>
      <c r="CO52" s="92"/>
      <c r="CP52" s="92"/>
      <c r="CQ52" s="92"/>
      <c r="CR52" s="92"/>
      <c r="CS52" s="92"/>
      <c r="CT52" s="92"/>
      <c r="CU52" s="92"/>
      <c r="CV52" s="92"/>
      <c r="CW52" s="92"/>
      <c r="CX52" s="92"/>
      <c r="CY52" s="92"/>
      <c r="CZ52" s="92"/>
      <c r="DA52" s="92"/>
      <c r="DB52" s="92"/>
      <c r="DC52" s="92"/>
      <c r="DD52" s="92"/>
      <c r="DE52" s="92"/>
      <c r="DF52" s="92"/>
      <c r="DG52" s="92"/>
      <c r="DH52" s="92"/>
      <c r="DI52" s="92"/>
      <c r="DJ52" s="92"/>
      <c r="DK52" s="92"/>
      <c r="DL52" s="92"/>
      <c r="DM52" s="92"/>
      <c r="DN52" s="92"/>
      <c r="DO52" s="92"/>
      <c r="DP52" s="92"/>
      <c r="DQ52" s="92"/>
      <c r="DR52" s="92"/>
      <c r="DS52" s="92"/>
      <c r="DT52" s="92"/>
      <c r="DU52" s="92"/>
      <c r="DV52" s="92"/>
      <c r="DW52" s="92"/>
      <c r="DX52" s="92"/>
      <c r="DY52" s="92"/>
      <c r="DZ52" s="92"/>
      <c r="EA52" s="92"/>
      <c r="EB52" s="92"/>
      <c r="EC52" s="92"/>
      <c r="ED52" s="92"/>
      <c r="EE52" s="92"/>
      <c r="EF52" s="92"/>
      <c r="EG52" s="92"/>
      <c r="EH52" s="92"/>
      <c r="EI52" s="92"/>
      <c r="EJ52" s="92"/>
      <c r="EK52" s="92"/>
      <c r="EL52" s="92"/>
      <c r="EM52" s="92"/>
      <c r="EN52" s="92"/>
      <c r="EO52" s="92"/>
      <c r="EP52" s="92"/>
      <c r="EQ52" s="92"/>
      <c r="ER52" s="92"/>
      <c r="ES52" s="92"/>
      <c r="ET52" s="92"/>
      <c r="EU52" s="92"/>
      <c r="EV52" s="92"/>
      <c r="EW52" s="92"/>
      <c r="EX52" s="92"/>
      <c r="EY52" s="92"/>
      <c r="EZ52" s="92"/>
      <c r="FA52" s="92"/>
      <c r="FB52" s="92"/>
      <c r="FC52" s="92"/>
      <c r="FD52" s="92"/>
      <c r="FE52" s="92"/>
      <c r="FF52" s="92"/>
      <c r="FG52" s="92"/>
      <c r="FH52" s="92"/>
      <c r="FI52" s="92"/>
      <c r="FJ52" s="92"/>
      <c r="FK52" s="92"/>
      <c r="FL52" s="92"/>
      <c r="FM52" s="92"/>
      <c r="FN52" s="92"/>
      <c r="FO52" s="92"/>
      <c r="FP52" s="92"/>
      <c r="FQ52" s="92"/>
      <c r="FR52" s="92"/>
      <c r="FS52" s="92"/>
      <c r="FT52" s="92"/>
      <c r="FU52" s="92"/>
      <c r="FV52" s="92"/>
      <c r="FW52" s="92"/>
      <c r="FX52" s="92"/>
      <c r="FY52" s="92"/>
      <c r="FZ52" s="92"/>
      <c r="GA52" s="92"/>
      <c r="GB52" s="92"/>
      <c r="GC52" s="92"/>
      <c r="GD52" s="92"/>
      <c r="GE52" s="92"/>
      <c r="GF52" s="92"/>
      <c r="GG52" s="92"/>
      <c r="GH52" s="92"/>
      <c r="GI52" s="92"/>
      <c r="GJ52" s="92"/>
      <c r="GK52" s="92"/>
      <c r="GL52" s="92"/>
      <c r="GM52" s="92"/>
      <c r="GN52" s="92"/>
      <c r="GO52" s="92"/>
      <c r="GP52" s="92"/>
      <c r="GQ52" s="92"/>
      <c r="GR52" s="92"/>
      <c r="GS52" s="92"/>
      <c r="GT52" s="92"/>
      <c r="GU52" s="92"/>
      <c r="GV52" s="92"/>
      <c r="GW52" s="92"/>
      <c r="GX52" s="92"/>
      <c r="GY52" s="92"/>
      <c r="GZ52" s="92"/>
      <c r="HA52" s="92"/>
      <c r="HB52" s="92"/>
      <c r="HC52" s="92"/>
      <c r="HD52" s="92"/>
      <c r="HE52" s="92"/>
      <c r="HF52" s="92"/>
      <c r="HG52" s="92"/>
      <c r="HH52" s="92"/>
      <c r="HI52" s="92"/>
      <c r="HJ52" s="92"/>
      <c r="HK52" s="92"/>
      <c r="HL52" s="92"/>
      <c r="HM52" s="92"/>
      <c r="HN52" s="92"/>
      <c r="HO52" s="92"/>
      <c r="HP52" s="92"/>
      <c r="HQ52" s="92"/>
      <c r="HR52" s="92"/>
      <c r="HS52" s="92"/>
      <c r="HT52" s="92"/>
      <c r="HU52" s="92"/>
      <c r="HV52" s="92"/>
      <c r="HW52" s="92"/>
      <c r="HX52" s="92"/>
      <c r="HY52" s="92"/>
      <c r="HZ52" s="92"/>
      <c r="IA52" s="92"/>
      <c r="IB52" s="92"/>
      <c r="IC52" s="92"/>
      <c r="ID52" s="92"/>
      <c r="IE52" s="92"/>
      <c r="IF52" s="92"/>
      <c r="IG52" s="92"/>
      <c r="IH52" s="92"/>
      <c r="II52" s="92"/>
      <c r="IJ52" s="92"/>
      <c r="IK52" s="92"/>
      <c r="IL52" s="92"/>
      <c r="IM52" s="92"/>
      <c r="IN52" s="92"/>
      <c r="IO52" s="92"/>
      <c r="IP52" s="92"/>
      <c r="IQ52" s="92"/>
      <c r="IR52" s="92"/>
      <c r="IS52" s="92"/>
      <c r="IT52" s="92"/>
    </row>
    <row r="53" spans="1:254" s="14" customFormat="1" ht="15" customHeight="1">
      <c r="A53" s="61">
        <v>117</v>
      </c>
      <c r="B53" s="62"/>
      <c r="C53" s="79" t="s">
        <v>305</v>
      </c>
      <c r="D53" s="80" t="s">
        <v>306</v>
      </c>
      <c r="E53" s="63"/>
      <c r="F53" s="58" t="e">
        <f>VLOOKUP(D53,#REF!,3,0)</f>
        <v>#REF!</v>
      </c>
      <c r="G53" s="59">
        <v>4.0922749999999999</v>
      </c>
      <c r="H53" s="65"/>
      <c r="I53" s="92"/>
      <c r="J53" s="93"/>
      <c r="K53" s="92"/>
      <c r="L53" s="92"/>
      <c r="M53" s="100"/>
      <c r="N53" s="58"/>
      <c r="O53" s="92"/>
      <c r="P53" s="99"/>
      <c r="Q53" s="99"/>
      <c r="R53" s="99"/>
      <c r="S53" s="99"/>
      <c r="T53" s="99"/>
      <c r="U53" s="99"/>
      <c r="V53" s="98">
        <v>7.8499999999999994E-6</v>
      </c>
      <c r="W53" s="98">
        <f t="shared" si="7"/>
        <v>0</v>
      </c>
      <c r="X53" s="99"/>
      <c r="Y53" s="98">
        <f t="shared" si="8"/>
        <v>0</v>
      </c>
      <c r="Z53" s="99"/>
      <c r="AA53" s="99"/>
      <c r="AB53" s="99"/>
      <c r="AC53" s="99"/>
      <c r="AD53" s="99"/>
      <c r="AE53" s="112">
        <f t="shared" si="9"/>
        <v>0</v>
      </c>
      <c r="AF53" s="99" t="s">
        <v>363</v>
      </c>
      <c r="AG53" s="99"/>
      <c r="AH53" s="99"/>
      <c r="AI53" s="99"/>
      <c r="AJ53" s="99"/>
      <c r="AK53" s="99"/>
      <c r="AL53" s="99"/>
      <c r="AM53" s="99"/>
      <c r="AN53" s="99"/>
      <c r="AO53" s="99"/>
      <c r="AP53" s="99"/>
      <c r="AQ53" s="99"/>
      <c r="AR53" s="99"/>
      <c r="AS53" s="99"/>
      <c r="AT53" s="99"/>
      <c r="AU53" s="99"/>
      <c r="AV53" s="99"/>
      <c r="AW53" s="99"/>
      <c r="AX53" s="99"/>
      <c r="AY53" s="99"/>
      <c r="AZ53" s="99"/>
      <c r="BA53" s="99"/>
      <c r="BB53" s="99"/>
      <c r="BC53" s="99"/>
      <c r="BD53" s="99"/>
      <c r="BE53" s="125">
        <f t="shared" si="10"/>
        <v>0</v>
      </c>
      <c r="BF53" s="112">
        <f t="shared" si="11"/>
        <v>0</v>
      </c>
      <c r="BG53" s="124">
        <v>0.2</v>
      </c>
      <c r="BH53" s="111">
        <f t="shared" si="12"/>
        <v>0</v>
      </c>
      <c r="BI53" s="92"/>
      <c r="BJ53" s="92"/>
      <c r="BK53" s="92"/>
      <c r="BL53" s="92"/>
      <c r="BM53" s="92"/>
      <c r="BN53" s="92"/>
      <c r="BO53" s="92"/>
      <c r="BP53" s="92"/>
      <c r="BQ53" s="92"/>
      <c r="BR53" s="92"/>
      <c r="BS53" s="92"/>
      <c r="BT53" s="92"/>
      <c r="BU53" s="92"/>
      <c r="BV53" s="92"/>
      <c r="BW53" s="92"/>
      <c r="BX53" s="92"/>
      <c r="BY53" s="92"/>
      <c r="BZ53" s="92"/>
      <c r="CA53" s="92"/>
      <c r="CB53" s="92"/>
      <c r="CC53" s="92"/>
      <c r="CD53" s="92"/>
      <c r="CE53" s="92"/>
      <c r="CF53" s="92"/>
      <c r="CG53" s="92"/>
      <c r="CH53" s="92"/>
      <c r="CI53" s="92"/>
      <c r="CJ53" s="92"/>
      <c r="CK53" s="92"/>
      <c r="CL53" s="92"/>
      <c r="CM53" s="92"/>
      <c r="CN53" s="92"/>
      <c r="CO53" s="92"/>
      <c r="CP53" s="92"/>
      <c r="CQ53" s="92"/>
      <c r="CR53" s="92"/>
      <c r="CS53" s="92"/>
      <c r="CT53" s="92"/>
      <c r="CU53" s="92"/>
      <c r="CV53" s="92"/>
      <c r="CW53" s="92"/>
      <c r="CX53" s="92"/>
      <c r="CY53" s="92"/>
      <c r="CZ53" s="92"/>
      <c r="DA53" s="92"/>
      <c r="DB53" s="92"/>
      <c r="DC53" s="92"/>
      <c r="DD53" s="92"/>
      <c r="DE53" s="92"/>
      <c r="DF53" s="92"/>
      <c r="DG53" s="92"/>
      <c r="DH53" s="92"/>
      <c r="DI53" s="92"/>
      <c r="DJ53" s="92"/>
      <c r="DK53" s="92"/>
      <c r="DL53" s="92"/>
      <c r="DM53" s="92"/>
      <c r="DN53" s="92"/>
      <c r="DO53" s="92"/>
      <c r="DP53" s="92"/>
      <c r="DQ53" s="92"/>
      <c r="DR53" s="92"/>
      <c r="DS53" s="92"/>
      <c r="DT53" s="92"/>
      <c r="DU53" s="92"/>
      <c r="DV53" s="92"/>
      <c r="DW53" s="92"/>
      <c r="DX53" s="92"/>
      <c r="DY53" s="92"/>
      <c r="DZ53" s="92"/>
      <c r="EA53" s="92"/>
      <c r="EB53" s="92"/>
      <c r="EC53" s="92"/>
      <c r="ED53" s="92"/>
      <c r="EE53" s="92"/>
      <c r="EF53" s="92"/>
      <c r="EG53" s="92"/>
      <c r="EH53" s="92"/>
      <c r="EI53" s="92"/>
      <c r="EJ53" s="92"/>
      <c r="EK53" s="92"/>
      <c r="EL53" s="92"/>
      <c r="EM53" s="92"/>
      <c r="EN53" s="92"/>
      <c r="EO53" s="92"/>
      <c r="EP53" s="92"/>
      <c r="EQ53" s="92"/>
      <c r="ER53" s="92"/>
      <c r="ES53" s="92"/>
      <c r="ET53" s="92"/>
      <c r="EU53" s="92"/>
      <c r="EV53" s="92"/>
      <c r="EW53" s="92"/>
      <c r="EX53" s="92"/>
      <c r="EY53" s="92"/>
      <c r="EZ53" s="92"/>
      <c r="FA53" s="92"/>
      <c r="FB53" s="92"/>
      <c r="FC53" s="92"/>
      <c r="FD53" s="92"/>
      <c r="FE53" s="92"/>
      <c r="FF53" s="92"/>
      <c r="FG53" s="92"/>
      <c r="FH53" s="92"/>
      <c r="FI53" s="92"/>
      <c r="FJ53" s="92"/>
      <c r="FK53" s="92"/>
      <c r="FL53" s="92"/>
      <c r="FM53" s="92"/>
      <c r="FN53" s="92"/>
      <c r="FO53" s="92"/>
      <c r="FP53" s="92"/>
      <c r="FQ53" s="92"/>
      <c r="FR53" s="92"/>
      <c r="FS53" s="92"/>
      <c r="FT53" s="92"/>
      <c r="FU53" s="92"/>
      <c r="FV53" s="92"/>
      <c r="FW53" s="92"/>
      <c r="FX53" s="92"/>
      <c r="FY53" s="92"/>
      <c r="FZ53" s="92"/>
      <c r="GA53" s="92"/>
      <c r="GB53" s="92"/>
      <c r="GC53" s="92"/>
      <c r="GD53" s="92"/>
      <c r="GE53" s="92"/>
      <c r="GF53" s="92"/>
      <c r="GG53" s="92"/>
      <c r="GH53" s="92"/>
      <c r="GI53" s="92"/>
      <c r="GJ53" s="92"/>
      <c r="GK53" s="92"/>
      <c r="GL53" s="92"/>
      <c r="GM53" s="92"/>
      <c r="GN53" s="92"/>
      <c r="GO53" s="92"/>
      <c r="GP53" s="92"/>
      <c r="GQ53" s="92"/>
      <c r="GR53" s="92"/>
      <c r="GS53" s="92"/>
      <c r="GT53" s="92"/>
      <c r="GU53" s="92"/>
      <c r="GV53" s="92"/>
      <c r="GW53" s="92"/>
      <c r="GX53" s="92"/>
      <c r="GY53" s="92"/>
      <c r="GZ53" s="92"/>
      <c r="HA53" s="92"/>
      <c r="HB53" s="92"/>
      <c r="HC53" s="92"/>
      <c r="HD53" s="92"/>
      <c r="HE53" s="92"/>
      <c r="HF53" s="92"/>
      <c r="HG53" s="92"/>
      <c r="HH53" s="92"/>
      <c r="HI53" s="92"/>
      <c r="HJ53" s="92"/>
      <c r="HK53" s="92"/>
      <c r="HL53" s="92"/>
      <c r="HM53" s="92"/>
      <c r="HN53" s="92"/>
      <c r="HO53" s="92"/>
      <c r="HP53" s="92"/>
      <c r="HQ53" s="92"/>
      <c r="HR53" s="92"/>
      <c r="HS53" s="92"/>
      <c r="HT53" s="92"/>
      <c r="HU53" s="92"/>
      <c r="HV53" s="92"/>
      <c r="HW53" s="92"/>
      <c r="HX53" s="92"/>
      <c r="HY53" s="92"/>
      <c r="HZ53" s="92"/>
      <c r="IA53" s="92"/>
      <c r="IB53" s="92"/>
      <c r="IC53" s="92"/>
      <c r="ID53" s="92"/>
      <c r="IE53" s="92"/>
      <c r="IF53" s="92"/>
      <c r="IG53" s="92"/>
      <c r="IH53" s="92"/>
      <c r="II53" s="92"/>
      <c r="IJ53" s="92"/>
      <c r="IK53" s="92"/>
      <c r="IL53" s="92"/>
      <c r="IM53" s="92"/>
      <c r="IN53" s="92"/>
      <c r="IO53" s="92"/>
      <c r="IP53" s="92"/>
      <c r="IQ53" s="92"/>
      <c r="IR53" s="92"/>
      <c r="IS53" s="92"/>
      <c r="IT53" s="92"/>
    </row>
    <row r="54" spans="1:254" s="14" customFormat="1" ht="15" customHeight="1">
      <c r="A54" s="61">
        <v>118</v>
      </c>
      <c r="B54" s="62"/>
      <c r="C54" s="79" t="s">
        <v>307</v>
      </c>
      <c r="D54" s="80" t="s">
        <v>308</v>
      </c>
      <c r="E54" s="63"/>
      <c r="F54" s="58" t="e">
        <f>VLOOKUP(D54,#REF!,3,0)</f>
        <v>#REF!</v>
      </c>
      <c r="G54" s="59">
        <v>5.97241</v>
      </c>
      <c r="H54" s="65"/>
      <c r="I54" s="92"/>
      <c r="J54" s="93"/>
      <c r="K54" s="92"/>
      <c r="L54" s="92"/>
      <c r="M54" s="100"/>
      <c r="N54" s="58"/>
      <c r="O54" s="92"/>
      <c r="P54" s="99"/>
      <c r="Q54" s="99"/>
      <c r="R54" s="99"/>
      <c r="S54" s="99"/>
      <c r="T54" s="99"/>
      <c r="U54" s="99"/>
      <c r="V54" s="98">
        <v>7.8499999999999994E-6</v>
      </c>
      <c r="W54" s="98">
        <f t="shared" si="7"/>
        <v>0</v>
      </c>
      <c r="X54" s="99"/>
      <c r="Y54" s="98">
        <f t="shared" si="8"/>
        <v>0</v>
      </c>
      <c r="Z54" s="99"/>
      <c r="AA54" s="99"/>
      <c r="AB54" s="99"/>
      <c r="AC54" s="99"/>
      <c r="AD54" s="99"/>
      <c r="AE54" s="112">
        <f t="shared" si="9"/>
        <v>0</v>
      </c>
      <c r="AF54" s="99" t="s">
        <v>363</v>
      </c>
      <c r="AG54" s="99"/>
      <c r="AH54" s="99"/>
      <c r="AI54" s="99"/>
      <c r="AJ54" s="99"/>
      <c r="AK54" s="99"/>
      <c r="AL54" s="99"/>
      <c r="AM54" s="99"/>
      <c r="AN54" s="99"/>
      <c r="AO54" s="99"/>
      <c r="AP54" s="99"/>
      <c r="AQ54" s="99"/>
      <c r="AR54" s="99"/>
      <c r="AS54" s="99"/>
      <c r="AT54" s="99"/>
      <c r="AU54" s="99"/>
      <c r="AV54" s="99"/>
      <c r="AW54" s="99"/>
      <c r="AX54" s="99"/>
      <c r="AY54" s="99"/>
      <c r="AZ54" s="99"/>
      <c r="BA54" s="99"/>
      <c r="BB54" s="99"/>
      <c r="BC54" s="99"/>
      <c r="BD54" s="99"/>
      <c r="BE54" s="125">
        <f t="shared" si="10"/>
        <v>0</v>
      </c>
      <c r="BF54" s="112">
        <f t="shared" si="11"/>
        <v>0</v>
      </c>
      <c r="BG54" s="124">
        <v>0.2</v>
      </c>
      <c r="BH54" s="111">
        <f t="shared" si="12"/>
        <v>0</v>
      </c>
      <c r="BI54" s="92"/>
      <c r="BJ54" s="92"/>
      <c r="BK54" s="92"/>
      <c r="BL54" s="92"/>
      <c r="BM54" s="92"/>
      <c r="BN54" s="92"/>
      <c r="BO54" s="92"/>
      <c r="BP54" s="92"/>
      <c r="BQ54" s="92"/>
      <c r="BR54" s="92"/>
      <c r="BS54" s="92"/>
      <c r="BT54" s="92"/>
      <c r="BU54" s="92"/>
      <c r="BV54" s="92"/>
      <c r="BW54" s="92"/>
      <c r="BX54" s="92"/>
      <c r="BY54" s="92"/>
      <c r="BZ54" s="92"/>
      <c r="CA54" s="92"/>
      <c r="CB54" s="92"/>
      <c r="CC54" s="92"/>
      <c r="CD54" s="92"/>
      <c r="CE54" s="92"/>
      <c r="CF54" s="92"/>
      <c r="CG54" s="92"/>
      <c r="CH54" s="92"/>
      <c r="CI54" s="92"/>
      <c r="CJ54" s="92"/>
      <c r="CK54" s="92"/>
      <c r="CL54" s="92"/>
      <c r="CM54" s="92"/>
      <c r="CN54" s="92"/>
      <c r="CO54" s="92"/>
      <c r="CP54" s="92"/>
      <c r="CQ54" s="92"/>
      <c r="CR54" s="92"/>
      <c r="CS54" s="92"/>
      <c r="CT54" s="92"/>
      <c r="CU54" s="92"/>
      <c r="CV54" s="92"/>
      <c r="CW54" s="92"/>
      <c r="CX54" s="92"/>
      <c r="CY54" s="92"/>
      <c r="CZ54" s="92"/>
      <c r="DA54" s="92"/>
      <c r="DB54" s="92"/>
      <c r="DC54" s="92"/>
      <c r="DD54" s="92"/>
      <c r="DE54" s="92"/>
      <c r="DF54" s="92"/>
      <c r="DG54" s="92"/>
      <c r="DH54" s="92"/>
      <c r="DI54" s="92"/>
      <c r="DJ54" s="92"/>
      <c r="DK54" s="92"/>
      <c r="DL54" s="92"/>
      <c r="DM54" s="92"/>
      <c r="DN54" s="92"/>
      <c r="DO54" s="92"/>
      <c r="DP54" s="92"/>
      <c r="DQ54" s="92"/>
      <c r="DR54" s="92"/>
      <c r="DS54" s="92"/>
      <c r="DT54" s="92"/>
      <c r="DU54" s="92"/>
      <c r="DV54" s="92"/>
      <c r="DW54" s="92"/>
      <c r="DX54" s="92"/>
      <c r="DY54" s="92"/>
      <c r="DZ54" s="92"/>
      <c r="EA54" s="92"/>
      <c r="EB54" s="92"/>
      <c r="EC54" s="92"/>
      <c r="ED54" s="92"/>
      <c r="EE54" s="92"/>
      <c r="EF54" s="92"/>
      <c r="EG54" s="92"/>
      <c r="EH54" s="92"/>
      <c r="EI54" s="92"/>
      <c r="EJ54" s="92"/>
      <c r="EK54" s="92"/>
      <c r="EL54" s="92"/>
      <c r="EM54" s="92"/>
      <c r="EN54" s="92"/>
      <c r="EO54" s="92"/>
      <c r="EP54" s="92"/>
      <c r="EQ54" s="92"/>
      <c r="ER54" s="92"/>
      <c r="ES54" s="92"/>
      <c r="ET54" s="92"/>
      <c r="EU54" s="92"/>
      <c r="EV54" s="92"/>
      <c r="EW54" s="92"/>
      <c r="EX54" s="92"/>
      <c r="EY54" s="92"/>
      <c r="EZ54" s="92"/>
      <c r="FA54" s="92"/>
      <c r="FB54" s="92"/>
      <c r="FC54" s="92"/>
      <c r="FD54" s="92"/>
      <c r="FE54" s="92"/>
      <c r="FF54" s="92"/>
      <c r="FG54" s="92"/>
      <c r="FH54" s="92"/>
      <c r="FI54" s="92"/>
      <c r="FJ54" s="92"/>
      <c r="FK54" s="92"/>
      <c r="FL54" s="92"/>
      <c r="FM54" s="92"/>
      <c r="FN54" s="92"/>
      <c r="FO54" s="92"/>
      <c r="FP54" s="92"/>
      <c r="FQ54" s="92"/>
      <c r="FR54" s="92"/>
      <c r="FS54" s="92"/>
      <c r="FT54" s="92"/>
      <c r="FU54" s="92"/>
      <c r="FV54" s="92"/>
      <c r="FW54" s="92"/>
      <c r="FX54" s="92"/>
      <c r="FY54" s="92"/>
      <c r="FZ54" s="92"/>
      <c r="GA54" s="92"/>
      <c r="GB54" s="92"/>
      <c r="GC54" s="92"/>
      <c r="GD54" s="92"/>
      <c r="GE54" s="92"/>
      <c r="GF54" s="92"/>
      <c r="GG54" s="92"/>
      <c r="GH54" s="92"/>
      <c r="GI54" s="92"/>
      <c r="GJ54" s="92"/>
      <c r="GK54" s="92"/>
      <c r="GL54" s="92"/>
      <c r="GM54" s="92"/>
      <c r="GN54" s="92"/>
      <c r="GO54" s="92"/>
      <c r="GP54" s="92"/>
      <c r="GQ54" s="92"/>
      <c r="GR54" s="92"/>
      <c r="GS54" s="92"/>
      <c r="GT54" s="92"/>
      <c r="GU54" s="92"/>
      <c r="GV54" s="92"/>
      <c r="GW54" s="92"/>
      <c r="GX54" s="92"/>
      <c r="GY54" s="92"/>
      <c r="GZ54" s="92"/>
      <c r="HA54" s="92"/>
      <c r="HB54" s="92"/>
      <c r="HC54" s="92"/>
      <c r="HD54" s="92"/>
      <c r="HE54" s="92"/>
      <c r="HF54" s="92"/>
      <c r="HG54" s="92"/>
      <c r="HH54" s="92"/>
      <c r="HI54" s="92"/>
      <c r="HJ54" s="92"/>
      <c r="HK54" s="92"/>
      <c r="HL54" s="92"/>
      <c r="HM54" s="92"/>
      <c r="HN54" s="92"/>
      <c r="HO54" s="92"/>
      <c r="HP54" s="92"/>
      <c r="HQ54" s="92"/>
      <c r="HR54" s="92"/>
      <c r="HS54" s="92"/>
      <c r="HT54" s="92"/>
      <c r="HU54" s="92"/>
      <c r="HV54" s="92"/>
      <c r="HW54" s="92"/>
      <c r="HX54" s="92"/>
      <c r="HY54" s="92"/>
      <c r="HZ54" s="92"/>
      <c r="IA54" s="92"/>
      <c r="IB54" s="92"/>
      <c r="IC54" s="92"/>
      <c r="ID54" s="92"/>
      <c r="IE54" s="92"/>
      <c r="IF54" s="92"/>
      <c r="IG54" s="92"/>
      <c r="IH54" s="92"/>
      <c r="II54" s="92"/>
      <c r="IJ54" s="92"/>
      <c r="IK54" s="92"/>
      <c r="IL54" s="92"/>
      <c r="IM54" s="92"/>
      <c r="IN54" s="92"/>
      <c r="IO54" s="92"/>
      <c r="IP54" s="92"/>
      <c r="IQ54" s="92"/>
      <c r="IR54" s="92"/>
      <c r="IS54" s="92"/>
      <c r="IT54" s="92"/>
    </row>
    <row r="55" spans="1:254" s="14" customFormat="1" ht="15" customHeight="1">
      <c r="A55" s="61">
        <v>119</v>
      </c>
      <c r="B55" s="62"/>
      <c r="C55" s="79" t="s">
        <v>309</v>
      </c>
      <c r="D55" s="80" t="s">
        <v>310</v>
      </c>
      <c r="E55" s="63"/>
      <c r="F55" s="58" t="e">
        <f>VLOOKUP(D55,#REF!,3,0)</f>
        <v>#REF!</v>
      </c>
      <c r="G55" s="59">
        <v>5.97241</v>
      </c>
      <c r="H55" s="65"/>
      <c r="I55" s="92"/>
      <c r="J55" s="93"/>
      <c r="K55" s="92"/>
      <c r="L55" s="92"/>
      <c r="M55" s="100"/>
      <c r="N55" s="58"/>
      <c r="O55" s="92"/>
      <c r="P55" s="99"/>
      <c r="Q55" s="99"/>
      <c r="R55" s="99"/>
      <c r="S55" s="99"/>
      <c r="T55" s="99"/>
      <c r="U55" s="99"/>
      <c r="V55" s="98">
        <v>7.8499999999999994E-6</v>
      </c>
      <c r="W55" s="98">
        <f t="shared" si="7"/>
        <v>0</v>
      </c>
      <c r="X55" s="99"/>
      <c r="Y55" s="98">
        <f t="shared" si="8"/>
        <v>0</v>
      </c>
      <c r="Z55" s="99"/>
      <c r="AA55" s="99"/>
      <c r="AB55" s="99"/>
      <c r="AC55" s="99"/>
      <c r="AD55" s="99"/>
      <c r="AE55" s="112">
        <f t="shared" si="9"/>
        <v>0</v>
      </c>
      <c r="AF55" s="99" t="s">
        <v>363</v>
      </c>
      <c r="AG55" s="99"/>
      <c r="AH55" s="99"/>
      <c r="AI55" s="99"/>
      <c r="AJ55" s="99"/>
      <c r="AK55" s="99"/>
      <c r="AL55" s="99"/>
      <c r="AM55" s="99"/>
      <c r="AN55" s="99"/>
      <c r="AO55" s="99"/>
      <c r="AP55" s="99"/>
      <c r="AQ55" s="99"/>
      <c r="AR55" s="99"/>
      <c r="AS55" s="99"/>
      <c r="AT55" s="99"/>
      <c r="AU55" s="99"/>
      <c r="AV55" s="99"/>
      <c r="AW55" s="99"/>
      <c r="AX55" s="99"/>
      <c r="AY55" s="99"/>
      <c r="AZ55" s="99"/>
      <c r="BA55" s="99"/>
      <c r="BB55" s="99"/>
      <c r="BC55" s="99"/>
      <c r="BD55" s="99"/>
      <c r="BE55" s="125">
        <f t="shared" si="10"/>
        <v>0</v>
      </c>
      <c r="BF55" s="112">
        <f t="shared" si="11"/>
        <v>0</v>
      </c>
      <c r="BG55" s="124">
        <v>0.2</v>
      </c>
      <c r="BH55" s="111">
        <f t="shared" si="12"/>
        <v>0</v>
      </c>
      <c r="BI55" s="92"/>
      <c r="BJ55" s="92"/>
      <c r="BK55" s="92"/>
      <c r="BL55" s="92"/>
      <c r="BM55" s="92"/>
      <c r="BN55" s="92"/>
      <c r="BO55" s="92"/>
      <c r="BP55" s="92"/>
      <c r="BQ55" s="92"/>
      <c r="BR55" s="92"/>
      <c r="BS55" s="92"/>
      <c r="BT55" s="92"/>
      <c r="BU55" s="92"/>
      <c r="BV55" s="92"/>
      <c r="BW55" s="92"/>
      <c r="BX55" s="92"/>
      <c r="BY55" s="92"/>
      <c r="BZ55" s="92"/>
      <c r="CA55" s="92"/>
      <c r="CB55" s="92"/>
      <c r="CC55" s="92"/>
      <c r="CD55" s="92"/>
      <c r="CE55" s="92"/>
      <c r="CF55" s="92"/>
      <c r="CG55" s="92"/>
      <c r="CH55" s="92"/>
      <c r="CI55" s="92"/>
      <c r="CJ55" s="92"/>
      <c r="CK55" s="92"/>
      <c r="CL55" s="92"/>
      <c r="CM55" s="92"/>
      <c r="CN55" s="92"/>
      <c r="CO55" s="92"/>
      <c r="CP55" s="92"/>
      <c r="CQ55" s="92"/>
      <c r="CR55" s="92"/>
      <c r="CS55" s="92"/>
      <c r="CT55" s="92"/>
      <c r="CU55" s="92"/>
      <c r="CV55" s="92"/>
      <c r="CW55" s="92"/>
      <c r="CX55" s="92"/>
      <c r="CY55" s="92"/>
      <c r="CZ55" s="92"/>
      <c r="DA55" s="92"/>
      <c r="DB55" s="92"/>
      <c r="DC55" s="92"/>
      <c r="DD55" s="92"/>
      <c r="DE55" s="92"/>
      <c r="DF55" s="92"/>
      <c r="DG55" s="92"/>
      <c r="DH55" s="92"/>
      <c r="DI55" s="92"/>
      <c r="DJ55" s="92"/>
      <c r="DK55" s="92"/>
      <c r="DL55" s="92"/>
      <c r="DM55" s="92"/>
      <c r="DN55" s="92"/>
      <c r="DO55" s="92"/>
      <c r="DP55" s="92"/>
      <c r="DQ55" s="92"/>
      <c r="DR55" s="92"/>
      <c r="DS55" s="92"/>
      <c r="DT55" s="92"/>
      <c r="DU55" s="92"/>
      <c r="DV55" s="92"/>
      <c r="DW55" s="92"/>
      <c r="DX55" s="92"/>
      <c r="DY55" s="92"/>
      <c r="DZ55" s="92"/>
      <c r="EA55" s="92"/>
      <c r="EB55" s="92"/>
      <c r="EC55" s="92"/>
      <c r="ED55" s="92"/>
      <c r="EE55" s="92"/>
      <c r="EF55" s="92"/>
      <c r="EG55" s="92"/>
      <c r="EH55" s="92"/>
      <c r="EI55" s="92"/>
      <c r="EJ55" s="92"/>
      <c r="EK55" s="92"/>
      <c r="EL55" s="92"/>
      <c r="EM55" s="92"/>
      <c r="EN55" s="92"/>
      <c r="EO55" s="92"/>
      <c r="EP55" s="92"/>
      <c r="EQ55" s="92"/>
      <c r="ER55" s="92"/>
      <c r="ES55" s="92"/>
      <c r="ET55" s="92"/>
      <c r="EU55" s="92"/>
      <c r="EV55" s="92"/>
      <c r="EW55" s="92"/>
      <c r="EX55" s="92"/>
      <c r="EY55" s="92"/>
      <c r="EZ55" s="92"/>
      <c r="FA55" s="92"/>
      <c r="FB55" s="92"/>
      <c r="FC55" s="92"/>
      <c r="FD55" s="92"/>
      <c r="FE55" s="92"/>
      <c r="FF55" s="92"/>
      <c r="FG55" s="92"/>
      <c r="FH55" s="92"/>
      <c r="FI55" s="92"/>
      <c r="FJ55" s="92"/>
      <c r="FK55" s="92"/>
      <c r="FL55" s="92"/>
      <c r="FM55" s="92"/>
      <c r="FN55" s="92"/>
      <c r="FO55" s="92"/>
      <c r="FP55" s="92"/>
      <c r="FQ55" s="92"/>
      <c r="FR55" s="92"/>
      <c r="FS55" s="92"/>
      <c r="FT55" s="92"/>
      <c r="FU55" s="92"/>
      <c r="FV55" s="92"/>
      <c r="FW55" s="92"/>
      <c r="FX55" s="92"/>
      <c r="FY55" s="92"/>
      <c r="FZ55" s="92"/>
      <c r="GA55" s="92"/>
      <c r="GB55" s="92"/>
      <c r="GC55" s="92"/>
      <c r="GD55" s="92"/>
      <c r="GE55" s="92"/>
      <c r="GF55" s="92"/>
      <c r="GG55" s="92"/>
      <c r="GH55" s="92"/>
      <c r="GI55" s="92"/>
      <c r="GJ55" s="92"/>
      <c r="GK55" s="92"/>
      <c r="GL55" s="92"/>
      <c r="GM55" s="92"/>
      <c r="GN55" s="92"/>
      <c r="GO55" s="92"/>
      <c r="GP55" s="92"/>
      <c r="GQ55" s="92"/>
      <c r="GR55" s="92"/>
      <c r="GS55" s="92"/>
      <c r="GT55" s="92"/>
      <c r="GU55" s="92"/>
      <c r="GV55" s="92"/>
      <c r="GW55" s="92"/>
      <c r="GX55" s="92"/>
      <c r="GY55" s="92"/>
      <c r="GZ55" s="92"/>
      <c r="HA55" s="92"/>
      <c r="HB55" s="92"/>
      <c r="HC55" s="92"/>
      <c r="HD55" s="92"/>
      <c r="HE55" s="92"/>
      <c r="HF55" s="92"/>
      <c r="HG55" s="92"/>
      <c r="HH55" s="92"/>
      <c r="HI55" s="92"/>
      <c r="HJ55" s="92"/>
      <c r="HK55" s="92"/>
      <c r="HL55" s="92"/>
      <c r="HM55" s="92"/>
      <c r="HN55" s="92"/>
      <c r="HO55" s="92"/>
      <c r="HP55" s="92"/>
      <c r="HQ55" s="92"/>
      <c r="HR55" s="92"/>
      <c r="HS55" s="92"/>
      <c r="HT55" s="92"/>
      <c r="HU55" s="92"/>
      <c r="HV55" s="92"/>
      <c r="HW55" s="92"/>
      <c r="HX55" s="92"/>
      <c r="HY55" s="92"/>
      <c r="HZ55" s="92"/>
      <c r="IA55" s="92"/>
      <c r="IB55" s="92"/>
      <c r="IC55" s="92"/>
      <c r="ID55" s="92"/>
      <c r="IE55" s="92"/>
      <c r="IF55" s="92"/>
      <c r="IG55" s="92"/>
      <c r="IH55" s="92"/>
      <c r="II55" s="92"/>
      <c r="IJ55" s="92"/>
      <c r="IK55" s="92"/>
      <c r="IL55" s="92"/>
      <c r="IM55" s="92"/>
      <c r="IN55" s="92"/>
      <c r="IO55" s="92"/>
      <c r="IP55" s="92"/>
      <c r="IQ55" s="92"/>
      <c r="IR55" s="92"/>
      <c r="IS55" s="92"/>
      <c r="IT55" s="92"/>
    </row>
    <row r="56" spans="1:254" s="14" customFormat="1" ht="15" customHeight="1">
      <c r="A56" s="61">
        <v>120</v>
      </c>
      <c r="B56" s="62"/>
      <c r="C56" s="79" t="s">
        <v>311</v>
      </c>
      <c r="D56" s="80" t="s">
        <v>312</v>
      </c>
      <c r="E56" s="63"/>
      <c r="F56" s="58" t="e">
        <f>VLOOKUP(D56,#REF!,3,0)</f>
        <v>#REF!</v>
      </c>
      <c r="G56" s="59">
        <v>1.3642449999999999</v>
      </c>
      <c r="H56" s="65"/>
      <c r="I56" s="92"/>
      <c r="J56" s="93"/>
      <c r="K56" s="92"/>
      <c r="L56" s="92"/>
      <c r="M56" s="100"/>
      <c r="N56" s="58"/>
      <c r="O56" s="92"/>
      <c r="P56" s="99"/>
      <c r="Q56" s="99"/>
      <c r="R56" s="99"/>
      <c r="S56" s="99"/>
      <c r="T56" s="99"/>
      <c r="U56" s="99"/>
      <c r="V56" s="98">
        <v>7.8499999999999994E-6</v>
      </c>
      <c r="W56" s="98">
        <f t="shared" si="7"/>
        <v>0</v>
      </c>
      <c r="X56" s="99"/>
      <c r="Y56" s="98">
        <f t="shared" si="8"/>
        <v>0</v>
      </c>
      <c r="Z56" s="99"/>
      <c r="AA56" s="99"/>
      <c r="AB56" s="99"/>
      <c r="AC56" s="99"/>
      <c r="AD56" s="99"/>
      <c r="AE56" s="112">
        <f t="shared" si="9"/>
        <v>0</v>
      </c>
      <c r="AF56" s="99" t="s">
        <v>363</v>
      </c>
      <c r="AG56" s="99"/>
      <c r="AH56" s="99"/>
      <c r="AI56" s="99"/>
      <c r="AJ56" s="99"/>
      <c r="AK56" s="99"/>
      <c r="AL56" s="99"/>
      <c r="AM56" s="99"/>
      <c r="AN56" s="99"/>
      <c r="AO56" s="99"/>
      <c r="AP56" s="99"/>
      <c r="AQ56" s="99"/>
      <c r="AR56" s="99"/>
      <c r="AS56" s="99"/>
      <c r="AT56" s="99"/>
      <c r="AU56" s="99"/>
      <c r="AV56" s="99"/>
      <c r="AW56" s="99"/>
      <c r="AX56" s="99"/>
      <c r="AY56" s="99"/>
      <c r="AZ56" s="99"/>
      <c r="BA56" s="99"/>
      <c r="BB56" s="99"/>
      <c r="BC56" s="99"/>
      <c r="BD56" s="99"/>
      <c r="BE56" s="125">
        <f t="shared" si="10"/>
        <v>0</v>
      </c>
      <c r="BF56" s="112">
        <f t="shared" si="11"/>
        <v>0</v>
      </c>
      <c r="BG56" s="124">
        <v>0.2</v>
      </c>
      <c r="BH56" s="111">
        <f t="shared" si="12"/>
        <v>0</v>
      </c>
      <c r="BI56" s="92"/>
      <c r="BJ56" s="92"/>
      <c r="BK56" s="92"/>
      <c r="BL56" s="92"/>
      <c r="BM56" s="92"/>
      <c r="BN56" s="92"/>
      <c r="BO56" s="92"/>
      <c r="BP56" s="92"/>
      <c r="BQ56" s="92"/>
      <c r="BR56" s="92"/>
      <c r="BS56" s="92"/>
      <c r="BT56" s="92"/>
      <c r="BU56" s="92"/>
      <c r="BV56" s="92"/>
      <c r="BW56" s="92"/>
      <c r="BX56" s="92"/>
      <c r="BY56" s="92"/>
      <c r="BZ56" s="92"/>
      <c r="CA56" s="92"/>
      <c r="CB56" s="92"/>
      <c r="CC56" s="92"/>
      <c r="CD56" s="92"/>
      <c r="CE56" s="92"/>
      <c r="CF56" s="92"/>
      <c r="CG56" s="92"/>
      <c r="CH56" s="92"/>
      <c r="CI56" s="92"/>
      <c r="CJ56" s="92"/>
      <c r="CK56" s="92"/>
      <c r="CL56" s="92"/>
      <c r="CM56" s="92"/>
      <c r="CN56" s="92"/>
      <c r="CO56" s="92"/>
      <c r="CP56" s="92"/>
      <c r="CQ56" s="92"/>
      <c r="CR56" s="92"/>
      <c r="CS56" s="92"/>
      <c r="CT56" s="92"/>
      <c r="CU56" s="92"/>
      <c r="CV56" s="92"/>
      <c r="CW56" s="92"/>
      <c r="CX56" s="92"/>
      <c r="CY56" s="92"/>
      <c r="CZ56" s="92"/>
      <c r="DA56" s="92"/>
      <c r="DB56" s="92"/>
      <c r="DC56" s="92"/>
      <c r="DD56" s="92"/>
      <c r="DE56" s="92"/>
      <c r="DF56" s="92"/>
      <c r="DG56" s="92"/>
      <c r="DH56" s="92"/>
      <c r="DI56" s="92"/>
      <c r="DJ56" s="92"/>
      <c r="DK56" s="92"/>
      <c r="DL56" s="92"/>
      <c r="DM56" s="92"/>
      <c r="DN56" s="92"/>
      <c r="DO56" s="92"/>
      <c r="DP56" s="92"/>
      <c r="DQ56" s="92"/>
      <c r="DR56" s="92"/>
      <c r="DS56" s="92"/>
      <c r="DT56" s="92"/>
      <c r="DU56" s="92"/>
      <c r="DV56" s="92"/>
      <c r="DW56" s="92"/>
      <c r="DX56" s="92"/>
      <c r="DY56" s="92"/>
      <c r="DZ56" s="92"/>
      <c r="EA56" s="92"/>
      <c r="EB56" s="92"/>
      <c r="EC56" s="92"/>
      <c r="ED56" s="92"/>
      <c r="EE56" s="92"/>
      <c r="EF56" s="92"/>
      <c r="EG56" s="92"/>
      <c r="EH56" s="92"/>
      <c r="EI56" s="92"/>
      <c r="EJ56" s="92"/>
      <c r="EK56" s="92"/>
      <c r="EL56" s="92"/>
      <c r="EM56" s="92"/>
      <c r="EN56" s="92"/>
      <c r="EO56" s="92"/>
      <c r="EP56" s="92"/>
      <c r="EQ56" s="92"/>
      <c r="ER56" s="92"/>
      <c r="ES56" s="92"/>
      <c r="ET56" s="92"/>
      <c r="EU56" s="92"/>
      <c r="EV56" s="92"/>
      <c r="EW56" s="92"/>
      <c r="EX56" s="92"/>
      <c r="EY56" s="92"/>
      <c r="EZ56" s="92"/>
      <c r="FA56" s="92"/>
      <c r="FB56" s="92"/>
      <c r="FC56" s="92"/>
      <c r="FD56" s="92"/>
      <c r="FE56" s="92"/>
      <c r="FF56" s="92"/>
      <c r="FG56" s="92"/>
      <c r="FH56" s="92"/>
      <c r="FI56" s="92"/>
      <c r="FJ56" s="92"/>
      <c r="FK56" s="92"/>
      <c r="FL56" s="92"/>
      <c r="FM56" s="92"/>
      <c r="FN56" s="92"/>
      <c r="FO56" s="92"/>
      <c r="FP56" s="92"/>
      <c r="FQ56" s="92"/>
      <c r="FR56" s="92"/>
      <c r="FS56" s="92"/>
      <c r="FT56" s="92"/>
      <c r="FU56" s="92"/>
      <c r="FV56" s="92"/>
      <c r="FW56" s="92"/>
      <c r="FX56" s="92"/>
      <c r="FY56" s="92"/>
      <c r="FZ56" s="92"/>
      <c r="GA56" s="92"/>
      <c r="GB56" s="92"/>
      <c r="GC56" s="92"/>
      <c r="GD56" s="92"/>
      <c r="GE56" s="92"/>
      <c r="GF56" s="92"/>
      <c r="GG56" s="92"/>
      <c r="GH56" s="92"/>
      <c r="GI56" s="92"/>
      <c r="GJ56" s="92"/>
      <c r="GK56" s="92"/>
      <c r="GL56" s="92"/>
      <c r="GM56" s="92"/>
      <c r="GN56" s="92"/>
      <c r="GO56" s="92"/>
      <c r="GP56" s="92"/>
      <c r="GQ56" s="92"/>
      <c r="GR56" s="92"/>
      <c r="GS56" s="92"/>
      <c r="GT56" s="92"/>
      <c r="GU56" s="92"/>
      <c r="GV56" s="92"/>
      <c r="GW56" s="92"/>
      <c r="GX56" s="92"/>
      <c r="GY56" s="92"/>
      <c r="GZ56" s="92"/>
      <c r="HA56" s="92"/>
      <c r="HB56" s="92"/>
      <c r="HC56" s="92"/>
      <c r="HD56" s="92"/>
      <c r="HE56" s="92"/>
      <c r="HF56" s="92"/>
      <c r="HG56" s="92"/>
      <c r="HH56" s="92"/>
      <c r="HI56" s="92"/>
      <c r="HJ56" s="92"/>
      <c r="HK56" s="92"/>
      <c r="HL56" s="92"/>
      <c r="HM56" s="92"/>
      <c r="HN56" s="92"/>
      <c r="HO56" s="92"/>
      <c r="HP56" s="92"/>
      <c r="HQ56" s="92"/>
      <c r="HR56" s="92"/>
      <c r="HS56" s="92"/>
      <c r="HT56" s="92"/>
      <c r="HU56" s="92"/>
      <c r="HV56" s="92"/>
      <c r="HW56" s="92"/>
      <c r="HX56" s="92"/>
      <c r="HY56" s="92"/>
      <c r="HZ56" s="92"/>
      <c r="IA56" s="92"/>
      <c r="IB56" s="92"/>
      <c r="IC56" s="92"/>
      <c r="ID56" s="92"/>
      <c r="IE56" s="92"/>
      <c r="IF56" s="92"/>
      <c r="IG56" s="92"/>
      <c r="IH56" s="92"/>
      <c r="II56" s="92"/>
      <c r="IJ56" s="92"/>
      <c r="IK56" s="92"/>
      <c r="IL56" s="92"/>
      <c r="IM56" s="92"/>
      <c r="IN56" s="92"/>
      <c r="IO56" s="92"/>
      <c r="IP56" s="92"/>
      <c r="IQ56" s="92"/>
      <c r="IR56" s="92"/>
      <c r="IS56" s="92"/>
      <c r="IT56" s="92"/>
    </row>
    <row r="57" spans="1:254" s="49" customFormat="1" ht="15" customHeight="1">
      <c r="A57" s="81"/>
      <c r="B57" s="82"/>
      <c r="C57" s="83"/>
      <c r="D57" s="84"/>
      <c r="E57" s="85"/>
      <c r="F57" s="86"/>
      <c r="G57" s="87"/>
      <c r="H57" s="88"/>
      <c r="I57" s="101"/>
      <c r="J57" s="102"/>
      <c r="K57" s="101"/>
      <c r="L57" s="101"/>
      <c r="M57" s="86"/>
      <c r="N57" s="87"/>
      <c r="O57" s="101"/>
      <c r="P57" s="101"/>
      <c r="Q57" s="101"/>
      <c r="R57" s="108"/>
      <c r="S57" s="108"/>
      <c r="T57" s="108"/>
      <c r="U57" s="108"/>
      <c r="V57" s="108"/>
      <c r="W57" s="108"/>
      <c r="X57" s="108"/>
      <c r="Y57" s="108"/>
      <c r="Z57" s="108"/>
      <c r="AA57" s="108"/>
      <c r="AB57" s="108"/>
      <c r="AC57" s="108"/>
      <c r="AD57" s="108"/>
      <c r="AE57" s="108"/>
      <c r="AF57" s="99" t="s">
        <v>363</v>
      </c>
      <c r="AG57" s="108"/>
      <c r="AH57" s="108"/>
      <c r="AI57" s="108"/>
      <c r="AJ57" s="108"/>
      <c r="AK57" s="108"/>
      <c r="AL57" s="108"/>
      <c r="AM57" s="108"/>
      <c r="AN57" s="108"/>
      <c r="AO57" s="108"/>
      <c r="AP57" s="108"/>
      <c r="AQ57" s="108"/>
      <c r="AR57" s="108"/>
      <c r="AS57" s="108"/>
      <c r="AT57" s="108"/>
      <c r="AU57" s="108"/>
      <c r="AV57" s="108"/>
      <c r="AW57" s="108"/>
      <c r="AX57" s="108"/>
      <c r="AY57" s="108"/>
      <c r="AZ57" s="108"/>
      <c r="BA57" s="108"/>
      <c r="BB57" s="108"/>
      <c r="BC57" s="108"/>
      <c r="BD57" s="108"/>
      <c r="BE57" s="108"/>
      <c r="BF57" s="108"/>
      <c r="BG57" s="108"/>
      <c r="BH57" s="127"/>
      <c r="BI57" s="101"/>
      <c r="BJ57" s="101"/>
      <c r="BK57" s="101"/>
      <c r="BL57" s="101"/>
      <c r="BM57" s="101"/>
      <c r="BN57" s="101"/>
      <c r="BO57" s="101"/>
      <c r="BP57" s="101"/>
      <c r="BQ57" s="101"/>
      <c r="BR57" s="101"/>
      <c r="BS57" s="101"/>
      <c r="BT57" s="101"/>
      <c r="BU57" s="101"/>
      <c r="BV57" s="101"/>
      <c r="BW57" s="101"/>
      <c r="BX57" s="101"/>
      <c r="BY57" s="101"/>
      <c r="BZ57" s="101"/>
      <c r="CA57" s="101"/>
      <c r="CB57" s="101"/>
      <c r="CC57" s="101"/>
      <c r="CD57" s="101"/>
      <c r="CE57" s="101"/>
      <c r="CF57" s="101"/>
      <c r="CG57" s="101"/>
      <c r="CH57" s="101"/>
      <c r="CI57" s="101"/>
      <c r="CJ57" s="101"/>
      <c r="CK57" s="101"/>
      <c r="CL57" s="101"/>
      <c r="CM57" s="101"/>
      <c r="CN57" s="101"/>
      <c r="CO57" s="101"/>
      <c r="CP57" s="101"/>
      <c r="CQ57" s="101"/>
      <c r="CR57" s="101"/>
      <c r="CS57" s="101"/>
      <c r="CT57" s="101"/>
      <c r="CU57" s="101"/>
      <c r="CV57" s="101"/>
      <c r="CW57" s="101"/>
      <c r="CX57" s="101"/>
      <c r="CY57" s="101"/>
      <c r="CZ57" s="101"/>
      <c r="DA57" s="101"/>
      <c r="DB57" s="101"/>
      <c r="DC57" s="101"/>
      <c r="DD57" s="101"/>
      <c r="DE57" s="101"/>
      <c r="DF57" s="101"/>
      <c r="DG57" s="101"/>
      <c r="DH57" s="101"/>
      <c r="DI57" s="101"/>
      <c r="DJ57" s="101"/>
      <c r="DK57" s="101"/>
      <c r="DL57" s="101"/>
      <c r="DM57" s="101"/>
      <c r="DN57" s="101"/>
      <c r="DO57" s="101"/>
      <c r="DP57" s="101"/>
      <c r="DQ57" s="101"/>
      <c r="DR57" s="101"/>
      <c r="DS57" s="101"/>
      <c r="DT57" s="101"/>
      <c r="DU57" s="101"/>
      <c r="DV57" s="101"/>
      <c r="DW57" s="101"/>
      <c r="DX57" s="101"/>
      <c r="DY57" s="101"/>
      <c r="DZ57" s="101"/>
      <c r="EA57" s="101"/>
      <c r="EB57" s="101"/>
      <c r="EC57" s="101"/>
      <c r="ED57" s="101"/>
      <c r="EE57" s="101"/>
      <c r="EF57" s="101"/>
      <c r="EG57" s="101"/>
      <c r="EH57" s="101"/>
      <c r="EI57" s="101"/>
      <c r="EJ57" s="101"/>
      <c r="EK57" s="101"/>
      <c r="EL57" s="101"/>
      <c r="EM57" s="101"/>
      <c r="EN57" s="101"/>
      <c r="EO57" s="101"/>
      <c r="EP57" s="101"/>
      <c r="EQ57" s="101"/>
      <c r="ER57" s="101"/>
      <c r="ES57" s="101"/>
      <c r="ET57" s="101"/>
      <c r="EU57" s="101"/>
      <c r="EV57" s="101"/>
      <c r="EW57" s="101"/>
      <c r="EX57" s="101"/>
      <c r="EY57" s="101"/>
      <c r="EZ57" s="101"/>
      <c r="FA57" s="101"/>
      <c r="FB57" s="101"/>
      <c r="FC57" s="101"/>
      <c r="FD57" s="101"/>
      <c r="FE57" s="101"/>
      <c r="FF57" s="101"/>
      <c r="FG57" s="101"/>
      <c r="FH57" s="101"/>
      <c r="FI57" s="101"/>
      <c r="FJ57" s="101"/>
      <c r="FK57" s="101"/>
      <c r="FL57" s="101"/>
      <c r="FM57" s="101"/>
      <c r="FN57" s="101"/>
      <c r="FO57" s="101"/>
      <c r="FP57" s="101"/>
      <c r="FQ57" s="101"/>
      <c r="FR57" s="101"/>
      <c r="FS57" s="101"/>
      <c r="FT57" s="101"/>
      <c r="FU57" s="101"/>
      <c r="FV57" s="101"/>
      <c r="FW57" s="101"/>
      <c r="FX57" s="101"/>
      <c r="FY57" s="101"/>
      <c r="FZ57" s="101"/>
      <c r="GA57" s="101"/>
      <c r="GB57" s="101"/>
      <c r="GC57" s="101"/>
      <c r="GD57" s="101"/>
      <c r="GE57" s="101"/>
      <c r="GF57" s="101"/>
      <c r="GG57" s="101"/>
      <c r="GH57" s="101"/>
      <c r="GI57" s="101"/>
      <c r="GJ57" s="101"/>
      <c r="GK57" s="101"/>
      <c r="GL57" s="101"/>
      <c r="GM57" s="101"/>
      <c r="GN57" s="101"/>
      <c r="GO57" s="101"/>
      <c r="GP57" s="101"/>
      <c r="GQ57" s="101"/>
      <c r="GR57" s="101"/>
      <c r="GS57" s="101"/>
      <c r="GT57" s="101"/>
      <c r="GU57" s="101"/>
      <c r="GV57" s="101"/>
      <c r="GW57" s="101"/>
      <c r="GX57" s="101"/>
      <c r="GY57" s="101"/>
      <c r="GZ57" s="101"/>
      <c r="HA57" s="101"/>
      <c r="HB57" s="101"/>
      <c r="HC57" s="101"/>
      <c r="HD57" s="101"/>
      <c r="HE57" s="101"/>
      <c r="HF57" s="101"/>
      <c r="HG57" s="101"/>
      <c r="HH57" s="101"/>
      <c r="HI57" s="101"/>
      <c r="HJ57" s="101"/>
      <c r="HK57" s="101"/>
      <c r="HL57" s="101"/>
      <c r="HM57" s="101"/>
      <c r="HN57" s="101"/>
      <c r="HO57" s="101"/>
      <c r="HP57" s="101"/>
      <c r="HQ57" s="101"/>
      <c r="HR57" s="101"/>
      <c r="HS57" s="101"/>
      <c r="HT57" s="101"/>
      <c r="HU57" s="101"/>
      <c r="HV57" s="101"/>
      <c r="HW57" s="101"/>
      <c r="HX57" s="101"/>
      <c r="HY57" s="101"/>
      <c r="HZ57" s="101"/>
      <c r="IA57" s="101"/>
      <c r="IB57" s="101"/>
      <c r="IC57" s="101"/>
      <c r="ID57" s="101"/>
      <c r="IE57" s="101"/>
      <c r="IF57" s="101"/>
      <c r="IG57" s="101"/>
      <c r="IH57" s="101"/>
      <c r="II57" s="101"/>
      <c r="IJ57" s="101"/>
      <c r="IK57" s="101"/>
      <c r="IL57" s="101"/>
      <c r="IM57" s="101"/>
      <c r="IN57" s="101"/>
      <c r="IO57" s="101"/>
      <c r="IP57" s="101"/>
      <c r="IQ57" s="101"/>
      <c r="IR57" s="101"/>
      <c r="IS57" s="101"/>
      <c r="IT57" s="101"/>
    </row>
    <row r="58" spans="1:254" s="49" customFormat="1" ht="15" customHeight="1">
      <c r="A58" s="81"/>
      <c r="B58" s="82"/>
      <c r="C58" s="83"/>
      <c r="D58" s="84"/>
      <c r="E58" s="85"/>
      <c r="F58" s="87"/>
      <c r="G58" s="87"/>
      <c r="H58" s="88"/>
      <c r="I58" s="101"/>
      <c r="J58" s="102"/>
      <c r="K58" s="101"/>
      <c r="L58" s="101"/>
      <c r="M58" s="103"/>
      <c r="N58" s="103"/>
      <c r="O58" s="101"/>
      <c r="P58" s="101"/>
      <c r="Q58" s="101"/>
      <c r="R58" s="108"/>
      <c r="S58" s="108"/>
      <c r="T58" s="108"/>
      <c r="U58" s="108"/>
      <c r="V58" s="108"/>
      <c r="W58" s="108"/>
      <c r="X58" s="108"/>
      <c r="Y58" s="108"/>
      <c r="Z58" s="108"/>
      <c r="AA58" s="108"/>
      <c r="AB58" s="108"/>
      <c r="AC58" s="108"/>
      <c r="AD58" s="108"/>
      <c r="AE58" s="108"/>
      <c r="AF58" s="99" t="s">
        <v>363</v>
      </c>
      <c r="AG58" s="108"/>
      <c r="AH58" s="108"/>
      <c r="AI58" s="108"/>
      <c r="AJ58" s="108"/>
      <c r="AK58" s="108"/>
      <c r="AL58" s="108"/>
      <c r="AM58" s="108"/>
      <c r="AN58" s="108"/>
      <c r="AO58" s="108"/>
      <c r="AP58" s="108"/>
      <c r="AQ58" s="108"/>
      <c r="AR58" s="108"/>
      <c r="AS58" s="108"/>
      <c r="AT58" s="108"/>
      <c r="AU58" s="108"/>
      <c r="AV58" s="108"/>
      <c r="AW58" s="108"/>
      <c r="AX58" s="108"/>
      <c r="AY58" s="108"/>
      <c r="AZ58" s="108"/>
      <c r="BA58" s="108"/>
      <c r="BB58" s="108"/>
      <c r="BC58" s="108"/>
      <c r="BD58" s="108"/>
      <c r="BE58" s="108"/>
      <c r="BF58" s="108"/>
      <c r="BG58" s="108"/>
      <c r="BH58" s="108"/>
      <c r="BI58" s="101"/>
      <c r="BJ58" s="101"/>
      <c r="BK58" s="101"/>
      <c r="BL58" s="101"/>
      <c r="BM58" s="101"/>
      <c r="BN58" s="101"/>
      <c r="BO58" s="101"/>
      <c r="BP58" s="101"/>
      <c r="BQ58" s="101"/>
      <c r="BR58" s="101"/>
      <c r="BS58" s="101"/>
      <c r="BT58" s="101"/>
      <c r="BU58" s="101"/>
      <c r="BV58" s="101"/>
      <c r="BW58" s="101"/>
      <c r="BX58" s="101"/>
      <c r="BY58" s="101"/>
      <c r="BZ58" s="101"/>
      <c r="CA58" s="101"/>
      <c r="CB58" s="101"/>
      <c r="CC58" s="101"/>
      <c r="CD58" s="101"/>
      <c r="CE58" s="101"/>
      <c r="CF58" s="101"/>
      <c r="CG58" s="101"/>
      <c r="CH58" s="101"/>
      <c r="CI58" s="101"/>
      <c r="CJ58" s="101"/>
      <c r="CK58" s="101"/>
      <c r="CL58" s="101"/>
      <c r="CM58" s="101"/>
      <c r="CN58" s="101"/>
      <c r="CO58" s="101"/>
      <c r="CP58" s="101"/>
      <c r="CQ58" s="101"/>
      <c r="CR58" s="101"/>
      <c r="CS58" s="101"/>
      <c r="CT58" s="101"/>
      <c r="CU58" s="101"/>
      <c r="CV58" s="101"/>
      <c r="CW58" s="101"/>
      <c r="CX58" s="101"/>
      <c r="CY58" s="101"/>
      <c r="CZ58" s="101"/>
      <c r="DA58" s="101"/>
      <c r="DB58" s="101"/>
      <c r="DC58" s="101"/>
      <c r="DD58" s="101"/>
      <c r="DE58" s="101"/>
      <c r="DF58" s="101"/>
      <c r="DG58" s="101"/>
      <c r="DH58" s="101"/>
      <c r="DI58" s="101"/>
      <c r="DJ58" s="101"/>
      <c r="DK58" s="101"/>
      <c r="DL58" s="101"/>
      <c r="DM58" s="101"/>
      <c r="DN58" s="101"/>
      <c r="DO58" s="101"/>
      <c r="DP58" s="101"/>
      <c r="DQ58" s="101"/>
      <c r="DR58" s="101"/>
      <c r="DS58" s="101"/>
      <c r="DT58" s="101"/>
      <c r="DU58" s="101"/>
      <c r="DV58" s="101"/>
      <c r="DW58" s="101"/>
      <c r="DX58" s="101"/>
      <c r="DY58" s="101"/>
      <c r="DZ58" s="101"/>
      <c r="EA58" s="101"/>
      <c r="EB58" s="101"/>
      <c r="EC58" s="101"/>
      <c r="ED58" s="101"/>
      <c r="EE58" s="101"/>
      <c r="EF58" s="101"/>
      <c r="EG58" s="101"/>
      <c r="EH58" s="101"/>
      <c r="EI58" s="101"/>
      <c r="EJ58" s="101"/>
      <c r="EK58" s="101"/>
      <c r="EL58" s="101"/>
      <c r="EM58" s="101"/>
      <c r="EN58" s="101"/>
      <c r="EO58" s="101"/>
      <c r="EP58" s="101"/>
      <c r="EQ58" s="101"/>
      <c r="ER58" s="101"/>
      <c r="ES58" s="101"/>
      <c r="ET58" s="101"/>
      <c r="EU58" s="101"/>
      <c r="EV58" s="101"/>
      <c r="EW58" s="101"/>
      <c r="EX58" s="101"/>
      <c r="EY58" s="101"/>
      <c r="EZ58" s="101"/>
      <c r="FA58" s="101"/>
      <c r="FB58" s="101"/>
      <c r="FC58" s="101"/>
      <c r="FD58" s="101"/>
      <c r="FE58" s="101"/>
      <c r="FF58" s="101"/>
      <c r="FG58" s="101"/>
      <c r="FH58" s="101"/>
      <c r="FI58" s="101"/>
      <c r="FJ58" s="101"/>
      <c r="FK58" s="101"/>
      <c r="FL58" s="101"/>
      <c r="FM58" s="101"/>
      <c r="FN58" s="101"/>
      <c r="FO58" s="101"/>
      <c r="FP58" s="101"/>
      <c r="FQ58" s="101"/>
      <c r="FR58" s="101"/>
      <c r="FS58" s="101"/>
      <c r="FT58" s="101"/>
      <c r="FU58" s="101"/>
      <c r="FV58" s="101"/>
      <c r="FW58" s="101"/>
      <c r="FX58" s="101"/>
      <c r="FY58" s="101"/>
      <c r="FZ58" s="101"/>
      <c r="GA58" s="101"/>
      <c r="GB58" s="101"/>
      <c r="GC58" s="101"/>
      <c r="GD58" s="101"/>
      <c r="GE58" s="101"/>
      <c r="GF58" s="101"/>
      <c r="GG58" s="101"/>
      <c r="GH58" s="101"/>
      <c r="GI58" s="101"/>
      <c r="GJ58" s="101"/>
      <c r="GK58" s="101"/>
      <c r="GL58" s="101"/>
      <c r="GM58" s="101"/>
      <c r="GN58" s="101"/>
      <c r="GO58" s="101"/>
      <c r="GP58" s="101"/>
      <c r="GQ58" s="101"/>
      <c r="GR58" s="101"/>
      <c r="GS58" s="101"/>
      <c r="GT58" s="101"/>
      <c r="GU58" s="101"/>
      <c r="GV58" s="101"/>
      <c r="GW58" s="101"/>
      <c r="GX58" s="101"/>
      <c r="GY58" s="101"/>
      <c r="GZ58" s="101"/>
      <c r="HA58" s="101"/>
      <c r="HB58" s="101"/>
      <c r="HC58" s="101"/>
      <c r="HD58" s="101"/>
      <c r="HE58" s="101"/>
      <c r="HF58" s="101"/>
      <c r="HG58" s="101"/>
      <c r="HH58" s="101"/>
      <c r="HI58" s="101"/>
      <c r="HJ58" s="101"/>
      <c r="HK58" s="101"/>
      <c r="HL58" s="101"/>
      <c r="HM58" s="101"/>
      <c r="HN58" s="101"/>
      <c r="HO58" s="101"/>
      <c r="HP58" s="101"/>
      <c r="HQ58" s="101"/>
      <c r="HR58" s="101"/>
      <c r="HS58" s="101"/>
      <c r="HT58" s="101"/>
      <c r="HU58" s="101"/>
      <c r="HV58" s="101"/>
      <c r="HW58" s="101"/>
      <c r="HX58" s="101"/>
      <c r="HY58" s="101"/>
      <c r="HZ58" s="101"/>
      <c r="IA58" s="101"/>
      <c r="IB58" s="101"/>
      <c r="IC58" s="101"/>
      <c r="ID58" s="101"/>
      <c r="IE58" s="101"/>
      <c r="IF58" s="101"/>
      <c r="IG58" s="101"/>
      <c r="IH58" s="101"/>
      <c r="II58" s="101"/>
      <c r="IJ58" s="101"/>
      <c r="IK58" s="101"/>
      <c r="IL58" s="101"/>
      <c r="IM58" s="101"/>
      <c r="IN58" s="101"/>
      <c r="IO58" s="101"/>
      <c r="IP58" s="101"/>
      <c r="IQ58" s="101"/>
      <c r="IR58" s="101"/>
      <c r="IS58" s="101"/>
      <c r="IT58" s="101"/>
    </row>
    <row r="59" spans="1:254" s="49" customFormat="1" ht="23.25" customHeight="1">
      <c r="A59" s="81"/>
      <c r="B59" s="82"/>
      <c r="C59" s="83"/>
      <c r="D59" s="84"/>
      <c r="E59" s="85"/>
      <c r="F59" s="87"/>
      <c r="G59" s="87"/>
      <c r="H59" s="89"/>
      <c r="I59" s="101"/>
      <c r="J59" s="102"/>
      <c r="K59" s="101"/>
      <c r="L59" s="101"/>
      <c r="M59" s="104"/>
      <c r="N59" s="104"/>
      <c r="O59" s="101"/>
      <c r="P59" s="101"/>
      <c r="Q59" s="101"/>
      <c r="R59" s="108"/>
      <c r="S59" s="108"/>
      <c r="T59" s="108"/>
      <c r="U59" s="108"/>
      <c r="V59" s="108"/>
      <c r="W59" s="108"/>
      <c r="X59" s="108"/>
      <c r="Y59" s="108"/>
      <c r="Z59" s="108"/>
      <c r="AA59" s="108"/>
      <c r="AB59" s="108"/>
      <c r="AC59" s="108"/>
      <c r="AD59" s="108"/>
      <c r="AE59" s="108"/>
      <c r="AF59" s="99" t="s">
        <v>363</v>
      </c>
      <c r="AG59" s="108"/>
      <c r="AH59" s="108"/>
      <c r="AI59" s="108"/>
      <c r="AJ59" s="108"/>
      <c r="AK59" s="108"/>
      <c r="AL59" s="108"/>
      <c r="AM59" s="108"/>
      <c r="AN59" s="108"/>
      <c r="AO59" s="108"/>
      <c r="AP59" s="108"/>
      <c r="AQ59" s="108"/>
      <c r="AR59" s="108"/>
      <c r="AS59" s="108"/>
      <c r="AT59" s="108"/>
      <c r="AU59" s="108"/>
      <c r="AV59" s="108"/>
      <c r="AW59" s="108"/>
      <c r="AX59" s="108"/>
      <c r="AY59" s="108"/>
      <c r="AZ59" s="108"/>
      <c r="BA59" s="108"/>
      <c r="BB59" s="108"/>
      <c r="BC59" s="108"/>
      <c r="BD59" s="108"/>
      <c r="BE59" s="108"/>
      <c r="BF59" s="108"/>
      <c r="BG59" s="108"/>
      <c r="BH59" s="108"/>
      <c r="BI59" s="101"/>
      <c r="BJ59" s="101"/>
      <c r="BK59" s="101"/>
      <c r="BL59" s="101"/>
      <c r="BM59" s="101"/>
      <c r="BN59" s="101"/>
      <c r="BO59" s="101"/>
      <c r="BP59" s="101"/>
      <c r="BQ59" s="101"/>
      <c r="BR59" s="101"/>
      <c r="BS59" s="101"/>
      <c r="BT59" s="101"/>
      <c r="BU59" s="101"/>
      <c r="BV59" s="101"/>
      <c r="BW59" s="101"/>
      <c r="BX59" s="101"/>
      <c r="BY59" s="101"/>
      <c r="BZ59" s="101"/>
      <c r="CA59" s="101"/>
      <c r="CB59" s="101"/>
      <c r="CC59" s="101"/>
      <c r="CD59" s="101"/>
      <c r="CE59" s="101"/>
      <c r="CF59" s="101"/>
      <c r="CG59" s="101"/>
      <c r="CH59" s="101"/>
      <c r="CI59" s="101"/>
      <c r="CJ59" s="101"/>
      <c r="CK59" s="101"/>
      <c r="CL59" s="101"/>
      <c r="CM59" s="101"/>
      <c r="CN59" s="101"/>
      <c r="CO59" s="101"/>
      <c r="CP59" s="101"/>
      <c r="CQ59" s="101"/>
      <c r="CR59" s="101"/>
      <c r="CS59" s="101"/>
      <c r="CT59" s="101"/>
      <c r="CU59" s="101"/>
      <c r="CV59" s="101"/>
      <c r="CW59" s="101"/>
      <c r="CX59" s="101"/>
      <c r="CY59" s="101"/>
      <c r="CZ59" s="101"/>
      <c r="DA59" s="101"/>
      <c r="DB59" s="101"/>
      <c r="DC59" s="101"/>
      <c r="DD59" s="101"/>
      <c r="DE59" s="101"/>
      <c r="DF59" s="101"/>
      <c r="DG59" s="101"/>
      <c r="DH59" s="101"/>
      <c r="DI59" s="101"/>
      <c r="DJ59" s="101"/>
      <c r="DK59" s="101"/>
      <c r="DL59" s="101"/>
      <c r="DM59" s="101"/>
      <c r="DN59" s="101"/>
      <c r="DO59" s="101"/>
      <c r="DP59" s="101"/>
      <c r="DQ59" s="101"/>
      <c r="DR59" s="101"/>
      <c r="DS59" s="101"/>
      <c r="DT59" s="101"/>
      <c r="DU59" s="101"/>
      <c r="DV59" s="101"/>
      <c r="DW59" s="101"/>
      <c r="DX59" s="101"/>
      <c r="DY59" s="101"/>
      <c r="DZ59" s="101"/>
      <c r="EA59" s="101"/>
      <c r="EB59" s="101"/>
      <c r="EC59" s="101"/>
      <c r="ED59" s="101"/>
      <c r="EE59" s="101"/>
      <c r="EF59" s="101"/>
      <c r="EG59" s="101"/>
      <c r="EH59" s="101"/>
      <c r="EI59" s="101"/>
      <c r="EJ59" s="101"/>
      <c r="EK59" s="101"/>
      <c r="EL59" s="101"/>
      <c r="EM59" s="101"/>
      <c r="EN59" s="101"/>
      <c r="EO59" s="101"/>
      <c r="EP59" s="101"/>
      <c r="EQ59" s="101"/>
      <c r="ER59" s="101"/>
      <c r="ES59" s="101"/>
      <c r="ET59" s="101"/>
      <c r="EU59" s="101"/>
      <c r="EV59" s="101"/>
      <c r="EW59" s="101"/>
      <c r="EX59" s="101"/>
      <c r="EY59" s="101"/>
      <c r="EZ59" s="101"/>
      <c r="FA59" s="101"/>
      <c r="FB59" s="101"/>
      <c r="FC59" s="101"/>
      <c r="FD59" s="101"/>
      <c r="FE59" s="101"/>
      <c r="FF59" s="101"/>
      <c r="FG59" s="101"/>
      <c r="FH59" s="101"/>
      <c r="FI59" s="101"/>
      <c r="FJ59" s="101"/>
      <c r="FK59" s="101"/>
      <c r="FL59" s="101"/>
      <c r="FM59" s="101"/>
      <c r="FN59" s="101"/>
      <c r="FO59" s="101"/>
      <c r="FP59" s="101"/>
      <c r="FQ59" s="101"/>
      <c r="FR59" s="101"/>
      <c r="FS59" s="101"/>
      <c r="FT59" s="101"/>
      <c r="FU59" s="101"/>
      <c r="FV59" s="101"/>
      <c r="FW59" s="101"/>
      <c r="FX59" s="101"/>
      <c r="FY59" s="101"/>
      <c r="FZ59" s="101"/>
      <c r="GA59" s="101"/>
      <c r="GB59" s="101"/>
      <c r="GC59" s="101"/>
      <c r="GD59" s="101"/>
      <c r="GE59" s="101"/>
      <c r="GF59" s="101"/>
      <c r="GG59" s="101"/>
      <c r="GH59" s="101"/>
      <c r="GI59" s="101"/>
      <c r="GJ59" s="101"/>
      <c r="GK59" s="101"/>
      <c r="GL59" s="101"/>
      <c r="GM59" s="101"/>
      <c r="GN59" s="101"/>
      <c r="GO59" s="101"/>
      <c r="GP59" s="101"/>
      <c r="GQ59" s="101"/>
      <c r="GR59" s="101"/>
      <c r="GS59" s="101"/>
      <c r="GT59" s="101"/>
      <c r="GU59" s="101"/>
      <c r="GV59" s="101"/>
      <c r="GW59" s="101"/>
      <c r="GX59" s="101"/>
      <c r="GY59" s="101"/>
      <c r="GZ59" s="101"/>
      <c r="HA59" s="101"/>
      <c r="HB59" s="101"/>
      <c r="HC59" s="101"/>
      <c r="HD59" s="101"/>
      <c r="HE59" s="101"/>
      <c r="HF59" s="101"/>
      <c r="HG59" s="101"/>
      <c r="HH59" s="101"/>
      <c r="HI59" s="101"/>
      <c r="HJ59" s="101"/>
      <c r="HK59" s="101"/>
      <c r="HL59" s="101"/>
      <c r="HM59" s="101"/>
      <c r="HN59" s="101"/>
      <c r="HO59" s="101"/>
      <c r="HP59" s="101"/>
      <c r="HQ59" s="101"/>
      <c r="HR59" s="101"/>
      <c r="HS59" s="101"/>
      <c r="HT59" s="101"/>
      <c r="HU59" s="101"/>
      <c r="HV59" s="101"/>
      <c r="HW59" s="101"/>
      <c r="HX59" s="101"/>
      <c r="HY59" s="101"/>
      <c r="HZ59" s="101"/>
      <c r="IA59" s="101"/>
      <c r="IB59" s="101"/>
      <c r="IC59" s="101"/>
      <c r="ID59" s="101"/>
      <c r="IE59" s="101"/>
      <c r="IF59" s="101"/>
      <c r="IG59" s="101"/>
      <c r="IH59" s="101"/>
      <c r="II59" s="101"/>
      <c r="IJ59" s="101"/>
      <c r="IK59" s="101"/>
      <c r="IL59" s="101"/>
      <c r="IM59" s="101"/>
      <c r="IN59" s="101"/>
      <c r="IO59" s="101"/>
      <c r="IP59" s="101"/>
      <c r="IQ59" s="101"/>
      <c r="IR59" s="101"/>
      <c r="IS59" s="101"/>
    </row>
    <row r="60" spans="1:254" s="49" customFormat="1" ht="27" customHeight="1">
      <c r="A60" s="81"/>
      <c r="B60" s="82"/>
      <c r="C60" s="83"/>
      <c r="D60" s="84"/>
      <c r="E60" s="85"/>
      <c r="F60" s="87"/>
      <c r="G60" s="87"/>
      <c r="H60" s="89"/>
      <c r="I60" s="101"/>
      <c r="J60" s="102"/>
      <c r="K60" s="101"/>
      <c r="L60" s="101"/>
      <c r="M60" s="87"/>
      <c r="N60" s="87"/>
      <c r="O60" s="101"/>
      <c r="P60" s="101"/>
      <c r="Q60" s="101"/>
      <c r="R60" s="108"/>
      <c r="S60" s="108"/>
      <c r="T60" s="108"/>
      <c r="U60" s="108"/>
      <c r="V60" s="108"/>
      <c r="W60" s="108"/>
      <c r="X60" s="108"/>
      <c r="Y60" s="108"/>
      <c r="Z60" s="108"/>
      <c r="AA60" s="108"/>
      <c r="AB60" s="108"/>
      <c r="AC60" s="108"/>
      <c r="AD60" s="108"/>
      <c r="AE60" s="108"/>
      <c r="AF60" s="99" t="s">
        <v>363</v>
      </c>
      <c r="AG60" s="108"/>
      <c r="AH60" s="108"/>
      <c r="AI60" s="108"/>
      <c r="AJ60" s="108"/>
      <c r="AK60" s="108"/>
      <c r="AL60" s="108"/>
      <c r="AM60" s="108"/>
      <c r="AN60" s="108"/>
      <c r="AO60" s="108"/>
      <c r="AP60" s="108"/>
      <c r="AQ60" s="108"/>
      <c r="AR60" s="108"/>
      <c r="AS60" s="108"/>
      <c r="AT60" s="108"/>
      <c r="AU60" s="108"/>
      <c r="AV60" s="108"/>
      <c r="AW60" s="108"/>
      <c r="AX60" s="108"/>
      <c r="AY60" s="108"/>
      <c r="AZ60" s="108"/>
      <c r="BA60" s="108"/>
      <c r="BB60" s="108"/>
      <c r="BC60" s="108"/>
      <c r="BD60" s="108"/>
      <c r="BE60" s="108"/>
      <c r="BF60" s="108"/>
      <c r="BG60" s="108"/>
      <c r="BH60" s="108"/>
      <c r="BI60" s="101"/>
      <c r="BJ60" s="101"/>
      <c r="BK60" s="101"/>
      <c r="BL60" s="101"/>
      <c r="BM60" s="101"/>
      <c r="BN60" s="101"/>
      <c r="BO60" s="101"/>
      <c r="BP60" s="101"/>
      <c r="BQ60" s="101"/>
      <c r="BR60" s="101"/>
      <c r="BS60" s="101"/>
      <c r="BT60" s="101"/>
      <c r="BU60" s="101"/>
      <c r="BV60" s="101"/>
      <c r="BW60" s="101"/>
      <c r="BX60" s="101"/>
      <c r="BY60" s="101"/>
      <c r="BZ60" s="101"/>
      <c r="CA60" s="101"/>
      <c r="CB60" s="101"/>
      <c r="CC60" s="101"/>
      <c r="CD60" s="101"/>
      <c r="CE60" s="101"/>
      <c r="CF60" s="101"/>
      <c r="CG60" s="101"/>
      <c r="CH60" s="101"/>
      <c r="CI60" s="101"/>
      <c r="CJ60" s="101"/>
      <c r="CK60" s="101"/>
      <c r="CL60" s="101"/>
      <c r="CM60" s="101"/>
      <c r="CN60" s="101"/>
      <c r="CO60" s="101"/>
      <c r="CP60" s="101"/>
      <c r="CQ60" s="101"/>
      <c r="CR60" s="101"/>
      <c r="CS60" s="101"/>
      <c r="CT60" s="101"/>
      <c r="CU60" s="101"/>
      <c r="CV60" s="101"/>
      <c r="CW60" s="101"/>
      <c r="CX60" s="101"/>
      <c r="CY60" s="101"/>
      <c r="CZ60" s="101"/>
      <c r="DA60" s="101"/>
      <c r="DB60" s="101"/>
      <c r="DC60" s="101"/>
      <c r="DD60" s="101"/>
      <c r="DE60" s="101"/>
      <c r="DF60" s="101"/>
      <c r="DG60" s="101"/>
      <c r="DH60" s="101"/>
      <c r="DI60" s="101"/>
      <c r="DJ60" s="101"/>
      <c r="DK60" s="101"/>
      <c r="DL60" s="101"/>
      <c r="DM60" s="101"/>
      <c r="DN60" s="101"/>
      <c r="DO60" s="101"/>
      <c r="DP60" s="101"/>
      <c r="DQ60" s="101"/>
      <c r="DR60" s="101"/>
      <c r="DS60" s="101"/>
      <c r="DT60" s="101"/>
      <c r="DU60" s="101"/>
      <c r="DV60" s="101"/>
      <c r="DW60" s="101"/>
      <c r="DX60" s="101"/>
      <c r="DY60" s="101"/>
      <c r="DZ60" s="101"/>
      <c r="EA60" s="101"/>
      <c r="EB60" s="101"/>
      <c r="EC60" s="101"/>
      <c r="ED60" s="101"/>
      <c r="EE60" s="101"/>
      <c r="EF60" s="101"/>
      <c r="EG60" s="101"/>
      <c r="EH60" s="101"/>
      <c r="EI60" s="101"/>
      <c r="EJ60" s="101"/>
      <c r="EK60" s="101"/>
      <c r="EL60" s="101"/>
      <c r="EM60" s="101"/>
      <c r="EN60" s="101"/>
      <c r="EO60" s="101"/>
      <c r="EP60" s="101"/>
      <c r="EQ60" s="101"/>
      <c r="ER60" s="101"/>
      <c r="ES60" s="101"/>
      <c r="ET60" s="101"/>
      <c r="EU60" s="101"/>
      <c r="EV60" s="101"/>
      <c r="EW60" s="101"/>
      <c r="EX60" s="101"/>
      <c r="EY60" s="101"/>
      <c r="EZ60" s="101"/>
      <c r="FA60" s="101"/>
      <c r="FB60" s="101"/>
      <c r="FC60" s="101"/>
      <c r="FD60" s="101"/>
      <c r="FE60" s="101"/>
      <c r="FF60" s="101"/>
      <c r="FG60" s="101"/>
      <c r="FH60" s="101"/>
      <c r="FI60" s="101"/>
      <c r="FJ60" s="101"/>
      <c r="FK60" s="101"/>
      <c r="FL60" s="101"/>
      <c r="FM60" s="101"/>
      <c r="FN60" s="101"/>
      <c r="FO60" s="101"/>
      <c r="FP60" s="101"/>
      <c r="FQ60" s="101"/>
      <c r="FR60" s="101"/>
      <c r="FS60" s="101"/>
      <c r="FT60" s="101"/>
      <c r="FU60" s="101"/>
      <c r="FV60" s="101"/>
      <c r="FW60" s="101"/>
      <c r="FX60" s="101"/>
      <c r="FY60" s="101"/>
      <c r="FZ60" s="101"/>
      <c r="GA60" s="101"/>
      <c r="GB60" s="101"/>
      <c r="GC60" s="101"/>
      <c r="GD60" s="101"/>
      <c r="GE60" s="101"/>
      <c r="GF60" s="101"/>
      <c r="GG60" s="101"/>
      <c r="GH60" s="101"/>
      <c r="GI60" s="101"/>
      <c r="GJ60" s="101"/>
      <c r="GK60" s="101"/>
      <c r="GL60" s="101"/>
      <c r="GM60" s="101"/>
      <c r="GN60" s="101"/>
      <c r="GO60" s="101"/>
      <c r="GP60" s="101"/>
      <c r="GQ60" s="101"/>
      <c r="GR60" s="101"/>
      <c r="GS60" s="101"/>
      <c r="GT60" s="101"/>
      <c r="GU60" s="101"/>
      <c r="GV60" s="101"/>
      <c r="GW60" s="101"/>
      <c r="GX60" s="101"/>
      <c r="GY60" s="101"/>
      <c r="GZ60" s="101"/>
      <c r="HA60" s="101"/>
      <c r="HB60" s="101"/>
      <c r="HC60" s="101"/>
      <c r="HD60" s="101"/>
      <c r="HE60" s="101"/>
      <c r="HF60" s="101"/>
      <c r="HG60" s="101"/>
      <c r="HH60" s="101"/>
      <c r="HI60" s="101"/>
      <c r="HJ60" s="101"/>
      <c r="HK60" s="101"/>
      <c r="HL60" s="101"/>
      <c r="HM60" s="101"/>
      <c r="HN60" s="101"/>
      <c r="HO60" s="101"/>
      <c r="HP60" s="101"/>
      <c r="HQ60" s="101"/>
      <c r="HR60" s="101"/>
      <c r="HS60" s="101"/>
      <c r="HT60" s="101"/>
      <c r="HU60" s="101"/>
      <c r="HV60" s="101"/>
      <c r="HW60" s="101"/>
      <c r="HX60" s="101"/>
      <c r="HY60" s="101"/>
      <c r="HZ60" s="101"/>
      <c r="IA60" s="101"/>
      <c r="IB60" s="101"/>
      <c r="IC60" s="101"/>
      <c r="ID60" s="101"/>
      <c r="IE60" s="101"/>
      <c r="IF60" s="101"/>
      <c r="IG60" s="101"/>
      <c r="IH60" s="101"/>
      <c r="II60" s="101"/>
      <c r="IJ60" s="101"/>
      <c r="IK60" s="101"/>
      <c r="IL60" s="101"/>
      <c r="IM60" s="101"/>
      <c r="IN60" s="101"/>
      <c r="IO60" s="101"/>
      <c r="IP60" s="101"/>
      <c r="IQ60" s="101"/>
      <c r="IR60" s="101"/>
      <c r="IS60" s="101"/>
    </row>
    <row r="61" spans="1:254" s="49" customFormat="1" ht="15" customHeight="1">
      <c r="A61" s="81"/>
      <c r="B61" s="82"/>
      <c r="C61" s="82"/>
      <c r="D61" s="84"/>
      <c r="E61" s="85"/>
      <c r="F61" s="87"/>
      <c r="G61" s="87"/>
      <c r="H61" s="89"/>
      <c r="I61" s="101"/>
      <c r="J61" s="102"/>
      <c r="K61" s="101"/>
      <c r="L61" s="101"/>
      <c r="M61" s="87"/>
      <c r="N61" s="87"/>
      <c r="O61" s="101"/>
      <c r="P61" s="101"/>
      <c r="Q61" s="101"/>
      <c r="R61" s="108"/>
      <c r="S61" s="108"/>
      <c r="T61" s="108"/>
      <c r="U61" s="108"/>
      <c r="V61" s="108"/>
      <c r="W61" s="108"/>
      <c r="X61" s="108"/>
      <c r="Y61" s="108"/>
      <c r="Z61" s="108"/>
      <c r="AA61" s="108"/>
      <c r="AB61" s="108"/>
      <c r="AC61" s="108"/>
      <c r="AD61" s="108"/>
      <c r="AE61" s="108"/>
      <c r="AF61" s="99" t="s">
        <v>363</v>
      </c>
      <c r="AG61" s="108"/>
      <c r="AH61" s="108"/>
      <c r="AI61" s="108"/>
      <c r="AJ61" s="108"/>
      <c r="AK61" s="108"/>
      <c r="AL61" s="108"/>
      <c r="AM61" s="108"/>
      <c r="AN61" s="108"/>
      <c r="AO61" s="108"/>
      <c r="AP61" s="108"/>
      <c r="AQ61" s="108"/>
      <c r="AR61" s="108"/>
      <c r="AS61" s="108"/>
      <c r="AT61" s="108"/>
      <c r="AU61" s="108"/>
      <c r="AV61" s="108"/>
      <c r="AW61" s="108"/>
      <c r="AX61" s="108"/>
      <c r="AY61" s="108"/>
      <c r="AZ61" s="108"/>
      <c r="BA61" s="108"/>
      <c r="BB61" s="108"/>
      <c r="BC61" s="108"/>
      <c r="BD61" s="108"/>
      <c r="BE61" s="108"/>
      <c r="BF61" s="108"/>
      <c r="BG61" s="108"/>
      <c r="BH61" s="108"/>
      <c r="BI61" s="101"/>
      <c r="BJ61" s="101"/>
      <c r="BK61" s="101"/>
      <c r="BL61" s="101"/>
      <c r="BM61" s="101"/>
      <c r="BN61" s="101"/>
      <c r="BO61" s="101"/>
      <c r="BP61" s="101"/>
      <c r="BQ61" s="101"/>
      <c r="BR61" s="101"/>
      <c r="BS61" s="101"/>
      <c r="BT61" s="101"/>
      <c r="BU61" s="101"/>
      <c r="BV61" s="101"/>
      <c r="BW61" s="101"/>
      <c r="BX61" s="101"/>
      <c r="BY61" s="101"/>
      <c r="BZ61" s="101"/>
      <c r="CA61" s="101"/>
      <c r="CB61" s="101"/>
      <c r="CC61" s="101"/>
      <c r="CD61" s="101"/>
      <c r="CE61" s="101"/>
      <c r="CF61" s="101"/>
      <c r="CG61" s="101"/>
      <c r="CH61" s="101"/>
      <c r="CI61" s="101"/>
      <c r="CJ61" s="101"/>
      <c r="CK61" s="101"/>
      <c r="CL61" s="101"/>
      <c r="CM61" s="101"/>
      <c r="CN61" s="101"/>
      <c r="CO61" s="101"/>
      <c r="CP61" s="101"/>
      <c r="CQ61" s="101"/>
      <c r="CR61" s="101"/>
      <c r="CS61" s="101"/>
      <c r="CT61" s="101"/>
      <c r="CU61" s="101"/>
      <c r="CV61" s="101"/>
      <c r="CW61" s="101"/>
      <c r="CX61" s="101"/>
      <c r="CY61" s="101"/>
      <c r="CZ61" s="101"/>
      <c r="DA61" s="101"/>
      <c r="DB61" s="101"/>
      <c r="DC61" s="101"/>
      <c r="DD61" s="101"/>
      <c r="DE61" s="101"/>
      <c r="DF61" s="101"/>
      <c r="DG61" s="101"/>
      <c r="DH61" s="101"/>
      <c r="DI61" s="101"/>
      <c r="DJ61" s="101"/>
      <c r="DK61" s="101"/>
      <c r="DL61" s="101"/>
      <c r="DM61" s="101"/>
      <c r="DN61" s="101"/>
      <c r="DO61" s="101"/>
      <c r="DP61" s="101"/>
      <c r="DQ61" s="101"/>
      <c r="DR61" s="101"/>
      <c r="DS61" s="101"/>
      <c r="DT61" s="101"/>
      <c r="DU61" s="101"/>
      <c r="DV61" s="101"/>
      <c r="DW61" s="101"/>
      <c r="DX61" s="101"/>
      <c r="DY61" s="101"/>
      <c r="DZ61" s="101"/>
      <c r="EA61" s="101"/>
      <c r="EB61" s="101"/>
      <c r="EC61" s="101"/>
      <c r="ED61" s="101"/>
      <c r="EE61" s="101"/>
      <c r="EF61" s="101"/>
      <c r="EG61" s="101"/>
      <c r="EH61" s="101"/>
      <c r="EI61" s="101"/>
      <c r="EJ61" s="101"/>
      <c r="EK61" s="101"/>
      <c r="EL61" s="101"/>
      <c r="EM61" s="101"/>
      <c r="EN61" s="101"/>
      <c r="EO61" s="101"/>
      <c r="EP61" s="101"/>
      <c r="EQ61" s="101"/>
      <c r="ER61" s="101"/>
      <c r="ES61" s="101"/>
      <c r="ET61" s="101"/>
      <c r="EU61" s="101"/>
      <c r="EV61" s="101"/>
      <c r="EW61" s="101"/>
      <c r="EX61" s="101"/>
      <c r="EY61" s="101"/>
      <c r="EZ61" s="101"/>
      <c r="FA61" s="101"/>
      <c r="FB61" s="101"/>
      <c r="FC61" s="101"/>
      <c r="FD61" s="101"/>
      <c r="FE61" s="101"/>
      <c r="FF61" s="101"/>
      <c r="FG61" s="101"/>
      <c r="FH61" s="101"/>
      <c r="FI61" s="101"/>
      <c r="FJ61" s="101"/>
      <c r="FK61" s="101"/>
      <c r="FL61" s="101"/>
      <c r="FM61" s="101"/>
      <c r="FN61" s="101"/>
      <c r="FO61" s="101"/>
      <c r="FP61" s="101"/>
      <c r="FQ61" s="101"/>
      <c r="FR61" s="101"/>
      <c r="FS61" s="101"/>
      <c r="FT61" s="101"/>
      <c r="FU61" s="101"/>
      <c r="FV61" s="101"/>
      <c r="FW61" s="101"/>
      <c r="FX61" s="101"/>
      <c r="FY61" s="101"/>
      <c r="FZ61" s="101"/>
      <c r="GA61" s="101"/>
      <c r="GB61" s="101"/>
      <c r="GC61" s="101"/>
      <c r="GD61" s="101"/>
      <c r="GE61" s="101"/>
      <c r="GF61" s="101"/>
      <c r="GG61" s="101"/>
      <c r="GH61" s="101"/>
      <c r="GI61" s="101"/>
      <c r="GJ61" s="101"/>
      <c r="GK61" s="101"/>
      <c r="GL61" s="101"/>
      <c r="GM61" s="101"/>
      <c r="GN61" s="101"/>
      <c r="GO61" s="101"/>
      <c r="GP61" s="101"/>
      <c r="GQ61" s="101"/>
      <c r="GR61" s="101"/>
      <c r="GS61" s="101"/>
      <c r="GT61" s="101"/>
      <c r="GU61" s="101"/>
      <c r="GV61" s="101"/>
      <c r="GW61" s="101"/>
      <c r="GX61" s="101"/>
      <c r="GY61" s="101"/>
      <c r="GZ61" s="101"/>
      <c r="HA61" s="101"/>
      <c r="HB61" s="101"/>
      <c r="HC61" s="101"/>
      <c r="HD61" s="101"/>
      <c r="HE61" s="101"/>
      <c r="HF61" s="101"/>
      <c r="HG61" s="101"/>
      <c r="HH61" s="101"/>
      <c r="HI61" s="101"/>
      <c r="HJ61" s="101"/>
      <c r="HK61" s="101"/>
      <c r="HL61" s="101"/>
      <c r="HM61" s="101"/>
      <c r="HN61" s="101"/>
      <c r="HO61" s="101"/>
      <c r="HP61" s="101"/>
      <c r="HQ61" s="101"/>
      <c r="HR61" s="101"/>
      <c r="HS61" s="101"/>
      <c r="HT61" s="101"/>
      <c r="HU61" s="101"/>
      <c r="HV61" s="101"/>
      <c r="HW61" s="101"/>
      <c r="HX61" s="101"/>
      <c r="HY61" s="101"/>
      <c r="HZ61" s="101"/>
      <c r="IA61" s="101"/>
      <c r="IB61" s="101"/>
      <c r="IC61" s="101"/>
      <c r="ID61" s="101"/>
      <c r="IE61" s="101"/>
      <c r="IF61" s="101"/>
      <c r="IG61" s="101"/>
      <c r="IH61" s="101"/>
      <c r="II61" s="101"/>
      <c r="IJ61" s="101"/>
      <c r="IK61" s="101"/>
      <c r="IL61" s="101"/>
      <c r="IM61" s="101"/>
      <c r="IN61" s="101"/>
      <c r="IO61" s="101"/>
      <c r="IP61" s="101"/>
      <c r="IQ61" s="101"/>
      <c r="IR61" s="101"/>
      <c r="IS61" s="101"/>
    </row>
    <row r="62" spans="1:254" s="49" customFormat="1" ht="26.25" customHeight="1">
      <c r="A62" s="81"/>
      <c r="B62" s="82"/>
      <c r="C62" s="82"/>
      <c r="D62" s="84"/>
      <c r="E62" s="85"/>
      <c r="F62" s="87"/>
      <c r="G62" s="87"/>
      <c r="H62" s="89"/>
      <c r="I62" s="101"/>
      <c r="J62" s="102"/>
      <c r="K62" s="101"/>
      <c r="L62" s="101"/>
      <c r="M62" s="87"/>
      <c r="N62" s="87"/>
      <c r="O62" s="101"/>
      <c r="P62" s="101"/>
      <c r="Q62" s="101"/>
      <c r="R62" s="108"/>
      <c r="S62" s="108"/>
      <c r="T62" s="108"/>
      <c r="U62" s="108"/>
      <c r="V62" s="108"/>
      <c r="W62" s="108"/>
      <c r="X62" s="108"/>
      <c r="Y62" s="108"/>
      <c r="Z62" s="108"/>
      <c r="AA62" s="108"/>
      <c r="AB62" s="108"/>
      <c r="AC62" s="108"/>
      <c r="AD62" s="108"/>
      <c r="AE62" s="108"/>
      <c r="AF62" s="99" t="s">
        <v>363</v>
      </c>
      <c r="AG62" s="108"/>
      <c r="AH62" s="108"/>
      <c r="AI62" s="108"/>
      <c r="AJ62" s="108"/>
      <c r="AK62" s="108"/>
      <c r="AL62" s="108"/>
      <c r="AM62" s="108"/>
      <c r="AN62" s="108"/>
      <c r="AO62" s="108"/>
      <c r="AP62" s="108"/>
      <c r="AQ62" s="108"/>
      <c r="AR62" s="108"/>
      <c r="AS62" s="108"/>
      <c r="AT62" s="108"/>
      <c r="AU62" s="108"/>
      <c r="AV62" s="108"/>
      <c r="AW62" s="108"/>
      <c r="AX62" s="108"/>
      <c r="AY62" s="108"/>
      <c r="AZ62" s="108"/>
      <c r="BA62" s="108"/>
      <c r="BB62" s="108"/>
      <c r="BC62" s="108"/>
      <c r="BD62" s="108"/>
      <c r="BE62" s="108"/>
      <c r="BF62" s="108"/>
      <c r="BG62" s="108"/>
      <c r="BH62" s="108"/>
      <c r="BI62" s="101"/>
      <c r="BJ62" s="101"/>
      <c r="BK62" s="101"/>
      <c r="BL62" s="101"/>
      <c r="BM62" s="101"/>
      <c r="BN62" s="101"/>
      <c r="BO62" s="101"/>
      <c r="BP62" s="101"/>
      <c r="BQ62" s="101"/>
      <c r="BR62" s="101"/>
      <c r="BS62" s="101"/>
      <c r="BT62" s="101"/>
      <c r="BU62" s="101"/>
      <c r="BV62" s="101"/>
      <c r="BW62" s="101"/>
      <c r="BX62" s="101"/>
      <c r="BY62" s="101"/>
      <c r="BZ62" s="101"/>
      <c r="CA62" s="101"/>
      <c r="CB62" s="101"/>
      <c r="CC62" s="101"/>
      <c r="CD62" s="101"/>
      <c r="CE62" s="101"/>
      <c r="CF62" s="101"/>
      <c r="CG62" s="101"/>
      <c r="CH62" s="101"/>
      <c r="CI62" s="101"/>
      <c r="CJ62" s="101"/>
      <c r="CK62" s="101"/>
      <c r="CL62" s="101"/>
      <c r="CM62" s="101"/>
      <c r="CN62" s="101"/>
      <c r="CO62" s="101"/>
      <c r="CP62" s="101"/>
      <c r="CQ62" s="101"/>
      <c r="CR62" s="101"/>
      <c r="CS62" s="101"/>
      <c r="CT62" s="101"/>
      <c r="CU62" s="101"/>
      <c r="CV62" s="101"/>
      <c r="CW62" s="101"/>
      <c r="CX62" s="101"/>
      <c r="CY62" s="101"/>
      <c r="CZ62" s="101"/>
      <c r="DA62" s="101"/>
      <c r="DB62" s="101"/>
      <c r="DC62" s="101"/>
      <c r="DD62" s="101"/>
      <c r="DE62" s="101"/>
      <c r="DF62" s="101"/>
      <c r="DG62" s="101"/>
      <c r="DH62" s="101"/>
      <c r="DI62" s="101"/>
      <c r="DJ62" s="101"/>
      <c r="DK62" s="101"/>
      <c r="DL62" s="101"/>
      <c r="DM62" s="101"/>
      <c r="DN62" s="101"/>
      <c r="DO62" s="101"/>
      <c r="DP62" s="101"/>
      <c r="DQ62" s="101"/>
      <c r="DR62" s="101"/>
      <c r="DS62" s="101"/>
      <c r="DT62" s="101"/>
      <c r="DU62" s="101"/>
      <c r="DV62" s="101"/>
      <c r="DW62" s="101"/>
      <c r="DX62" s="101"/>
      <c r="DY62" s="101"/>
      <c r="DZ62" s="101"/>
      <c r="EA62" s="101"/>
      <c r="EB62" s="101"/>
      <c r="EC62" s="101"/>
      <c r="ED62" s="101"/>
      <c r="EE62" s="101"/>
      <c r="EF62" s="101"/>
      <c r="EG62" s="101"/>
      <c r="EH62" s="101"/>
      <c r="EI62" s="101"/>
      <c r="EJ62" s="101"/>
      <c r="EK62" s="101"/>
      <c r="EL62" s="101"/>
      <c r="EM62" s="101"/>
      <c r="EN62" s="101"/>
      <c r="EO62" s="101"/>
      <c r="EP62" s="101"/>
      <c r="EQ62" s="101"/>
      <c r="ER62" s="101"/>
      <c r="ES62" s="101"/>
      <c r="ET62" s="101"/>
      <c r="EU62" s="101"/>
      <c r="EV62" s="101"/>
      <c r="EW62" s="101"/>
      <c r="EX62" s="101"/>
      <c r="EY62" s="101"/>
      <c r="EZ62" s="101"/>
      <c r="FA62" s="101"/>
      <c r="FB62" s="101"/>
      <c r="FC62" s="101"/>
      <c r="FD62" s="101"/>
      <c r="FE62" s="101"/>
      <c r="FF62" s="101"/>
      <c r="FG62" s="101"/>
      <c r="FH62" s="101"/>
      <c r="FI62" s="101"/>
      <c r="FJ62" s="101"/>
      <c r="FK62" s="101"/>
      <c r="FL62" s="101"/>
      <c r="FM62" s="101"/>
      <c r="FN62" s="101"/>
      <c r="FO62" s="101"/>
      <c r="FP62" s="101"/>
      <c r="FQ62" s="101"/>
      <c r="FR62" s="101"/>
      <c r="FS62" s="101"/>
      <c r="FT62" s="101"/>
      <c r="FU62" s="101"/>
      <c r="FV62" s="101"/>
      <c r="FW62" s="101"/>
      <c r="FX62" s="101"/>
      <c r="FY62" s="101"/>
      <c r="FZ62" s="101"/>
      <c r="GA62" s="101"/>
      <c r="GB62" s="101"/>
      <c r="GC62" s="101"/>
      <c r="GD62" s="101"/>
      <c r="GE62" s="101"/>
      <c r="GF62" s="101"/>
      <c r="GG62" s="101"/>
      <c r="GH62" s="101"/>
      <c r="GI62" s="101"/>
      <c r="GJ62" s="101"/>
      <c r="GK62" s="101"/>
      <c r="GL62" s="101"/>
      <c r="GM62" s="101"/>
      <c r="GN62" s="101"/>
      <c r="GO62" s="101"/>
      <c r="GP62" s="101"/>
      <c r="GQ62" s="101"/>
      <c r="GR62" s="101"/>
      <c r="GS62" s="101"/>
      <c r="GT62" s="101"/>
      <c r="GU62" s="101"/>
      <c r="GV62" s="101"/>
      <c r="GW62" s="101"/>
      <c r="GX62" s="101"/>
      <c r="GY62" s="101"/>
      <c r="GZ62" s="101"/>
      <c r="HA62" s="101"/>
      <c r="HB62" s="101"/>
      <c r="HC62" s="101"/>
      <c r="HD62" s="101"/>
      <c r="HE62" s="101"/>
      <c r="HF62" s="101"/>
      <c r="HG62" s="101"/>
      <c r="HH62" s="101"/>
      <c r="HI62" s="101"/>
      <c r="HJ62" s="101"/>
      <c r="HK62" s="101"/>
      <c r="HL62" s="101"/>
      <c r="HM62" s="101"/>
      <c r="HN62" s="101"/>
      <c r="HO62" s="101"/>
      <c r="HP62" s="101"/>
      <c r="HQ62" s="101"/>
      <c r="HR62" s="101"/>
      <c r="HS62" s="101"/>
      <c r="HT62" s="101"/>
      <c r="HU62" s="101"/>
      <c r="HV62" s="101"/>
      <c r="HW62" s="101"/>
      <c r="HX62" s="101"/>
      <c r="HY62" s="101"/>
      <c r="HZ62" s="101"/>
      <c r="IA62" s="101"/>
      <c r="IB62" s="101"/>
      <c r="IC62" s="101"/>
      <c r="ID62" s="101"/>
      <c r="IE62" s="101"/>
      <c r="IF62" s="101"/>
      <c r="IG62" s="101"/>
      <c r="IH62" s="101"/>
      <c r="II62" s="101"/>
      <c r="IJ62" s="101"/>
      <c r="IK62" s="101"/>
      <c r="IL62" s="101"/>
      <c r="IM62" s="101"/>
      <c r="IN62" s="101"/>
      <c r="IO62" s="101"/>
      <c r="IP62" s="101"/>
      <c r="IQ62" s="101"/>
      <c r="IR62" s="101"/>
      <c r="IS62" s="101"/>
    </row>
    <row r="63" spans="1:254" s="49" customFormat="1" ht="26.25" customHeight="1">
      <c r="A63" s="81"/>
      <c r="B63" s="82"/>
      <c r="C63" s="83"/>
      <c r="D63" s="84"/>
      <c r="E63" s="85"/>
      <c r="F63" s="87"/>
      <c r="G63" s="87"/>
      <c r="H63" s="89"/>
      <c r="I63" s="101"/>
      <c r="J63" s="102"/>
      <c r="K63" s="101"/>
      <c r="L63" s="101"/>
      <c r="M63" s="87"/>
      <c r="N63" s="87"/>
      <c r="O63" s="101"/>
      <c r="P63" s="101"/>
      <c r="Q63" s="101"/>
      <c r="R63" s="108"/>
      <c r="S63" s="108"/>
      <c r="T63" s="108"/>
      <c r="U63" s="108"/>
      <c r="V63" s="108"/>
      <c r="W63" s="108"/>
      <c r="X63" s="108"/>
      <c r="Y63" s="108"/>
      <c r="Z63" s="108"/>
      <c r="AA63" s="108"/>
      <c r="AB63" s="108"/>
      <c r="AC63" s="108"/>
      <c r="AD63" s="108"/>
      <c r="AE63" s="108"/>
      <c r="AF63" s="99" t="s">
        <v>363</v>
      </c>
      <c r="AG63" s="108"/>
      <c r="AH63" s="108"/>
      <c r="AI63" s="108"/>
      <c r="AJ63" s="108"/>
      <c r="AK63" s="108"/>
      <c r="AL63" s="108"/>
      <c r="AM63" s="108"/>
      <c r="AN63" s="108"/>
      <c r="AO63" s="108"/>
      <c r="AP63" s="108"/>
      <c r="AQ63" s="108"/>
      <c r="AR63" s="108"/>
      <c r="AS63" s="108"/>
      <c r="AT63" s="108"/>
      <c r="AU63" s="108"/>
      <c r="AV63" s="108"/>
      <c r="AW63" s="108"/>
      <c r="AX63" s="108"/>
      <c r="AY63" s="108"/>
      <c r="AZ63" s="108"/>
      <c r="BA63" s="108"/>
      <c r="BB63" s="108"/>
      <c r="BC63" s="108"/>
      <c r="BD63" s="108"/>
      <c r="BE63" s="108"/>
      <c r="BF63" s="108"/>
      <c r="BG63" s="108"/>
      <c r="BH63" s="108"/>
      <c r="BI63" s="101"/>
      <c r="BJ63" s="101"/>
      <c r="BK63" s="101"/>
      <c r="BL63" s="101"/>
      <c r="BM63" s="101"/>
      <c r="BN63" s="101"/>
      <c r="BO63" s="101"/>
      <c r="BP63" s="101"/>
      <c r="BQ63" s="101"/>
      <c r="BR63" s="101"/>
      <c r="BS63" s="101"/>
      <c r="BT63" s="101"/>
      <c r="BU63" s="101"/>
      <c r="BV63" s="101"/>
      <c r="BW63" s="101"/>
      <c r="BX63" s="101"/>
      <c r="BY63" s="101"/>
      <c r="BZ63" s="101"/>
      <c r="CA63" s="101"/>
      <c r="CB63" s="101"/>
      <c r="CC63" s="101"/>
      <c r="CD63" s="101"/>
      <c r="CE63" s="101"/>
      <c r="CF63" s="101"/>
      <c r="CG63" s="101"/>
      <c r="CH63" s="101"/>
      <c r="CI63" s="101"/>
      <c r="CJ63" s="101"/>
      <c r="CK63" s="101"/>
      <c r="CL63" s="101"/>
      <c r="CM63" s="101"/>
      <c r="CN63" s="101"/>
      <c r="CO63" s="101"/>
      <c r="CP63" s="101"/>
      <c r="CQ63" s="101"/>
      <c r="CR63" s="101"/>
      <c r="CS63" s="101"/>
      <c r="CT63" s="101"/>
      <c r="CU63" s="101"/>
      <c r="CV63" s="101"/>
      <c r="CW63" s="101"/>
      <c r="CX63" s="101"/>
      <c r="CY63" s="101"/>
      <c r="CZ63" s="101"/>
      <c r="DA63" s="101"/>
      <c r="DB63" s="101"/>
      <c r="DC63" s="101"/>
      <c r="DD63" s="101"/>
      <c r="DE63" s="101"/>
      <c r="DF63" s="101"/>
      <c r="DG63" s="101"/>
      <c r="DH63" s="101"/>
      <c r="DI63" s="101"/>
      <c r="DJ63" s="101"/>
      <c r="DK63" s="101"/>
      <c r="DL63" s="101"/>
      <c r="DM63" s="101"/>
      <c r="DN63" s="101"/>
      <c r="DO63" s="101"/>
      <c r="DP63" s="101"/>
      <c r="DQ63" s="101"/>
      <c r="DR63" s="101"/>
      <c r="DS63" s="101"/>
      <c r="DT63" s="101"/>
      <c r="DU63" s="101"/>
      <c r="DV63" s="101"/>
      <c r="DW63" s="101"/>
      <c r="DX63" s="101"/>
      <c r="DY63" s="101"/>
      <c r="DZ63" s="101"/>
      <c r="EA63" s="101"/>
      <c r="EB63" s="101"/>
      <c r="EC63" s="101"/>
      <c r="ED63" s="101"/>
      <c r="EE63" s="101"/>
      <c r="EF63" s="101"/>
      <c r="EG63" s="101"/>
      <c r="EH63" s="101"/>
      <c r="EI63" s="101"/>
      <c r="EJ63" s="101"/>
      <c r="EK63" s="101"/>
      <c r="EL63" s="101"/>
      <c r="EM63" s="101"/>
      <c r="EN63" s="101"/>
      <c r="EO63" s="101"/>
      <c r="EP63" s="101"/>
      <c r="EQ63" s="101"/>
      <c r="ER63" s="101"/>
      <c r="ES63" s="101"/>
      <c r="ET63" s="101"/>
      <c r="EU63" s="101"/>
      <c r="EV63" s="101"/>
      <c r="EW63" s="101"/>
      <c r="EX63" s="101"/>
      <c r="EY63" s="101"/>
      <c r="EZ63" s="101"/>
      <c r="FA63" s="101"/>
      <c r="FB63" s="101"/>
      <c r="FC63" s="101"/>
      <c r="FD63" s="101"/>
      <c r="FE63" s="101"/>
      <c r="FF63" s="101"/>
      <c r="FG63" s="101"/>
      <c r="FH63" s="101"/>
      <c r="FI63" s="101"/>
      <c r="FJ63" s="101"/>
      <c r="FK63" s="101"/>
      <c r="FL63" s="101"/>
      <c r="FM63" s="101"/>
      <c r="FN63" s="101"/>
      <c r="FO63" s="101"/>
      <c r="FP63" s="101"/>
      <c r="FQ63" s="101"/>
      <c r="FR63" s="101"/>
      <c r="FS63" s="101"/>
      <c r="FT63" s="101"/>
      <c r="FU63" s="101"/>
      <c r="FV63" s="101"/>
      <c r="FW63" s="101"/>
      <c r="FX63" s="101"/>
      <c r="FY63" s="101"/>
      <c r="FZ63" s="101"/>
      <c r="GA63" s="101"/>
      <c r="GB63" s="101"/>
      <c r="GC63" s="101"/>
      <c r="GD63" s="101"/>
      <c r="GE63" s="101"/>
      <c r="GF63" s="101"/>
      <c r="GG63" s="101"/>
      <c r="GH63" s="101"/>
      <c r="GI63" s="101"/>
      <c r="GJ63" s="101"/>
      <c r="GK63" s="101"/>
      <c r="GL63" s="101"/>
      <c r="GM63" s="101"/>
      <c r="GN63" s="101"/>
      <c r="GO63" s="101"/>
      <c r="GP63" s="101"/>
      <c r="GQ63" s="101"/>
      <c r="GR63" s="101"/>
      <c r="GS63" s="101"/>
      <c r="GT63" s="101"/>
      <c r="GU63" s="101"/>
      <c r="GV63" s="101"/>
      <c r="GW63" s="101"/>
      <c r="GX63" s="101"/>
      <c r="GY63" s="101"/>
      <c r="GZ63" s="101"/>
      <c r="HA63" s="101"/>
      <c r="HB63" s="101"/>
      <c r="HC63" s="101"/>
      <c r="HD63" s="101"/>
      <c r="HE63" s="101"/>
      <c r="HF63" s="101"/>
      <c r="HG63" s="101"/>
      <c r="HH63" s="101"/>
      <c r="HI63" s="101"/>
      <c r="HJ63" s="101"/>
      <c r="HK63" s="101"/>
      <c r="HL63" s="101"/>
      <c r="HM63" s="101"/>
      <c r="HN63" s="101"/>
      <c r="HO63" s="101"/>
      <c r="HP63" s="101"/>
      <c r="HQ63" s="101"/>
      <c r="HR63" s="101"/>
      <c r="HS63" s="101"/>
      <c r="HT63" s="101"/>
      <c r="HU63" s="101"/>
      <c r="HV63" s="101"/>
      <c r="HW63" s="101"/>
      <c r="HX63" s="101"/>
      <c r="HY63" s="101"/>
      <c r="HZ63" s="101"/>
      <c r="IA63" s="101"/>
      <c r="IB63" s="101"/>
      <c r="IC63" s="101"/>
      <c r="ID63" s="101"/>
      <c r="IE63" s="101"/>
      <c r="IF63" s="101"/>
      <c r="IG63" s="101"/>
      <c r="IH63" s="101"/>
      <c r="II63" s="101"/>
      <c r="IJ63" s="101"/>
      <c r="IK63" s="101"/>
      <c r="IL63" s="101"/>
      <c r="IM63" s="101"/>
      <c r="IN63" s="101"/>
      <c r="IO63" s="101"/>
      <c r="IP63" s="101"/>
      <c r="IQ63" s="101"/>
      <c r="IR63" s="101"/>
      <c r="IS63" s="101"/>
    </row>
    <row r="64" spans="1:254" s="49" customFormat="1" ht="15" customHeight="1">
      <c r="A64" s="81"/>
      <c r="B64" s="82"/>
      <c r="C64" s="83"/>
      <c r="D64" s="84"/>
      <c r="E64" s="85"/>
      <c r="F64" s="87"/>
      <c r="G64" s="87"/>
      <c r="H64" s="88"/>
      <c r="I64" s="101"/>
      <c r="J64" s="102"/>
      <c r="K64" s="101"/>
      <c r="L64" s="101"/>
      <c r="M64" s="87"/>
      <c r="N64" s="87"/>
      <c r="O64" s="101"/>
      <c r="P64" s="101"/>
      <c r="Q64" s="101"/>
      <c r="R64" s="108"/>
      <c r="S64" s="108"/>
      <c r="T64" s="108"/>
      <c r="U64" s="108"/>
      <c r="V64" s="108"/>
      <c r="W64" s="108"/>
      <c r="X64" s="108"/>
      <c r="Y64" s="108"/>
      <c r="Z64" s="108"/>
      <c r="AA64" s="108"/>
      <c r="AB64" s="108"/>
      <c r="AC64" s="108"/>
      <c r="AD64" s="108"/>
      <c r="AE64" s="108"/>
      <c r="AF64" s="99" t="s">
        <v>363</v>
      </c>
      <c r="AG64" s="108"/>
      <c r="AH64" s="108"/>
      <c r="AI64" s="108"/>
      <c r="AJ64" s="108"/>
      <c r="AK64" s="108"/>
      <c r="AL64" s="108"/>
      <c r="AM64" s="108"/>
      <c r="AN64" s="108"/>
      <c r="AO64" s="108"/>
      <c r="AP64" s="108"/>
      <c r="AQ64" s="108"/>
      <c r="AR64" s="108"/>
      <c r="AS64" s="108"/>
      <c r="AT64" s="108"/>
      <c r="AU64" s="108"/>
      <c r="AV64" s="108"/>
      <c r="AW64" s="108"/>
      <c r="AX64" s="108"/>
      <c r="AY64" s="108"/>
      <c r="AZ64" s="108"/>
      <c r="BA64" s="108"/>
      <c r="BB64" s="108"/>
      <c r="BC64" s="108"/>
      <c r="BD64" s="108"/>
      <c r="BE64" s="108"/>
      <c r="BF64" s="108"/>
      <c r="BG64" s="108"/>
      <c r="BH64" s="108"/>
      <c r="BI64" s="101"/>
      <c r="BJ64" s="101"/>
      <c r="BK64" s="101"/>
      <c r="BL64" s="101"/>
      <c r="BM64" s="101"/>
      <c r="BN64" s="101"/>
      <c r="BO64" s="101"/>
      <c r="BP64" s="101"/>
      <c r="BQ64" s="101"/>
      <c r="BR64" s="101"/>
      <c r="BS64" s="101"/>
      <c r="BT64" s="101"/>
      <c r="BU64" s="101"/>
      <c r="BV64" s="101"/>
      <c r="BW64" s="101"/>
      <c r="BX64" s="101"/>
      <c r="BY64" s="101"/>
      <c r="BZ64" s="101"/>
      <c r="CA64" s="101"/>
      <c r="CB64" s="101"/>
      <c r="CC64" s="101"/>
      <c r="CD64" s="101"/>
      <c r="CE64" s="101"/>
      <c r="CF64" s="101"/>
      <c r="CG64" s="101"/>
      <c r="CH64" s="101"/>
      <c r="CI64" s="101"/>
      <c r="CJ64" s="101"/>
      <c r="CK64" s="101"/>
      <c r="CL64" s="101"/>
      <c r="CM64" s="101"/>
      <c r="CN64" s="101"/>
      <c r="CO64" s="101"/>
      <c r="CP64" s="101"/>
      <c r="CQ64" s="101"/>
      <c r="CR64" s="101"/>
      <c r="CS64" s="101"/>
      <c r="CT64" s="101"/>
      <c r="CU64" s="101"/>
      <c r="CV64" s="101"/>
      <c r="CW64" s="101"/>
      <c r="CX64" s="101"/>
      <c r="CY64" s="101"/>
      <c r="CZ64" s="101"/>
      <c r="DA64" s="101"/>
      <c r="DB64" s="101"/>
      <c r="DC64" s="101"/>
      <c r="DD64" s="101"/>
      <c r="DE64" s="101"/>
      <c r="DF64" s="101"/>
      <c r="DG64" s="101"/>
      <c r="DH64" s="101"/>
      <c r="DI64" s="101"/>
      <c r="DJ64" s="101"/>
      <c r="DK64" s="101"/>
      <c r="DL64" s="101"/>
      <c r="DM64" s="101"/>
      <c r="DN64" s="101"/>
      <c r="DO64" s="101"/>
      <c r="DP64" s="101"/>
      <c r="DQ64" s="101"/>
      <c r="DR64" s="101"/>
      <c r="DS64" s="101"/>
      <c r="DT64" s="101"/>
      <c r="DU64" s="101"/>
      <c r="DV64" s="101"/>
      <c r="DW64" s="101"/>
      <c r="DX64" s="101"/>
      <c r="DY64" s="101"/>
      <c r="DZ64" s="101"/>
      <c r="EA64" s="101"/>
      <c r="EB64" s="101"/>
      <c r="EC64" s="101"/>
      <c r="ED64" s="101"/>
      <c r="EE64" s="101"/>
      <c r="EF64" s="101"/>
      <c r="EG64" s="101"/>
      <c r="EH64" s="101"/>
      <c r="EI64" s="101"/>
      <c r="EJ64" s="101"/>
      <c r="EK64" s="101"/>
      <c r="EL64" s="101"/>
      <c r="EM64" s="101"/>
      <c r="EN64" s="101"/>
      <c r="EO64" s="101"/>
      <c r="EP64" s="101"/>
      <c r="EQ64" s="101"/>
      <c r="ER64" s="101"/>
      <c r="ES64" s="101"/>
      <c r="ET64" s="101"/>
      <c r="EU64" s="101"/>
      <c r="EV64" s="101"/>
      <c r="EW64" s="101"/>
      <c r="EX64" s="101"/>
      <c r="EY64" s="101"/>
      <c r="EZ64" s="101"/>
      <c r="FA64" s="101"/>
      <c r="FB64" s="101"/>
      <c r="FC64" s="101"/>
      <c r="FD64" s="101"/>
      <c r="FE64" s="101"/>
      <c r="FF64" s="101"/>
      <c r="FG64" s="101"/>
      <c r="FH64" s="101"/>
      <c r="FI64" s="101"/>
      <c r="FJ64" s="101"/>
      <c r="FK64" s="101"/>
      <c r="FL64" s="101"/>
      <c r="FM64" s="101"/>
      <c r="FN64" s="101"/>
      <c r="FO64" s="101"/>
      <c r="FP64" s="101"/>
      <c r="FQ64" s="101"/>
      <c r="FR64" s="101"/>
      <c r="FS64" s="101"/>
      <c r="FT64" s="101"/>
      <c r="FU64" s="101"/>
      <c r="FV64" s="101"/>
      <c r="FW64" s="101"/>
      <c r="FX64" s="101"/>
      <c r="FY64" s="101"/>
      <c r="FZ64" s="101"/>
      <c r="GA64" s="101"/>
      <c r="GB64" s="101"/>
      <c r="GC64" s="101"/>
      <c r="GD64" s="101"/>
      <c r="GE64" s="101"/>
      <c r="GF64" s="101"/>
      <c r="GG64" s="101"/>
      <c r="GH64" s="101"/>
      <c r="GI64" s="101"/>
      <c r="GJ64" s="101"/>
      <c r="GK64" s="101"/>
      <c r="GL64" s="101"/>
      <c r="GM64" s="101"/>
      <c r="GN64" s="101"/>
      <c r="GO64" s="101"/>
      <c r="GP64" s="101"/>
      <c r="GQ64" s="101"/>
      <c r="GR64" s="101"/>
      <c r="GS64" s="101"/>
      <c r="GT64" s="101"/>
      <c r="GU64" s="101"/>
      <c r="GV64" s="101"/>
      <c r="GW64" s="101"/>
      <c r="GX64" s="101"/>
      <c r="GY64" s="101"/>
      <c r="GZ64" s="101"/>
      <c r="HA64" s="101"/>
      <c r="HB64" s="101"/>
      <c r="HC64" s="101"/>
      <c r="HD64" s="101"/>
      <c r="HE64" s="101"/>
      <c r="HF64" s="101"/>
      <c r="HG64" s="101"/>
      <c r="HH64" s="101"/>
      <c r="HI64" s="101"/>
      <c r="HJ64" s="101"/>
      <c r="HK64" s="101"/>
      <c r="HL64" s="101"/>
      <c r="HM64" s="101"/>
      <c r="HN64" s="101"/>
      <c r="HO64" s="101"/>
      <c r="HP64" s="101"/>
      <c r="HQ64" s="101"/>
      <c r="HR64" s="101"/>
      <c r="HS64" s="101"/>
      <c r="HT64" s="101"/>
      <c r="HU64" s="101"/>
      <c r="HV64" s="101"/>
      <c r="HW64" s="101"/>
      <c r="HX64" s="101"/>
      <c r="HY64" s="101"/>
      <c r="HZ64" s="101"/>
      <c r="IA64" s="101"/>
      <c r="IB64" s="101"/>
      <c r="IC64" s="101"/>
      <c r="ID64" s="101"/>
      <c r="IE64" s="101"/>
      <c r="IF64" s="101"/>
      <c r="IG64" s="101"/>
      <c r="IH64" s="101"/>
      <c r="II64" s="101"/>
      <c r="IJ64" s="101"/>
      <c r="IK64" s="101"/>
      <c r="IL64" s="101"/>
      <c r="IM64" s="101"/>
      <c r="IN64" s="101"/>
      <c r="IO64" s="101"/>
      <c r="IP64" s="101"/>
      <c r="IQ64" s="101"/>
      <c r="IR64" s="101"/>
      <c r="IS64" s="101"/>
    </row>
    <row r="65" spans="1:253" s="49" customFormat="1" ht="15" customHeight="1">
      <c r="A65" s="81"/>
      <c r="B65" s="82"/>
      <c r="C65" s="83"/>
      <c r="D65" s="84"/>
      <c r="E65" s="85"/>
      <c r="F65" s="87"/>
      <c r="G65" s="87"/>
      <c r="H65" s="88"/>
      <c r="I65" s="101"/>
      <c r="J65" s="102"/>
      <c r="K65" s="101"/>
      <c r="L65" s="101"/>
      <c r="M65" s="87"/>
      <c r="N65" s="87"/>
      <c r="O65" s="101"/>
      <c r="P65" s="101"/>
      <c r="Q65" s="101"/>
      <c r="R65" s="108"/>
      <c r="S65" s="108"/>
      <c r="T65" s="108"/>
      <c r="U65" s="108"/>
      <c r="V65" s="108"/>
      <c r="W65" s="108"/>
      <c r="X65" s="108"/>
      <c r="Y65" s="108"/>
      <c r="Z65" s="108"/>
      <c r="AA65" s="108"/>
      <c r="AB65" s="108"/>
      <c r="AC65" s="108"/>
      <c r="AD65" s="108"/>
      <c r="AE65" s="108"/>
      <c r="AF65" s="99" t="s">
        <v>363</v>
      </c>
      <c r="AG65" s="108"/>
      <c r="AH65" s="108"/>
      <c r="AI65" s="108"/>
      <c r="AJ65" s="108"/>
      <c r="AK65" s="108"/>
      <c r="AL65" s="108"/>
      <c r="AM65" s="108"/>
      <c r="AN65" s="108"/>
      <c r="AO65" s="108"/>
      <c r="AP65" s="108"/>
      <c r="AQ65" s="108"/>
      <c r="AR65" s="108"/>
      <c r="AS65" s="108"/>
      <c r="AT65" s="108"/>
      <c r="AU65" s="108"/>
      <c r="AV65" s="108"/>
      <c r="AW65" s="108"/>
      <c r="AX65" s="108"/>
      <c r="AY65" s="108"/>
      <c r="AZ65" s="108"/>
      <c r="BA65" s="108"/>
      <c r="BB65" s="108"/>
      <c r="BC65" s="108"/>
      <c r="BD65" s="108"/>
      <c r="BE65" s="108"/>
      <c r="BF65" s="108"/>
      <c r="BG65" s="108"/>
      <c r="BH65" s="108"/>
      <c r="BI65" s="101"/>
      <c r="BJ65" s="101"/>
      <c r="BK65" s="101"/>
      <c r="BL65" s="101"/>
      <c r="BM65" s="101"/>
      <c r="BN65" s="101"/>
      <c r="BO65" s="101"/>
      <c r="BP65" s="101"/>
      <c r="BQ65" s="101"/>
      <c r="BR65" s="101"/>
      <c r="BS65" s="101"/>
      <c r="BT65" s="101"/>
      <c r="BU65" s="101"/>
      <c r="BV65" s="101"/>
      <c r="BW65" s="101"/>
      <c r="BX65" s="101"/>
      <c r="BY65" s="101"/>
      <c r="BZ65" s="101"/>
      <c r="CA65" s="101"/>
      <c r="CB65" s="101"/>
      <c r="CC65" s="101"/>
      <c r="CD65" s="101"/>
      <c r="CE65" s="101"/>
      <c r="CF65" s="101"/>
      <c r="CG65" s="101"/>
      <c r="CH65" s="101"/>
      <c r="CI65" s="101"/>
      <c r="CJ65" s="101"/>
      <c r="CK65" s="101"/>
      <c r="CL65" s="101"/>
      <c r="CM65" s="101"/>
      <c r="CN65" s="101"/>
      <c r="CO65" s="101"/>
      <c r="CP65" s="101"/>
      <c r="CQ65" s="101"/>
      <c r="CR65" s="101"/>
      <c r="CS65" s="101"/>
      <c r="CT65" s="101"/>
      <c r="CU65" s="101"/>
      <c r="CV65" s="101"/>
      <c r="CW65" s="101"/>
      <c r="CX65" s="101"/>
      <c r="CY65" s="101"/>
      <c r="CZ65" s="101"/>
      <c r="DA65" s="101"/>
      <c r="DB65" s="101"/>
      <c r="DC65" s="101"/>
      <c r="DD65" s="101"/>
      <c r="DE65" s="101"/>
      <c r="DF65" s="101"/>
      <c r="DG65" s="101"/>
      <c r="DH65" s="101"/>
      <c r="DI65" s="101"/>
      <c r="DJ65" s="101"/>
      <c r="DK65" s="101"/>
      <c r="DL65" s="101"/>
      <c r="DM65" s="101"/>
      <c r="DN65" s="101"/>
      <c r="DO65" s="101"/>
      <c r="DP65" s="101"/>
      <c r="DQ65" s="101"/>
      <c r="DR65" s="101"/>
      <c r="DS65" s="101"/>
      <c r="DT65" s="101"/>
      <c r="DU65" s="101"/>
      <c r="DV65" s="101"/>
      <c r="DW65" s="101"/>
      <c r="DX65" s="101"/>
      <c r="DY65" s="101"/>
      <c r="DZ65" s="101"/>
      <c r="EA65" s="101"/>
      <c r="EB65" s="101"/>
      <c r="EC65" s="101"/>
      <c r="ED65" s="101"/>
      <c r="EE65" s="101"/>
      <c r="EF65" s="101"/>
      <c r="EG65" s="101"/>
      <c r="EH65" s="101"/>
      <c r="EI65" s="101"/>
      <c r="EJ65" s="101"/>
      <c r="EK65" s="101"/>
      <c r="EL65" s="101"/>
      <c r="EM65" s="101"/>
      <c r="EN65" s="101"/>
      <c r="EO65" s="101"/>
      <c r="EP65" s="101"/>
      <c r="EQ65" s="101"/>
      <c r="ER65" s="101"/>
      <c r="ES65" s="101"/>
      <c r="ET65" s="101"/>
      <c r="EU65" s="101"/>
      <c r="EV65" s="101"/>
      <c r="EW65" s="101"/>
      <c r="EX65" s="101"/>
      <c r="EY65" s="101"/>
      <c r="EZ65" s="101"/>
      <c r="FA65" s="101"/>
      <c r="FB65" s="101"/>
      <c r="FC65" s="101"/>
      <c r="FD65" s="101"/>
      <c r="FE65" s="101"/>
      <c r="FF65" s="101"/>
      <c r="FG65" s="101"/>
      <c r="FH65" s="101"/>
      <c r="FI65" s="101"/>
      <c r="FJ65" s="101"/>
      <c r="FK65" s="101"/>
      <c r="FL65" s="101"/>
      <c r="FM65" s="101"/>
      <c r="FN65" s="101"/>
      <c r="FO65" s="101"/>
      <c r="FP65" s="101"/>
      <c r="FQ65" s="101"/>
      <c r="FR65" s="101"/>
      <c r="FS65" s="101"/>
      <c r="FT65" s="101"/>
      <c r="FU65" s="101"/>
      <c r="FV65" s="101"/>
      <c r="FW65" s="101"/>
      <c r="FX65" s="101"/>
      <c r="FY65" s="101"/>
      <c r="FZ65" s="101"/>
      <c r="GA65" s="101"/>
      <c r="GB65" s="101"/>
      <c r="GC65" s="101"/>
      <c r="GD65" s="101"/>
      <c r="GE65" s="101"/>
      <c r="GF65" s="101"/>
      <c r="GG65" s="101"/>
      <c r="GH65" s="101"/>
      <c r="GI65" s="101"/>
      <c r="GJ65" s="101"/>
      <c r="GK65" s="101"/>
      <c r="GL65" s="101"/>
      <c r="GM65" s="101"/>
      <c r="GN65" s="101"/>
      <c r="GO65" s="101"/>
      <c r="GP65" s="101"/>
      <c r="GQ65" s="101"/>
      <c r="GR65" s="101"/>
      <c r="GS65" s="101"/>
      <c r="GT65" s="101"/>
      <c r="GU65" s="101"/>
      <c r="GV65" s="101"/>
      <c r="GW65" s="101"/>
      <c r="GX65" s="101"/>
      <c r="GY65" s="101"/>
      <c r="GZ65" s="101"/>
      <c r="HA65" s="101"/>
      <c r="HB65" s="101"/>
      <c r="HC65" s="101"/>
      <c r="HD65" s="101"/>
      <c r="HE65" s="101"/>
      <c r="HF65" s="101"/>
      <c r="HG65" s="101"/>
      <c r="HH65" s="101"/>
      <c r="HI65" s="101"/>
      <c r="HJ65" s="101"/>
      <c r="HK65" s="101"/>
      <c r="HL65" s="101"/>
      <c r="HM65" s="101"/>
      <c r="HN65" s="101"/>
      <c r="HO65" s="101"/>
      <c r="HP65" s="101"/>
      <c r="HQ65" s="101"/>
      <c r="HR65" s="101"/>
      <c r="HS65" s="101"/>
      <c r="HT65" s="101"/>
      <c r="HU65" s="101"/>
      <c r="HV65" s="101"/>
      <c r="HW65" s="101"/>
      <c r="HX65" s="101"/>
      <c r="HY65" s="101"/>
      <c r="HZ65" s="101"/>
      <c r="IA65" s="101"/>
      <c r="IB65" s="101"/>
      <c r="IC65" s="101"/>
      <c r="ID65" s="101"/>
      <c r="IE65" s="101"/>
      <c r="IF65" s="101"/>
      <c r="IG65" s="101"/>
      <c r="IH65" s="101"/>
      <c r="II65" s="101"/>
      <c r="IJ65" s="101"/>
      <c r="IK65" s="101"/>
      <c r="IL65" s="101"/>
      <c r="IM65" s="101"/>
      <c r="IN65" s="101"/>
      <c r="IO65" s="101"/>
      <c r="IP65" s="101"/>
      <c r="IQ65" s="101"/>
      <c r="IR65" s="101"/>
      <c r="IS65" s="101"/>
    </row>
    <row r="66" spans="1:253" s="49" customFormat="1" ht="15" customHeight="1">
      <c r="A66" s="81"/>
      <c r="B66" s="82"/>
      <c r="C66" s="83"/>
      <c r="D66" s="84"/>
      <c r="E66" s="85"/>
      <c r="F66" s="87"/>
      <c r="G66" s="87"/>
      <c r="H66" s="88"/>
      <c r="I66" s="101"/>
      <c r="J66" s="102"/>
      <c r="K66" s="101"/>
      <c r="L66" s="101"/>
      <c r="M66" s="87"/>
      <c r="N66" s="87"/>
      <c r="O66" s="101"/>
      <c r="P66" s="101"/>
      <c r="Q66" s="101"/>
      <c r="R66" s="108"/>
      <c r="S66" s="108"/>
      <c r="T66" s="108"/>
      <c r="U66" s="108"/>
      <c r="V66" s="108"/>
      <c r="W66" s="108"/>
      <c r="X66" s="108"/>
      <c r="Y66" s="108"/>
      <c r="Z66" s="108"/>
      <c r="AA66" s="108"/>
      <c r="AB66" s="108"/>
      <c r="AC66" s="108"/>
      <c r="AD66" s="108"/>
      <c r="AE66" s="108"/>
      <c r="AF66" s="99" t="s">
        <v>363</v>
      </c>
      <c r="AG66" s="108"/>
      <c r="AH66" s="108"/>
      <c r="AI66" s="108"/>
      <c r="AJ66" s="108"/>
      <c r="AK66" s="108"/>
      <c r="AL66" s="108"/>
      <c r="AM66" s="108"/>
      <c r="AN66" s="108"/>
      <c r="AO66" s="108"/>
      <c r="AP66" s="108"/>
      <c r="AQ66" s="108"/>
      <c r="AR66" s="108"/>
      <c r="AS66" s="108"/>
      <c r="AT66" s="108"/>
      <c r="AU66" s="108"/>
      <c r="AV66" s="108"/>
      <c r="AW66" s="108"/>
      <c r="AX66" s="108"/>
      <c r="AY66" s="108"/>
      <c r="AZ66" s="108"/>
      <c r="BA66" s="108"/>
      <c r="BB66" s="108"/>
      <c r="BC66" s="108"/>
      <c r="BD66" s="108"/>
      <c r="BE66" s="108"/>
      <c r="BF66" s="108"/>
      <c r="BG66" s="108"/>
      <c r="BH66" s="108"/>
      <c r="BI66" s="101"/>
      <c r="BJ66" s="101"/>
      <c r="BK66" s="101"/>
      <c r="BL66" s="101"/>
      <c r="BM66" s="101"/>
      <c r="BN66" s="101"/>
      <c r="BO66" s="101"/>
      <c r="BP66" s="101"/>
      <c r="BQ66" s="101"/>
      <c r="BR66" s="101"/>
      <c r="BS66" s="101"/>
      <c r="BT66" s="101"/>
      <c r="BU66" s="101"/>
      <c r="BV66" s="101"/>
      <c r="BW66" s="101"/>
      <c r="BX66" s="101"/>
      <c r="BY66" s="101"/>
      <c r="BZ66" s="101"/>
      <c r="CA66" s="101"/>
      <c r="CB66" s="101"/>
      <c r="CC66" s="101"/>
      <c r="CD66" s="101"/>
      <c r="CE66" s="101"/>
      <c r="CF66" s="101"/>
      <c r="CG66" s="101"/>
      <c r="CH66" s="101"/>
      <c r="CI66" s="101"/>
      <c r="CJ66" s="101"/>
      <c r="CK66" s="101"/>
      <c r="CL66" s="101"/>
      <c r="CM66" s="101"/>
      <c r="CN66" s="101"/>
      <c r="CO66" s="101"/>
      <c r="CP66" s="101"/>
      <c r="CQ66" s="101"/>
      <c r="CR66" s="101"/>
      <c r="CS66" s="101"/>
      <c r="CT66" s="101"/>
      <c r="CU66" s="101"/>
      <c r="CV66" s="101"/>
      <c r="CW66" s="101"/>
      <c r="CX66" s="101"/>
      <c r="CY66" s="101"/>
      <c r="CZ66" s="101"/>
      <c r="DA66" s="101"/>
      <c r="DB66" s="101"/>
      <c r="DC66" s="101"/>
      <c r="DD66" s="101"/>
      <c r="DE66" s="101"/>
      <c r="DF66" s="101"/>
      <c r="DG66" s="101"/>
      <c r="DH66" s="101"/>
      <c r="DI66" s="101"/>
      <c r="DJ66" s="101"/>
      <c r="DK66" s="101"/>
      <c r="DL66" s="101"/>
      <c r="DM66" s="101"/>
      <c r="DN66" s="101"/>
      <c r="DO66" s="101"/>
      <c r="DP66" s="101"/>
      <c r="DQ66" s="101"/>
      <c r="DR66" s="101"/>
      <c r="DS66" s="101"/>
      <c r="DT66" s="101"/>
      <c r="DU66" s="101"/>
      <c r="DV66" s="101"/>
      <c r="DW66" s="101"/>
      <c r="DX66" s="101"/>
      <c r="DY66" s="101"/>
      <c r="DZ66" s="101"/>
      <c r="EA66" s="101"/>
      <c r="EB66" s="101"/>
      <c r="EC66" s="101"/>
      <c r="ED66" s="101"/>
      <c r="EE66" s="101"/>
      <c r="EF66" s="101"/>
      <c r="EG66" s="101"/>
      <c r="EH66" s="101"/>
      <c r="EI66" s="101"/>
      <c r="EJ66" s="101"/>
      <c r="EK66" s="101"/>
      <c r="EL66" s="101"/>
      <c r="EM66" s="101"/>
      <c r="EN66" s="101"/>
      <c r="EO66" s="101"/>
      <c r="EP66" s="101"/>
      <c r="EQ66" s="101"/>
      <c r="ER66" s="101"/>
      <c r="ES66" s="101"/>
      <c r="ET66" s="101"/>
      <c r="EU66" s="101"/>
      <c r="EV66" s="101"/>
      <c r="EW66" s="101"/>
      <c r="EX66" s="101"/>
      <c r="EY66" s="101"/>
      <c r="EZ66" s="101"/>
      <c r="FA66" s="101"/>
      <c r="FB66" s="101"/>
      <c r="FC66" s="101"/>
      <c r="FD66" s="101"/>
      <c r="FE66" s="101"/>
      <c r="FF66" s="101"/>
      <c r="FG66" s="101"/>
      <c r="FH66" s="101"/>
      <c r="FI66" s="101"/>
      <c r="FJ66" s="101"/>
      <c r="FK66" s="101"/>
      <c r="FL66" s="101"/>
      <c r="FM66" s="101"/>
      <c r="FN66" s="101"/>
      <c r="FO66" s="101"/>
      <c r="FP66" s="101"/>
      <c r="FQ66" s="101"/>
      <c r="FR66" s="101"/>
      <c r="FS66" s="101"/>
      <c r="FT66" s="101"/>
      <c r="FU66" s="101"/>
      <c r="FV66" s="101"/>
      <c r="FW66" s="101"/>
      <c r="FX66" s="101"/>
      <c r="FY66" s="101"/>
      <c r="FZ66" s="101"/>
      <c r="GA66" s="101"/>
      <c r="GB66" s="101"/>
      <c r="GC66" s="101"/>
      <c r="GD66" s="101"/>
      <c r="GE66" s="101"/>
      <c r="GF66" s="101"/>
      <c r="GG66" s="101"/>
      <c r="GH66" s="101"/>
      <c r="GI66" s="101"/>
      <c r="GJ66" s="101"/>
      <c r="GK66" s="101"/>
      <c r="GL66" s="101"/>
      <c r="GM66" s="101"/>
      <c r="GN66" s="101"/>
      <c r="GO66" s="101"/>
      <c r="GP66" s="101"/>
      <c r="GQ66" s="101"/>
      <c r="GR66" s="101"/>
      <c r="GS66" s="101"/>
      <c r="GT66" s="101"/>
      <c r="GU66" s="101"/>
      <c r="GV66" s="101"/>
      <c r="GW66" s="101"/>
      <c r="GX66" s="101"/>
      <c r="GY66" s="101"/>
      <c r="GZ66" s="101"/>
      <c r="HA66" s="101"/>
      <c r="HB66" s="101"/>
      <c r="HC66" s="101"/>
      <c r="HD66" s="101"/>
      <c r="HE66" s="101"/>
      <c r="HF66" s="101"/>
      <c r="HG66" s="101"/>
      <c r="HH66" s="101"/>
      <c r="HI66" s="101"/>
      <c r="HJ66" s="101"/>
      <c r="HK66" s="101"/>
      <c r="HL66" s="101"/>
      <c r="HM66" s="101"/>
      <c r="HN66" s="101"/>
      <c r="HO66" s="101"/>
      <c r="HP66" s="101"/>
      <c r="HQ66" s="101"/>
      <c r="HR66" s="101"/>
      <c r="HS66" s="101"/>
      <c r="HT66" s="101"/>
      <c r="HU66" s="101"/>
      <c r="HV66" s="101"/>
      <c r="HW66" s="101"/>
      <c r="HX66" s="101"/>
      <c r="HY66" s="101"/>
      <c r="HZ66" s="101"/>
      <c r="IA66" s="101"/>
      <c r="IB66" s="101"/>
      <c r="IC66" s="101"/>
      <c r="ID66" s="101"/>
      <c r="IE66" s="101"/>
      <c r="IF66" s="101"/>
      <c r="IG66" s="101"/>
      <c r="IH66" s="101"/>
      <c r="II66" s="101"/>
      <c r="IJ66" s="101"/>
      <c r="IK66" s="101"/>
      <c r="IL66" s="101"/>
      <c r="IM66" s="101"/>
      <c r="IN66" s="101"/>
      <c r="IO66" s="101"/>
      <c r="IP66" s="101"/>
      <c r="IQ66" s="101"/>
      <c r="IR66" s="101"/>
      <c r="IS66" s="101"/>
    </row>
    <row r="67" spans="1:253" s="49" customFormat="1" ht="15" customHeight="1">
      <c r="A67" s="81"/>
      <c r="B67" s="82"/>
      <c r="C67" s="83"/>
      <c r="D67" s="84"/>
      <c r="E67" s="85"/>
      <c r="F67" s="87"/>
      <c r="G67" s="87"/>
      <c r="H67" s="88"/>
      <c r="I67" s="101"/>
      <c r="J67" s="102"/>
      <c r="K67" s="101"/>
      <c r="L67" s="101"/>
      <c r="M67" s="87"/>
      <c r="N67" s="87"/>
      <c r="O67" s="101"/>
      <c r="P67" s="101"/>
      <c r="Q67" s="101"/>
      <c r="R67" s="108"/>
      <c r="S67" s="108"/>
      <c r="T67" s="108"/>
      <c r="U67" s="108"/>
      <c r="V67" s="108"/>
      <c r="W67" s="108"/>
      <c r="X67" s="108"/>
      <c r="Y67" s="108"/>
      <c r="Z67" s="108"/>
      <c r="AA67" s="108"/>
      <c r="AB67" s="108"/>
      <c r="AC67" s="108"/>
      <c r="AD67" s="108"/>
      <c r="AE67" s="108"/>
      <c r="AF67" s="99" t="s">
        <v>363</v>
      </c>
      <c r="AG67" s="108"/>
      <c r="AH67" s="108"/>
      <c r="AI67" s="108"/>
      <c r="AJ67" s="108"/>
      <c r="AK67" s="108"/>
      <c r="AL67" s="108"/>
      <c r="AM67" s="108"/>
      <c r="AN67" s="108"/>
      <c r="AO67" s="108"/>
      <c r="AP67" s="108"/>
      <c r="AQ67" s="108"/>
      <c r="AR67" s="108"/>
      <c r="AS67" s="108"/>
      <c r="AT67" s="108"/>
      <c r="AU67" s="108"/>
      <c r="AV67" s="108"/>
      <c r="AW67" s="108"/>
      <c r="AX67" s="108"/>
      <c r="AY67" s="108"/>
      <c r="AZ67" s="108"/>
      <c r="BA67" s="108"/>
      <c r="BB67" s="108"/>
      <c r="BC67" s="108"/>
      <c r="BD67" s="108"/>
      <c r="BE67" s="108"/>
      <c r="BF67" s="108"/>
      <c r="BG67" s="108"/>
      <c r="BH67" s="108"/>
      <c r="BI67" s="101"/>
      <c r="BJ67" s="101"/>
      <c r="BK67" s="101"/>
      <c r="BL67" s="101"/>
      <c r="BM67" s="101"/>
      <c r="BN67" s="101"/>
      <c r="BO67" s="101"/>
      <c r="BP67" s="101"/>
      <c r="BQ67" s="101"/>
      <c r="BR67" s="101"/>
      <c r="BS67" s="101"/>
      <c r="BT67" s="101"/>
      <c r="BU67" s="101"/>
      <c r="BV67" s="101"/>
      <c r="BW67" s="101"/>
      <c r="BX67" s="101"/>
      <c r="BY67" s="101"/>
      <c r="BZ67" s="101"/>
      <c r="CA67" s="101"/>
      <c r="CB67" s="101"/>
      <c r="CC67" s="101"/>
      <c r="CD67" s="101"/>
      <c r="CE67" s="101"/>
      <c r="CF67" s="101"/>
      <c r="CG67" s="101"/>
      <c r="CH67" s="101"/>
      <c r="CI67" s="101"/>
      <c r="CJ67" s="101"/>
      <c r="CK67" s="101"/>
      <c r="CL67" s="101"/>
      <c r="CM67" s="101"/>
      <c r="CN67" s="101"/>
      <c r="CO67" s="101"/>
      <c r="CP67" s="101"/>
      <c r="CQ67" s="101"/>
      <c r="CR67" s="101"/>
      <c r="CS67" s="101"/>
      <c r="CT67" s="101"/>
      <c r="CU67" s="101"/>
      <c r="CV67" s="101"/>
      <c r="CW67" s="101"/>
      <c r="CX67" s="101"/>
      <c r="CY67" s="101"/>
      <c r="CZ67" s="101"/>
      <c r="DA67" s="101"/>
      <c r="DB67" s="101"/>
      <c r="DC67" s="101"/>
      <c r="DD67" s="101"/>
      <c r="DE67" s="101"/>
      <c r="DF67" s="101"/>
      <c r="DG67" s="101"/>
      <c r="DH67" s="101"/>
      <c r="DI67" s="101"/>
      <c r="DJ67" s="101"/>
      <c r="DK67" s="101"/>
      <c r="DL67" s="101"/>
      <c r="DM67" s="101"/>
      <c r="DN67" s="101"/>
      <c r="DO67" s="101"/>
      <c r="DP67" s="101"/>
      <c r="DQ67" s="101"/>
      <c r="DR67" s="101"/>
      <c r="DS67" s="101"/>
      <c r="DT67" s="101"/>
      <c r="DU67" s="101"/>
      <c r="DV67" s="101"/>
      <c r="DW67" s="101"/>
      <c r="DX67" s="101"/>
      <c r="DY67" s="101"/>
      <c r="DZ67" s="101"/>
      <c r="EA67" s="101"/>
      <c r="EB67" s="101"/>
      <c r="EC67" s="101"/>
      <c r="ED67" s="101"/>
      <c r="EE67" s="101"/>
      <c r="EF67" s="101"/>
      <c r="EG67" s="101"/>
      <c r="EH67" s="101"/>
      <c r="EI67" s="101"/>
      <c r="EJ67" s="101"/>
      <c r="EK67" s="101"/>
      <c r="EL67" s="101"/>
      <c r="EM67" s="101"/>
      <c r="EN67" s="101"/>
      <c r="EO67" s="101"/>
      <c r="EP67" s="101"/>
      <c r="EQ67" s="101"/>
      <c r="ER67" s="101"/>
      <c r="ES67" s="101"/>
      <c r="ET67" s="101"/>
      <c r="EU67" s="101"/>
      <c r="EV67" s="101"/>
      <c r="EW67" s="101"/>
      <c r="EX67" s="101"/>
      <c r="EY67" s="101"/>
      <c r="EZ67" s="101"/>
      <c r="FA67" s="101"/>
      <c r="FB67" s="101"/>
      <c r="FC67" s="101"/>
      <c r="FD67" s="101"/>
      <c r="FE67" s="101"/>
      <c r="FF67" s="101"/>
      <c r="FG67" s="101"/>
      <c r="FH67" s="101"/>
      <c r="FI67" s="101"/>
      <c r="FJ67" s="101"/>
      <c r="FK67" s="101"/>
      <c r="FL67" s="101"/>
      <c r="FM67" s="101"/>
      <c r="FN67" s="101"/>
      <c r="FO67" s="101"/>
      <c r="FP67" s="101"/>
      <c r="FQ67" s="101"/>
      <c r="FR67" s="101"/>
      <c r="FS67" s="101"/>
      <c r="FT67" s="101"/>
      <c r="FU67" s="101"/>
      <c r="FV67" s="101"/>
      <c r="FW67" s="101"/>
      <c r="FX67" s="101"/>
      <c r="FY67" s="101"/>
      <c r="FZ67" s="101"/>
      <c r="GA67" s="101"/>
      <c r="GB67" s="101"/>
      <c r="GC67" s="101"/>
      <c r="GD67" s="101"/>
      <c r="GE67" s="101"/>
      <c r="GF67" s="101"/>
      <c r="GG67" s="101"/>
      <c r="GH67" s="101"/>
      <c r="GI67" s="101"/>
      <c r="GJ67" s="101"/>
      <c r="GK67" s="101"/>
      <c r="GL67" s="101"/>
      <c r="GM67" s="101"/>
      <c r="GN67" s="101"/>
      <c r="GO67" s="101"/>
      <c r="GP67" s="101"/>
      <c r="GQ67" s="101"/>
      <c r="GR67" s="101"/>
      <c r="GS67" s="101"/>
      <c r="GT67" s="101"/>
      <c r="GU67" s="101"/>
      <c r="GV67" s="101"/>
      <c r="GW67" s="101"/>
      <c r="GX67" s="101"/>
      <c r="GY67" s="101"/>
      <c r="GZ67" s="101"/>
      <c r="HA67" s="101"/>
      <c r="HB67" s="101"/>
      <c r="HC67" s="101"/>
      <c r="HD67" s="101"/>
      <c r="HE67" s="101"/>
      <c r="HF67" s="101"/>
      <c r="HG67" s="101"/>
      <c r="HH67" s="101"/>
      <c r="HI67" s="101"/>
      <c r="HJ67" s="101"/>
      <c r="HK67" s="101"/>
      <c r="HL67" s="101"/>
      <c r="HM67" s="101"/>
      <c r="HN67" s="101"/>
      <c r="HO67" s="101"/>
      <c r="HP67" s="101"/>
      <c r="HQ67" s="101"/>
      <c r="HR67" s="101"/>
      <c r="HS67" s="101"/>
      <c r="HT67" s="101"/>
      <c r="HU67" s="101"/>
      <c r="HV67" s="101"/>
      <c r="HW67" s="101"/>
      <c r="HX67" s="101"/>
      <c r="HY67" s="101"/>
      <c r="HZ67" s="101"/>
      <c r="IA67" s="101"/>
      <c r="IB67" s="101"/>
      <c r="IC67" s="101"/>
      <c r="ID67" s="101"/>
      <c r="IE67" s="101"/>
      <c r="IF67" s="101"/>
      <c r="IG67" s="101"/>
      <c r="IH67" s="101"/>
      <c r="II67" s="101"/>
      <c r="IJ67" s="101"/>
      <c r="IK67" s="101"/>
      <c r="IL67" s="101"/>
      <c r="IM67" s="101"/>
      <c r="IN67" s="101"/>
      <c r="IO67" s="101"/>
      <c r="IP67" s="101"/>
      <c r="IQ67" s="101"/>
      <c r="IR67" s="101"/>
      <c r="IS67" s="101"/>
    </row>
    <row r="68" spans="1:253" s="49" customFormat="1" ht="15" customHeight="1">
      <c r="A68" s="81"/>
      <c r="B68" s="82"/>
      <c r="C68" s="83"/>
      <c r="D68" s="84"/>
      <c r="E68" s="85"/>
      <c r="F68" s="87"/>
      <c r="G68" s="87"/>
      <c r="H68" s="88"/>
      <c r="I68" s="101"/>
      <c r="J68" s="102"/>
      <c r="K68" s="101"/>
      <c r="L68" s="101"/>
      <c r="M68" s="87"/>
      <c r="N68" s="87"/>
      <c r="O68" s="101"/>
      <c r="P68" s="101"/>
      <c r="Q68" s="101"/>
      <c r="R68" s="108"/>
      <c r="S68" s="108"/>
      <c r="T68" s="108"/>
      <c r="U68" s="108"/>
      <c r="V68" s="108"/>
      <c r="W68" s="108"/>
      <c r="X68" s="108"/>
      <c r="Y68" s="108"/>
      <c r="Z68" s="108"/>
      <c r="AA68" s="108"/>
      <c r="AB68" s="108"/>
      <c r="AC68" s="108"/>
      <c r="AD68" s="108"/>
      <c r="AE68" s="108"/>
      <c r="AF68" s="99" t="s">
        <v>363</v>
      </c>
      <c r="AG68" s="108"/>
      <c r="AH68" s="108"/>
      <c r="AI68" s="108"/>
      <c r="AJ68" s="108"/>
      <c r="AK68" s="108"/>
      <c r="AL68" s="108"/>
      <c r="AM68" s="108"/>
      <c r="AN68" s="108"/>
      <c r="AO68" s="108"/>
      <c r="AP68" s="108"/>
      <c r="AQ68" s="108"/>
      <c r="AR68" s="108"/>
      <c r="AS68" s="108"/>
      <c r="AT68" s="108"/>
      <c r="AU68" s="108"/>
      <c r="AV68" s="108"/>
      <c r="AW68" s="108"/>
      <c r="AX68" s="108"/>
      <c r="AY68" s="108"/>
      <c r="AZ68" s="108"/>
      <c r="BA68" s="108"/>
      <c r="BB68" s="108"/>
      <c r="BC68" s="108"/>
      <c r="BD68" s="108"/>
      <c r="BE68" s="108"/>
      <c r="BF68" s="108"/>
      <c r="BG68" s="108"/>
      <c r="BH68" s="108"/>
      <c r="BI68" s="101"/>
      <c r="BJ68" s="101"/>
      <c r="BK68" s="101"/>
      <c r="BL68" s="101"/>
      <c r="BM68" s="101"/>
      <c r="BN68" s="101"/>
      <c r="BO68" s="101"/>
      <c r="BP68" s="101"/>
      <c r="BQ68" s="101"/>
      <c r="BR68" s="101"/>
      <c r="BS68" s="101"/>
      <c r="BT68" s="101"/>
      <c r="BU68" s="101"/>
      <c r="BV68" s="101"/>
      <c r="BW68" s="101"/>
      <c r="BX68" s="101"/>
      <c r="BY68" s="101"/>
      <c r="BZ68" s="101"/>
      <c r="CA68" s="101"/>
      <c r="CB68" s="101"/>
      <c r="CC68" s="101"/>
      <c r="CD68" s="101"/>
      <c r="CE68" s="101"/>
      <c r="CF68" s="101"/>
      <c r="CG68" s="101"/>
      <c r="CH68" s="101"/>
      <c r="CI68" s="101"/>
      <c r="CJ68" s="101"/>
      <c r="CK68" s="101"/>
      <c r="CL68" s="101"/>
      <c r="CM68" s="101"/>
      <c r="CN68" s="101"/>
      <c r="CO68" s="101"/>
      <c r="CP68" s="101"/>
      <c r="CQ68" s="101"/>
      <c r="CR68" s="101"/>
      <c r="CS68" s="101"/>
      <c r="CT68" s="101"/>
      <c r="CU68" s="101"/>
      <c r="CV68" s="101"/>
      <c r="CW68" s="101"/>
      <c r="CX68" s="101"/>
      <c r="CY68" s="101"/>
      <c r="CZ68" s="101"/>
      <c r="DA68" s="101"/>
      <c r="DB68" s="101"/>
      <c r="DC68" s="101"/>
      <c r="DD68" s="101"/>
      <c r="DE68" s="101"/>
      <c r="DF68" s="101"/>
      <c r="DG68" s="101"/>
      <c r="DH68" s="101"/>
      <c r="DI68" s="101"/>
      <c r="DJ68" s="101"/>
      <c r="DK68" s="101"/>
      <c r="DL68" s="101"/>
      <c r="DM68" s="101"/>
      <c r="DN68" s="101"/>
      <c r="DO68" s="101"/>
      <c r="DP68" s="101"/>
      <c r="DQ68" s="101"/>
      <c r="DR68" s="101"/>
      <c r="DS68" s="101"/>
      <c r="DT68" s="101"/>
      <c r="DU68" s="101"/>
      <c r="DV68" s="101"/>
      <c r="DW68" s="101"/>
      <c r="DX68" s="101"/>
      <c r="DY68" s="101"/>
      <c r="DZ68" s="101"/>
      <c r="EA68" s="101"/>
      <c r="EB68" s="101"/>
      <c r="EC68" s="101"/>
      <c r="ED68" s="101"/>
      <c r="EE68" s="101"/>
      <c r="EF68" s="101"/>
      <c r="EG68" s="101"/>
      <c r="EH68" s="101"/>
      <c r="EI68" s="101"/>
      <c r="EJ68" s="101"/>
      <c r="EK68" s="101"/>
      <c r="EL68" s="101"/>
      <c r="EM68" s="101"/>
      <c r="EN68" s="101"/>
      <c r="EO68" s="101"/>
      <c r="EP68" s="101"/>
      <c r="EQ68" s="101"/>
      <c r="ER68" s="101"/>
      <c r="ES68" s="101"/>
      <c r="ET68" s="101"/>
      <c r="EU68" s="101"/>
      <c r="EV68" s="101"/>
      <c r="EW68" s="101"/>
      <c r="EX68" s="101"/>
      <c r="EY68" s="101"/>
      <c r="EZ68" s="101"/>
      <c r="FA68" s="101"/>
      <c r="FB68" s="101"/>
      <c r="FC68" s="101"/>
      <c r="FD68" s="101"/>
      <c r="FE68" s="101"/>
      <c r="FF68" s="101"/>
      <c r="FG68" s="101"/>
      <c r="FH68" s="101"/>
      <c r="FI68" s="101"/>
      <c r="FJ68" s="101"/>
      <c r="FK68" s="101"/>
      <c r="FL68" s="101"/>
      <c r="FM68" s="101"/>
      <c r="FN68" s="101"/>
      <c r="FO68" s="101"/>
      <c r="FP68" s="101"/>
      <c r="FQ68" s="101"/>
      <c r="FR68" s="101"/>
      <c r="FS68" s="101"/>
      <c r="FT68" s="101"/>
      <c r="FU68" s="101"/>
      <c r="FV68" s="101"/>
      <c r="FW68" s="101"/>
      <c r="FX68" s="101"/>
      <c r="FY68" s="101"/>
      <c r="FZ68" s="101"/>
      <c r="GA68" s="101"/>
      <c r="GB68" s="101"/>
      <c r="GC68" s="101"/>
      <c r="GD68" s="101"/>
      <c r="GE68" s="101"/>
      <c r="GF68" s="101"/>
      <c r="GG68" s="101"/>
      <c r="GH68" s="101"/>
      <c r="GI68" s="101"/>
      <c r="GJ68" s="101"/>
      <c r="GK68" s="101"/>
      <c r="GL68" s="101"/>
      <c r="GM68" s="101"/>
      <c r="GN68" s="101"/>
      <c r="GO68" s="101"/>
      <c r="GP68" s="101"/>
      <c r="GQ68" s="101"/>
      <c r="GR68" s="101"/>
      <c r="GS68" s="101"/>
      <c r="GT68" s="101"/>
      <c r="GU68" s="101"/>
      <c r="GV68" s="101"/>
      <c r="GW68" s="101"/>
      <c r="GX68" s="101"/>
      <c r="GY68" s="101"/>
      <c r="GZ68" s="101"/>
      <c r="HA68" s="101"/>
      <c r="HB68" s="101"/>
      <c r="HC68" s="101"/>
      <c r="HD68" s="101"/>
      <c r="HE68" s="101"/>
      <c r="HF68" s="101"/>
      <c r="HG68" s="101"/>
      <c r="HH68" s="101"/>
      <c r="HI68" s="101"/>
      <c r="HJ68" s="101"/>
      <c r="HK68" s="101"/>
      <c r="HL68" s="101"/>
      <c r="HM68" s="101"/>
      <c r="HN68" s="101"/>
      <c r="HO68" s="101"/>
      <c r="HP68" s="101"/>
      <c r="HQ68" s="101"/>
      <c r="HR68" s="101"/>
      <c r="HS68" s="101"/>
      <c r="HT68" s="101"/>
      <c r="HU68" s="101"/>
      <c r="HV68" s="101"/>
      <c r="HW68" s="101"/>
      <c r="HX68" s="101"/>
      <c r="HY68" s="101"/>
      <c r="HZ68" s="101"/>
      <c r="IA68" s="101"/>
      <c r="IB68" s="101"/>
      <c r="IC68" s="101"/>
      <c r="ID68" s="101"/>
      <c r="IE68" s="101"/>
      <c r="IF68" s="101"/>
      <c r="IG68" s="101"/>
      <c r="IH68" s="101"/>
      <c r="II68" s="101"/>
      <c r="IJ68" s="101"/>
      <c r="IK68" s="101"/>
      <c r="IL68" s="101"/>
      <c r="IM68" s="101"/>
      <c r="IN68" s="101"/>
      <c r="IO68" s="101"/>
      <c r="IP68" s="101"/>
      <c r="IQ68" s="101"/>
      <c r="IR68" s="101"/>
      <c r="IS68" s="101"/>
    </row>
    <row r="69" spans="1:253" s="49" customFormat="1" ht="15" customHeight="1">
      <c r="A69" s="81"/>
      <c r="B69" s="82"/>
      <c r="C69" s="83"/>
      <c r="D69" s="84"/>
      <c r="E69" s="85"/>
      <c r="F69" s="87"/>
      <c r="G69" s="87"/>
      <c r="H69" s="88"/>
      <c r="I69" s="101"/>
      <c r="J69" s="102"/>
      <c r="K69" s="101"/>
      <c r="L69" s="101"/>
      <c r="M69" s="87"/>
      <c r="N69" s="87"/>
      <c r="O69" s="101"/>
      <c r="P69" s="101"/>
      <c r="Q69" s="101"/>
      <c r="R69" s="108"/>
      <c r="S69" s="108"/>
      <c r="T69" s="108"/>
      <c r="U69" s="108"/>
      <c r="V69" s="108"/>
      <c r="W69" s="108"/>
      <c r="X69" s="108"/>
      <c r="Y69" s="108"/>
      <c r="Z69" s="108"/>
      <c r="AA69" s="108"/>
      <c r="AB69" s="108"/>
      <c r="AC69" s="108"/>
      <c r="AD69" s="108"/>
      <c r="AE69" s="108"/>
      <c r="AF69" s="99" t="s">
        <v>363</v>
      </c>
      <c r="AG69" s="108"/>
      <c r="AH69" s="108"/>
      <c r="AI69" s="108"/>
      <c r="AJ69" s="108"/>
      <c r="AK69" s="108"/>
      <c r="AL69" s="108"/>
      <c r="AM69" s="108"/>
      <c r="AN69" s="108"/>
      <c r="AO69" s="108"/>
      <c r="AP69" s="108"/>
      <c r="AQ69" s="108"/>
      <c r="AR69" s="108"/>
      <c r="AS69" s="108"/>
      <c r="AT69" s="108"/>
      <c r="AU69" s="108"/>
      <c r="AV69" s="108"/>
      <c r="AW69" s="108"/>
      <c r="AX69" s="108"/>
      <c r="AY69" s="108"/>
      <c r="AZ69" s="108"/>
      <c r="BA69" s="108"/>
      <c r="BB69" s="108"/>
      <c r="BC69" s="108"/>
      <c r="BD69" s="108"/>
      <c r="BE69" s="108"/>
      <c r="BF69" s="108"/>
      <c r="BG69" s="108"/>
      <c r="BH69" s="108"/>
      <c r="BI69" s="101"/>
      <c r="BJ69" s="101"/>
      <c r="BK69" s="101"/>
      <c r="BL69" s="101"/>
      <c r="BM69" s="101"/>
      <c r="BN69" s="101"/>
      <c r="BO69" s="101"/>
      <c r="BP69" s="101"/>
      <c r="BQ69" s="101"/>
      <c r="BR69" s="101"/>
      <c r="BS69" s="101"/>
      <c r="BT69" s="101"/>
      <c r="BU69" s="101"/>
      <c r="BV69" s="101"/>
      <c r="BW69" s="101"/>
      <c r="BX69" s="101"/>
      <c r="BY69" s="101"/>
      <c r="BZ69" s="101"/>
      <c r="CA69" s="101"/>
      <c r="CB69" s="101"/>
      <c r="CC69" s="101"/>
      <c r="CD69" s="101"/>
      <c r="CE69" s="101"/>
      <c r="CF69" s="101"/>
      <c r="CG69" s="101"/>
      <c r="CH69" s="101"/>
      <c r="CI69" s="101"/>
      <c r="CJ69" s="101"/>
      <c r="CK69" s="101"/>
      <c r="CL69" s="101"/>
      <c r="CM69" s="101"/>
      <c r="CN69" s="101"/>
      <c r="CO69" s="101"/>
      <c r="CP69" s="101"/>
      <c r="CQ69" s="101"/>
      <c r="CR69" s="101"/>
      <c r="CS69" s="101"/>
      <c r="CT69" s="101"/>
      <c r="CU69" s="101"/>
      <c r="CV69" s="101"/>
      <c r="CW69" s="101"/>
      <c r="CX69" s="101"/>
      <c r="CY69" s="101"/>
      <c r="CZ69" s="101"/>
      <c r="DA69" s="101"/>
      <c r="DB69" s="101"/>
      <c r="DC69" s="101"/>
      <c r="DD69" s="101"/>
      <c r="DE69" s="101"/>
      <c r="DF69" s="101"/>
      <c r="DG69" s="101"/>
      <c r="DH69" s="101"/>
      <c r="DI69" s="101"/>
      <c r="DJ69" s="101"/>
      <c r="DK69" s="101"/>
      <c r="DL69" s="101"/>
      <c r="DM69" s="101"/>
      <c r="DN69" s="101"/>
      <c r="DO69" s="101"/>
      <c r="DP69" s="101"/>
      <c r="DQ69" s="101"/>
      <c r="DR69" s="101"/>
      <c r="DS69" s="101"/>
      <c r="DT69" s="101"/>
      <c r="DU69" s="101"/>
      <c r="DV69" s="101"/>
      <c r="DW69" s="101"/>
      <c r="DX69" s="101"/>
      <c r="DY69" s="101"/>
      <c r="DZ69" s="101"/>
      <c r="EA69" s="101"/>
      <c r="EB69" s="101"/>
      <c r="EC69" s="101"/>
      <c r="ED69" s="101"/>
      <c r="EE69" s="101"/>
      <c r="EF69" s="101"/>
      <c r="EG69" s="101"/>
      <c r="EH69" s="101"/>
      <c r="EI69" s="101"/>
      <c r="EJ69" s="101"/>
      <c r="EK69" s="101"/>
      <c r="EL69" s="101"/>
      <c r="EM69" s="101"/>
      <c r="EN69" s="101"/>
      <c r="EO69" s="101"/>
      <c r="EP69" s="101"/>
      <c r="EQ69" s="101"/>
      <c r="ER69" s="101"/>
      <c r="ES69" s="101"/>
      <c r="ET69" s="101"/>
      <c r="EU69" s="101"/>
      <c r="EV69" s="101"/>
      <c r="EW69" s="101"/>
      <c r="EX69" s="101"/>
      <c r="EY69" s="101"/>
      <c r="EZ69" s="101"/>
      <c r="FA69" s="101"/>
      <c r="FB69" s="101"/>
      <c r="FC69" s="101"/>
      <c r="FD69" s="101"/>
      <c r="FE69" s="101"/>
      <c r="FF69" s="101"/>
      <c r="FG69" s="101"/>
      <c r="FH69" s="101"/>
      <c r="FI69" s="101"/>
      <c r="FJ69" s="101"/>
      <c r="FK69" s="101"/>
      <c r="FL69" s="101"/>
      <c r="FM69" s="101"/>
      <c r="FN69" s="101"/>
      <c r="FO69" s="101"/>
      <c r="FP69" s="101"/>
      <c r="FQ69" s="101"/>
      <c r="FR69" s="101"/>
      <c r="FS69" s="101"/>
      <c r="FT69" s="101"/>
      <c r="FU69" s="101"/>
      <c r="FV69" s="101"/>
      <c r="FW69" s="101"/>
      <c r="FX69" s="101"/>
      <c r="FY69" s="101"/>
      <c r="FZ69" s="101"/>
      <c r="GA69" s="101"/>
      <c r="GB69" s="101"/>
      <c r="GC69" s="101"/>
      <c r="GD69" s="101"/>
      <c r="GE69" s="101"/>
      <c r="GF69" s="101"/>
      <c r="GG69" s="101"/>
      <c r="GH69" s="101"/>
      <c r="GI69" s="101"/>
      <c r="GJ69" s="101"/>
      <c r="GK69" s="101"/>
      <c r="GL69" s="101"/>
      <c r="GM69" s="101"/>
      <c r="GN69" s="101"/>
      <c r="GO69" s="101"/>
      <c r="GP69" s="101"/>
      <c r="GQ69" s="101"/>
      <c r="GR69" s="101"/>
      <c r="GS69" s="101"/>
      <c r="GT69" s="101"/>
      <c r="GU69" s="101"/>
      <c r="GV69" s="101"/>
      <c r="GW69" s="101"/>
      <c r="GX69" s="101"/>
      <c r="GY69" s="101"/>
      <c r="GZ69" s="101"/>
      <c r="HA69" s="101"/>
      <c r="HB69" s="101"/>
      <c r="HC69" s="101"/>
      <c r="HD69" s="101"/>
      <c r="HE69" s="101"/>
      <c r="HF69" s="101"/>
      <c r="HG69" s="101"/>
      <c r="HH69" s="101"/>
      <c r="HI69" s="101"/>
      <c r="HJ69" s="101"/>
      <c r="HK69" s="101"/>
      <c r="HL69" s="101"/>
      <c r="HM69" s="101"/>
      <c r="HN69" s="101"/>
      <c r="HO69" s="101"/>
      <c r="HP69" s="101"/>
      <c r="HQ69" s="101"/>
      <c r="HR69" s="101"/>
      <c r="HS69" s="101"/>
      <c r="HT69" s="101"/>
      <c r="HU69" s="101"/>
      <c r="HV69" s="101"/>
      <c r="HW69" s="101"/>
      <c r="HX69" s="101"/>
      <c r="HY69" s="101"/>
      <c r="HZ69" s="101"/>
      <c r="IA69" s="101"/>
      <c r="IB69" s="101"/>
      <c r="IC69" s="101"/>
      <c r="ID69" s="101"/>
      <c r="IE69" s="101"/>
      <c r="IF69" s="101"/>
      <c r="IG69" s="101"/>
      <c r="IH69" s="101"/>
      <c r="II69" s="101"/>
      <c r="IJ69" s="101"/>
      <c r="IK69" s="101"/>
      <c r="IL69" s="101"/>
      <c r="IM69" s="101"/>
      <c r="IN69" s="101"/>
      <c r="IO69" s="101"/>
      <c r="IP69" s="101"/>
      <c r="IQ69" s="101"/>
      <c r="IR69" s="101"/>
      <c r="IS69" s="101"/>
    </row>
    <row r="70" spans="1:253" s="49" customFormat="1" ht="15" customHeight="1">
      <c r="A70" s="81"/>
      <c r="B70" s="82"/>
      <c r="C70" s="83"/>
      <c r="D70" s="84"/>
      <c r="E70" s="85"/>
      <c r="F70" s="87"/>
      <c r="G70" s="87"/>
      <c r="H70" s="89"/>
      <c r="I70" s="101"/>
      <c r="J70" s="102"/>
      <c r="K70" s="101"/>
      <c r="L70" s="101"/>
      <c r="M70" s="104"/>
      <c r="N70" s="104"/>
      <c r="O70" s="101"/>
      <c r="P70" s="101"/>
      <c r="Q70" s="101"/>
      <c r="R70" s="108"/>
      <c r="S70" s="108"/>
      <c r="T70" s="108"/>
      <c r="U70" s="108"/>
      <c r="V70" s="108"/>
      <c r="W70" s="108"/>
      <c r="X70" s="108"/>
      <c r="Y70" s="108"/>
      <c r="Z70" s="108"/>
      <c r="AA70" s="108"/>
      <c r="AB70" s="108"/>
      <c r="AC70" s="108"/>
      <c r="AD70" s="108"/>
      <c r="AE70" s="108"/>
      <c r="AF70" s="99" t="s">
        <v>363</v>
      </c>
      <c r="AG70" s="108"/>
      <c r="AH70" s="108"/>
      <c r="AI70" s="108"/>
      <c r="AJ70" s="108"/>
      <c r="AK70" s="108"/>
      <c r="AL70" s="108"/>
      <c r="AM70" s="108"/>
      <c r="AN70" s="108"/>
      <c r="AO70" s="108"/>
      <c r="AP70" s="108"/>
      <c r="AQ70" s="108"/>
      <c r="AR70" s="108"/>
      <c r="AS70" s="108"/>
      <c r="AT70" s="108"/>
      <c r="AU70" s="108"/>
      <c r="AV70" s="108"/>
      <c r="AW70" s="108"/>
      <c r="AX70" s="108"/>
      <c r="AY70" s="108"/>
      <c r="AZ70" s="108"/>
      <c r="BA70" s="108"/>
      <c r="BB70" s="108"/>
      <c r="BC70" s="108"/>
      <c r="BD70" s="108"/>
      <c r="BE70" s="108"/>
      <c r="BF70" s="108"/>
      <c r="BG70" s="108"/>
      <c r="BH70" s="108"/>
      <c r="BI70" s="101"/>
      <c r="BJ70" s="101"/>
      <c r="BK70" s="101"/>
      <c r="BL70" s="101"/>
      <c r="BM70" s="101"/>
      <c r="BN70" s="101"/>
      <c r="BO70" s="101"/>
      <c r="BP70" s="101"/>
      <c r="BQ70" s="101"/>
      <c r="BR70" s="101"/>
      <c r="BS70" s="101"/>
      <c r="BT70" s="101"/>
      <c r="BU70" s="101"/>
      <c r="BV70" s="101"/>
      <c r="BW70" s="101"/>
      <c r="BX70" s="101"/>
      <c r="BY70" s="101"/>
      <c r="BZ70" s="101"/>
      <c r="CA70" s="101"/>
      <c r="CB70" s="101"/>
      <c r="CC70" s="101"/>
      <c r="CD70" s="101"/>
      <c r="CE70" s="101"/>
      <c r="CF70" s="101"/>
      <c r="CG70" s="101"/>
      <c r="CH70" s="101"/>
      <c r="CI70" s="101"/>
      <c r="CJ70" s="101"/>
      <c r="CK70" s="101"/>
      <c r="CL70" s="101"/>
      <c r="CM70" s="101"/>
      <c r="CN70" s="101"/>
      <c r="CO70" s="101"/>
      <c r="CP70" s="101"/>
      <c r="CQ70" s="101"/>
      <c r="CR70" s="101"/>
      <c r="CS70" s="101"/>
      <c r="CT70" s="101"/>
      <c r="CU70" s="101"/>
      <c r="CV70" s="101"/>
      <c r="CW70" s="101"/>
      <c r="CX70" s="101"/>
      <c r="CY70" s="101"/>
      <c r="CZ70" s="101"/>
      <c r="DA70" s="101"/>
      <c r="DB70" s="101"/>
      <c r="DC70" s="101"/>
      <c r="DD70" s="101"/>
      <c r="DE70" s="101"/>
      <c r="DF70" s="101"/>
      <c r="DG70" s="101"/>
      <c r="DH70" s="101"/>
      <c r="DI70" s="101"/>
      <c r="DJ70" s="101"/>
      <c r="DK70" s="101"/>
      <c r="DL70" s="101"/>
      <c r="DM70" s="101"/>
      <c r="DN70" s="101"/>
      <c r="DO70" s="101"/>
      <c r="DP70" s="101"/>
      <c r="DQ70" s="101"/>
      <c r="DR70" s="101"/>
      <c r="DS70" s="101"/>
      <c r="DT70" s="101"/>
      <c r="DU70" s="101"/>
      <c r="DV70" s="101"/>
      <c r="DW70" s="101"/>
      <c r="DX70" s="101"/>
      <c r="DY70" s="101"/>
      <c r="DZ70" s="101"/>
      <c r="EA70" s="101"/>
      <c r="EB70" s="101"/>
      <c r="EC70" s="101"/>
      <c r="ED70" s="101"/>
      <c r="EE70" s="101"/>
      <c r="EF70" s="101"/>
      <c r="EG70" s="101"/>
      <c r="EH70" s="101"/>
      <c r="EI70" s="101"/>
      <c r="EJ70" s="101"/>
      <c r="EK70" s="101"/>
      <c r="EL70" s="101"/>
      <c r="EM70" s="101"/>
      <c r="EN70" s="101"/>
      <c r="EO70" s="101"/>
      <c r="EP70" s="101"/>
      <c r="EQ70" s="101"/>
      <c r="ER70" s="101"/>
      <c r="ES70" s="101"/>
      <c r="ET70" s="101"/>
      <c r="EU70" s="101"/>
      <c r="EV70" s="101"/>
      <c r="EW70" s="101"/>
      <c r="EX70" s="101"/>
      <c r="EY70" s="101"/>
      <c r="EZ70" s="101"/>
      <c r="FA70" s="101"/>
      <c r="FB70" s="101"/>
      <c r="FC70" s="101"/>
      <c r="FD70" s="101"/>
      <c r="FE70" s="101"/>
      <c r="FF70" s="101"/>
      <c r="FG70" s="101"/>
      <c r="FH70" s="101"/>
      <c r="FI70" s="101"/>
      <c r="FJ70" s="101"/>
      <c r="FK70" s="101"/>
      <c r="FL70" s="101"/>
      <c r="FM70" s="101"/>
      <c r="FN70" s="101"/>
      <c r="FO70" s="101"/>
      <c r="FP70" s="101"/>
      <c r="FQ70" s="101"/>
      <c r="FR70" s="101"/>
      <c r="FS70" s="101"/>
      <c r="FT70" s="101"/>
      <c r="FU70" s="101"/>
      <c r="FV70" s="101"/>
      <c r="FW70" s="101"/>
      <c r="FX70" s="101"/>
      <c r="FY70" s="101"/>
      <c r="FZ70" s="101"/>
      <c r="GA70" s="101"/>
      <c r="GB70" s="101"/>
      <c r="GC70" s="101"/>
      <c r="GD70" s="101"/>
      <c r="GE70" s="101"/>
      <c r="GF70" s="101"/>
      <c r="GG70" s="101"/>
      <c r="GH70" s="101"/>
      <c r="GI70" s="101"/>
      <c r="GJ70" s="101"/>
      <c r="GK70" s="101"/>
      <c r="GL70" s="101"/>
      <c r="GM70" s="101"/>
      <c r="GN70" s="101"/>
      <c r="GO70" s="101"/>
      <c r="GP70" s="101"/>
      <c r="GQ70" s="101"/>
      <c r="GR70" s="101"/>
      <c r="GS70" s="101"/>
      <c r="GT70" s="101"/>
      <c r="GU70" s="101"/>
      <c r="GV70" s="101"/>
      <c r="GW70" s="101"/>
      <c r="GX70" s="101"/>
      <c r="GY70" s="101"/>
      <c r="GZ70" s="101"/>
      <c r="HA70" s="101"/>
      <c r="HB70" s="101"/>
      <c r="HC70" s="101"/>
      <c r="HD70" s="101"/>
      <c r="HE70" s="101"/>
      <c r="HF70" s="101"/>
      <c r="HG70" s="101"/>
      <c r="HH70" s="101"/>
      <c r="HI70" s="101"/>
      <c r="HJ70" s="101"/>
      <c r="HK70" s="101"/>
      <c r="HL70" s="101"/>
      <c r="HM70" s="101"/>
      <c r="HN70" s="101"/>
      <c r="HO70" s="101"/>
      <c r="HP70" s="101"/>
      <c r="HQ70" s="101"/>
      <c r="HR70" s="101"/>
      <c r="HS70" s="101"/>
      <c r="HT70" s="101"/>
      <c r="HU70" s="101"/>
      <c r="HV70" s="101"/>
      <c r="HW70" s="101"/>
      <c r="HX70" s="101"/>
      <c r="HY70" s="101"/>
      <c r="HZ70" s="101"/>
      <c r="IA70" s="101"/>
      <c r="IB70" s="101"/>
      <c r="IC70" s="101"/>
      <c r="ID70" s="101"/>
      <c r="IE70" s="101"/>
      <c r="IF70" s="101"/>
      <c r="IG70" s="101"/>
      <c r="IH70" s="101"/>
      <c r="II70" s="101"/>
      <c r="IJ70" s="101"/>
      <c r="IK70" s="101"/>
      <c r="IL70" s="101"/>
      <c r="IM70" s="101"/>
      <c r="IN70" s="101"/>
      <c r="IO70" s="101"/>
      <c r="IP70" s="101"/>
      <c r="IQ70" s="101"/>
      <c r="IR70" s="101"/>
      <c r="IS70" s="101"/>
    </row>
    <row r="71" spans="1:253" s="49" customFormat="1" ht="15" customHeight="1">
      <c r="A71" s="81"/>
      <c r="B71" s="82"/>
      <c r="C71" s="83"/>
      <c r="D71" s="84"/>
      <c r="E71" s="85"/>
      <c r="F71" s="87"/>
      <c r="G71" s="87"/>
      <c r="H71" s="89"/>
      <c r="I71" s="101"/>
      <c r="J71" s="102"/>
      <c r="K71" s="101"/>
      <c r="L71" s="101"/>
      <c r="M71" s="87"/>
      <c r="N71" s="87"/>
      <c r="O71" s="101"/>
      <c r="P71" s="101"/>
      <c r="Q71" s="101"/>
      <c r="R71" s="108"/>
      <c r="S71" s="108"/>
      <c r="T71" s="108"/>
      <c r="U71" s="108"/>
      <c r="V71" s="108"/>
      <c r="W71" s="108"/>
      <c r="X71" s="108"/>
      <c r="Y71" s="108"/>
      <c r="Z71" s="108"/>
      <c r="AA71" s="108"/>
      <c r="AB71" s="108"/>
      <c r="AC71" s="108"/>
      <c r="AD71" s="108"/>
      <c r="AE71" s="108"/>
      <c r="AF71" s="99" t="s">
        <v>363</v>
      </c>
      <c r="AG71" s="108"/>
      <c r="AH71" s="108"/>
      <c r="AI71" s="108"/>
      <c r="AJ71" s="108"/>
      <c r="AK71" s="108"/>
      <c r="AL71" s="108"/>
      <c r="AM71" s="108"/>
      <c r="AN71" s="108"/>
      <c r="AO71" s="108"/>
      <c r="AP71" s="108"/>
      <c r="AQ71" s="108"/>
      <c r="AR71" s="108"/>
      <c r="AS71" s="108"/>
      <c r="AT71" s="108"/>
      <c r="AU71" s="108"/>
      <c r="AV71" s="108"/>
      <c r="AW71" s="108"/>
      <c r="AX71" s="108"/>
      <c r="AY71" s="108"/>
      <c r="AZ71" s="108"/>
      <c r="BA71" s="108"/>
      <c r="BB71" s="108"/>
      <c r="BC71" s="108"/>
      <c r="BD71" s="108"/>
      <c r="BE71" s="108"/>
      <c r="BF71" s="108"/>
      <c r="BG71" s="108"/>
      <c r="BH71" s="108"/>
      <c r="BI71" s="101"/>
      <c r="BJ71" s="101"/>
      <c r="BK71" s="101"/>
      <c r="BL71" s="101"/>
      <c r="BM71" s="101"/>
      <c r="BN71" s="101"/>
      <c r="BO71" s="101"/>
      <c r="BP71" s="101"/>
      <c r="BQ71" s="101"/>
      <c r="BR71" s="101"/>
      <c r="BS71" s="101"/>
      <c r="BT71" s="101"/>
      <c r="BU71" s="101"/>
      <c r="BV71" s="101"/>
      <c r="BW71" s="101"/>
      <c r="BX71" s="101"/>
      <c r="BY71" s="101"/>
      <c r="BZ71" s="101"/>
      <c r="CA71" s="101"/>
      <c r="CB71" s="101"/>
      <c r="CC71" s="101"/>
      <c r="CD71" s="101"/>
      <c r="CE71" s="101"/>
      <c r="CF71" s="101"/>
      <c r="CG71" s="101"/>
      <c r="CH71" s="101"/>
      <c r="CI71" s="101"/>
      <c r="CJ71" s="101"/>
      <c r="CK71" s="101"/>
      <c r="CL71" s="101"/>
      <c r="CM71" s="101"/>
      <c r="CN71" s="101"/>
      <c r="CO71" s="101"/>
      <c r="CP71" s="101"/>
      <c r="CQ71" s="101"/>
      <c r="CR71" s="101"/>
      <c r="CS71" s="101"/>
      <c r="CT71" s="101"/>
      <c r="CU71" s="101"/>
      <c r="CV71" s="101"/>
      <c r="CW71" s="101"/>
      <c r="CX71" s="101"/>
      <c r="CY71" s="101"/>
      <c r="CZ71" s="101"/>
      <c r="DA71" s="101"/>
      <c r="DB71" s="101"/>
      <c r="DC71" s="101"/>
      <c r="DD71" s="101"/>
      <c r="DE71" s="101"/>
      <c r="DF71" s="101"/>
      <c r="DG71" s="101"/>
      <c r="DH71" s="101"/>
      <c r="DI71" s="101"/>
      <c r="DJ71" s="101"/>
      <c r="DK71" s="101"/>
      <c r="DL71" s="101"/>
      <c r="DM71" s="101"/>
      <c r="DN71" s="101"/>
      <c r="DO71" s="101"/>
      <c r="DP71" s="101"/>
      <c r="DQ71" s="101"/>
      <c r="DR71" s="101"/>
      <c r="DS71" s="101"/>
      <c r="DT71" s="101"/>
      <c r="DU71" s="101"/>
      <c r="DV71" s="101"/>
      <c r="DW71" s="101"/>
      <c r="DX71" s="101"/>
      <c r="DY71" s="101"/>
      <c r="DZ71" s="101"/>
      <c r="EA71" s="101"/>
      <c r="EB71" s="101"/>
      <c r="EC71" s="101"/>
      <c r="ED71" s="101"/>
      <c r="EE71" s="101"/>
      <c r="EF71" s="101"/>
      <c r="EG71" s="101"/>
      <c r="EH71" s="101"/>
      <c r="EI71" s="101"/>
      <c r="EJ71" s="101"/>
      <c r="EK71" s="101"/>
      <c r="EL71" s="101"/>
      <c r="EM71" s="101"/>
      <c r="EN71" s="101"/>
      <c r="EO71" s="101"/>
      <c r="EP71" s="101"/>
      <c r="EQ71" s="101"/>
      <c r="ER71" s="101"/>
      <c r="ES71" s="101"/>
      <c r="ET71" s="101"/>
      <c r="EU71" s="101"/>
      <c r="EV71" s="101"/>
      <c r="EW71" s="101"/>
      <c r="EX71" s="101"/>
      <c r="EY71" s="101"/>
      <c r="EZ71" s="101"/>
      <c r="FA71" s="101"/>
      <c r="FB71" s="101"/>
      <c r="FC71" s="101"/>
      <c r="FD71" s="101"/>
      <c r="FE71" s="101"/>
      <c r="FF71" s="101"/>
      <c r="FG71" s="101"/>
      <c r="FH71" s="101"/>
      <c r="FI71" s="101"/>
      <c r="FJ71" s="101"/>
      <c r="FK71" s="101"/>
      <c r="FL71" s="101"/>
      <c r="FM71" s="101"/>
      <c r="FN71" s="101"/>
      <c r="FO71" s="101"/>
      <c r="FP71" s="101"/>
      <c r="FQ71" s="101"/>
      <c r="FR71" s="101"/>
      <c r="FS71" s="101"/>
      <c r="FT71" s="101"/>
      <c r="FU71" s="101"/>
      <c r="FV71" s="101"/>
      <c r="FW71" s="101"/>
      <c r="FX71" s="101"/>
      <c r="FY71" s="101"/>
      <c r="FZ71" s="101"/>
      <c r="GA71" s="101"/>
      <c r="GB71" s="101"/>
      <c r="GC71" s="101"/>
      <c r="GD71" s="101"/>
      <c r="GE71" s="101"/>
      <c r="GF71" s="101"/>
      <c r="GG71" s="101"/>
      <c r="GH71" s="101"/>
      <c r="GI71" s="101"/>
      <c r="GJ71" s="101"/>
      <c r="GK71" s="101"/>
      <c r="GL71" s="101"/>
      <c r="GM71" s="101"/>
      <c r="GN71" s="101"/>
      <c r="GO71" s="101"/>
      <c r="GP71" s="101"/>
      <c r="GQ71" s="101"/>
      <c r="GR71" s="101"/>
      <c r="GS71" s="101"/>
      <c r="GT71" s="101"/>
      <c r="GU71" s="101"/>
      <c r="GV71" s="101"/>
      <c r="GW71" s="101"/>
      <c r="GX71" s="101"/>
      <c r="GY71" s="101"/>
      <c r="GZ71" s="101"/>
      <c r="HA71" s="101"/>
      <c r="HB71" s="101"/>
      <c r="HC71" s="101"/>
      <c r="HD71" s="101"/>
      <c r="HE71" s="101"/>
      <c r="HF71" s="101"/>
      <c r="HG71" s="101"/>
      <c r="HH71" s="101"/>
      <c r="HI71" s="101"/>
      <c r="HJ71" s="101"/>
      <c r="HK71" s="101"/>
      <c r="HL71" s="101"/>
      <c r="HM71" s="101"/>
      <c r="HN71" s="101"/>
      <c r="HO71" s="101"/>
      <c r="HP71" s="101"/>
      <c r="HQ71" s="101"/>
      <c r="HR71" s="101"/>
      <c r="HS71" s="101"/>
      <c r="HT71" s="101"/>
      <c r="HU71" s="101"/>
      <c r="HV71" s="101"/>
      <c r="HW71" s="101"/>
      <c r="HX71" s="101"/>
      <c r="HY71" s="101"/>
      <c r="HZ71" s="101"/>
      <c r="IA71" s="101"/>
      <c r="IB71" s="101"/>
      <c r="IC71" s="101"/>
      <c r="ID71" s="101"/>
      <c r="IE71" s="101"/>
      <c r="IF71" s="101"/>
      <c r="IG71" s="101"/>
      <c r="IH71" s="101"/>
      <c r="II71" s="101"/>
      <c r="IJ71" s="101"/>
      <c r="IK71" s="101"/>
      <c r="IL71" s="101"/>
      <c r="IM71" s="101"/>
      <c r="IN71" s="101"/>
      <c r="IO71" s="101"/>
      <c r="IP71" s="101"/>
      <c r="IQ71" s="101"/>
      <c r="IR71" s="101"/>
      <c r="IS71" s="101"/>
    </row>
    <row r="72" spans="1:253" s="49" customFormat="1" ht="15" customHeight="1">
      <c r="A72" s="81"/>
      <c r="B72" s="82"/>
      <c r="C72" s="82"/>
      <c r="D72" s="84"/>
      <c r="E72" s="85"/>
      <c r="F72" s="87"/>
      <c r="G72" s="87"/>
      <c r="H72" s="89"/>
      <c r="I72" s="101"/>
      <c r="J72" s="102"/>
      <c r="K72" s="101"/>
      <c r="L72" s="101"/>
      <c r="M72" s="87"/>
      <c r="N72" s="87"/>
      <c r="O72" s="101"/>
      <c r="P72" s="101"/>
      <c r="Q72" s="101"/>
      <c r="R72" s="108"/>
      <c r="S72" s="108"/>
      <c r="T72" s="108"/>
      <c r="U72" s="108"/>
      <c r="V72" s="108"/>
      <c r="W72" s="108"/>
      <c r="X72" s="108"/>
      <c r="Y72" s="108"/>
      <c r="Z72" s="108"/>
      <c r="AA72" s="108"/>
      <c r="AB72" s="108"/>
      <c r="AC72" s="108"/>
      <c r="AD72" s="108"/>
      <c r="AE72" s="108"/>
      <c r="AF72" s="99" t="s">
        <v>363</v>
      </c>
      <c r="AG72" s="108"/>
      <c r="AH72" s="108"/>
      <c r="AI72" s="108"/>
      <c r="AJ72" s="108"/>
      <c r="AK72" s="108"/>
      <c r="AL72" s="108"/>
      <c r="AM72" s="108"/>
      <c r="AN72" s="108"/>
      <c r="AO72" s="108"/>
      <c r="AP72" s="108"/>
      <c r="AQ72" s="108"/>
      <c r="AR72" s="108"/>
      <c r="AS72" s="108"/>
      <c r="AT72" s="108"/>
      <c r="AU72" s="108"/>
      <c r="AV72" s="108"/>
      <c r="AW72" s="108"/>
      <c r="AX72" s="108"/>
      <c r="AY72" s="108"/>
      <c r="AZ72" s="108"/>
      <c r="BA72" s="108"/>
      <c r="BB72" s="108"/>
      <c r="BC72" s="108"/>
      <c r="BD72" s="108"/>
      <c r="BE72" s="108"/>
      <c r="BF72" s="108"/>
      <c r="BG72" s="108"/>
      <c r="BH72" s="108"/>
      <c r="BI72" s="101"/>
      <c r="BJ72" s="101"/>
      <c r="BK72" s="101"/>
      <c r="BL72" s="101"/>
      <c r="BM72" s="101"/>
      <c r="BN72" s="101"/>
      <c r="BO72" s="101"/>
      <c r="BP72" s="101"/>
      <c r="BQ72" s="101"/>
      <c r="BR72" s="101"/>
      <c r="BS72" s="101"/>
      <c r="BT72" s="101"/>
      <c r="BU72" s="101"/>
      <c r="BV72" s="101"/>
      <c r="BW72" s="101"/>
      <c r="BX72" s="101"/>
      <c r="BY72" s="101"/>
      <c r="BZ72" s="101"/>
      <c r="CA72" s="101"/>
      <c r="CB72" s="101"/>
      <c r="CC72" s="101"/>
      <c r="CD72" s="101"/>
      <c r="CE72" s="101"/>
      <c r="CF72" s="101"/>
      <c r="CG72" s="101"/>
      <c r="CH72" s="101"/>
      <c r="CI72" s="101"/>
      <c r="CJ72" s="101"/>
      <c r="CK72" s="101"/>
      <c r="CL72" s="101"/>
      <c r="CM72" s="101"/>
      <c r="CN72" s="101"/>
      <c r="CO72" s="101"/>
      <c r="CP72" s="101"/>
      <c r="CQ72" s="101"/>
      <c r="CR72" s="101"/>
      <c r="CS72" s="101"/>
      <c r="CT72" s="101"/>
      <c r="CU72" s="101"/>
      <c r="CV72" s="101"/>
      <c r="CW72" s="101"/>
      <c r="CX72" s="101"/>
      <c r="CY72" s="101"/>
      <c r="CZ72" s="101"/>
      <c r="DA72" s="101"/>
      <c r="DB72" s="101"/>
      <c r="DC72" s="101"/>
      <c r="DD72" s="101"/>
      <c r="DE72" s="101"/>
      <c r="DF72" s="101"/>
      <c r="DG72" s="101"/>
      <c r="DH72" s="101"/>
      <c r="DI72" s="101"/>
      <c r="DJ72" s="101"/>
      <c r="DK72" s="101"/>
      <c r="DL72" s="101"/>
      <c r="DM72" s="101"/>
      <c r="DN72" s="101"/>
      <c r="DO72" s="101"/>
      <c r="DP72" s="101"/>
      <c r="DQ72" s="101"/>
      <c r="DR72" s="101"/>
      <c r="DS72" s="101"/>
      <c r="DT72" s="101"/>
      <c r="DU72" s="101"/>
      <c r="DV72" s="101"/>
      <c r="DW72" s="101"/>
      <c r="DX72" s="101"/>
      <c r="DY72" s="101"/>
      <c r="DZ72" s="101"/>
      <c r="EA72" s="101"/>
      <c r="EB72" s="101"/>
      <c r="EC72" s="101"/>
      <c r="ED72" s="101"/>
      <c r="EE72" s="101"/>
      <c r="EF72" s="101"/>
      <c r="EG72" s="101"/>
      <c r="EH72" s="101"/>
      <c r="EI72" s="101"/>
      <c r="EJ72" s="101"/>
      <c r="EK72" s="101"/>
      <c r="EL72" s="101"/>
      <c r="EM72" s="101"/>
      <c r="EN72" s="101"/>
      <c r="EO72" s="101"/>
      <c r="EP72" s="101"/>
      <c r="EQ72" s="101"/>
      <c r="ER72" s="101"/>
      <c r="ES72" s="101"/>
      <c r="ET72" s="101"/>
      <c r="EU72" s="101"/>
      <c r="EV72" s="101"/>
      <c r="EW72" s="101"/>
      <c r="EX72" s="101"/>
      <c r="EY72" s="101"/>
      <c r="EZ72" s="101"/>
      <c r="FA72" s="101"/>
      <c r="FB72" s="101"/>
      <c r="FC72" s="101"/>
      <c r="FD72" s="101"/>
      <c r="FE72" s="101"/>
      <c r="FF72" s="101"/>
      <c r="FG72" s="101"/>
      <c r="FH72" s="101"/>
      <c r="FI72" s="101"/>
      <c r="FJ72" s="101"/>
      <c r="FK72" s="101"/>
      <c r="FL72" s="101"/>
      <c r="FM72" s="101"/>
      <c r="FN72" s="101"/>
      <c r="FO72" s="101"/>
      <c r="FP72" s="101"/>
      <c r="FQ72" s="101"/>
      <c r="FR72" s="101"/>
      <c r="FS72" s="101"/>
      <c r="FT72" s="101"/>
      <c r="FU72" s="101"/>
      <c r="FV72" s="101"/>
      <c r="FW72" s="101"/>
      <c r="FX72" s="101"/>
      <c r="FY72" s="101"/>
      <c r="FZ72" s="101"/>
      <c r="GA72" s="101"/>
      <c r="GB72" s="101"/>
      <c r="GC72" s="101"/>
      <c r="GD72" s="101"/>
      <c r="GE72" s="101"/>
      <c r="GF72" s="101"/>
      <c r="GG72" s="101"/>
      <c r="GH72" s="101"/>
      <c r="GI72" s="101"/>
      <c r="GJ72" s="101"/>
      <c r="GK72" s="101"/>
      <c r="GL72" s="101"/>
      <c r="GM72" s="101"/>
      <c r="GN72" s="101"/>
      <c r="GO72" s="101"/>
      <c r="GP72" s="101"/>
      <c r="GQ72" s="101"/>
      <c r="GR72" s="101"/>
      <c r="GS72" s="101"/>
      <c r="GT72" s="101"/>
      <c r="GU72" s="101"/>
      <c r="GV72" s="101"/>
      <c r="GW72" s="101"/>
      <c r="GX72" s="101"/>
      <c r="GY72" s="101"/>
      <c r="GZ72" s="101"/>
      <c r="HA72" s="101"/>
      <c r="HB72" s="101"/>
      <c r="HC72" s="101"/>
      <c r="HD72" s="101"/>
      <c r="HE72" s="101"/>
      <c r="HF72" s="101"/>
      <c r="HG72" s="101"/>
      <c r="HH72" s="101"/>
      <c r="HI72" s="101"/>
      <c r="HJ72" s="101"/>
      <c r="HK72" s="101"/>
      <c r="HL72" s="101"/>
      <c r="HM72" s="101"/>
      <c r="HN72" s="101"/>
      <c r="HO72" s="101"/>
      <c r="HP72" s="101"/>
      <c r="HQ72" s="101"/>
      <c r="HR72" s="101"/>
      <c r="HS72" s="101"/>
      <c r="HT72" s="101"/>
      <c r="HU72" s="101"/>
      <c r="HV72" s="101"/>
      <c r="HW72" s="101"/>
      <c r="HX72" s="101"/>
      <c r="HY72" s="101"/>
      <c r="HZ72" s="101"/>
      <c r="IA72" s="101"/>
      <c r="IB72" s="101"/>
      <c r="IC72" s="101"/>
      <c r="ID72" s="101"/>
      <c r="IE72" s="101"/>
      <c r="IF72" s="101"/>
      <c r="IG72" s="101"/>
      <c r="IH72" s="101"/>
      <c r="II72" s="101"/>
      <c r="IJ72" s="101"/>
      <c r="IK72" s="101"/>
      <c r="IL72" s="101"/>
      <c r="IM72" s="101"/>
      <c r="IN72" s="101"/>
      <c r="IO72" s="101"/>
      <c r="IP72" s="101"/>
      <c r="IQ72" s="101"/>
      <c r="IR72" s="101"/>
      <c r="IS72" s="101"/>
    </row>
    <row r="73" spans="1:253" s="49" customFormat="1" ht="15" customHeight="1">
      <c r="A73" s="81"/>
      <c r="B73" s="82"/>
      <c r="C73" s="82"/>
      <c r="D73" s="84"/>
      <c r="E73" s="85"/>
      <c r="F73" s="87"/>
      <c r="G73" s="87"/>
      <c r="H73" s="89"/>
      <c r="I73" s="101"/>
      <c r="J73" s="102"/>
      <c r="K73" s="101"/>
      <c r="L73" s="101"/>
      <c r="M73" s="87"/>
      <c r="N73" s="87"/>
      <c r="O73" s="101"/>
      <c r="P73" s="101"/>
      <c r="Q73" s="101"/>
      <c r="R73" s="108"/>
      <c r="S73" s="108"/>
      <c r="T73" s="108"/>
      <c r="U73" s="108"/>
      <c r="V73" s="108"/>
      <c r="W73" s="108"/>
      <c r="X73" s="108"/>
      <c r="Y73" s="108"/>
      <c r="Z73" s="108"/>
      <c r="AA73" s="108"/>
      <c r="AB73" s="108"/>
      <c r="AC73" s="108"/>
      <c r="AD73" s="108"/>
      <c r="AE73" s="108"/>
      <c r="AF73" s="99" t="s">
        <v>363</v>
      </c>
      <c r="AG73" s="108"/>
      <c r="AH73" s="108"/>
      <c r="AI73" s="108"/>
      <c r="AJ73" s="108"/>
      <c r="AK73" s="108"/>
      <c r="AL73" s="108"/>
      <c r="AM73" s="108"/>
      <c r="AN73" s="108"/>
      <c r="AO73" s="108"/>
      <c r="AP73" s="108"/>
      <c r="AQ73" s="108"/>
      <c r="AR73" s="108"/>
      <c r="AS73" s="108"/>
      <c r="AT73" s="108"/>
      <c r="AU73" s="108"/>
      <c r="AV73" s="108"/>
      <c r="AW73" s="108"/>
      <c r="AX73" s="108"/>
      <c r="AY73" s="108"/>
      <c r="AZ73" s="108"/>
      <c r="BA73" s="108"/>
      <c r="BB73" s="108"/>
      <c r="BC73" s="108"/>
      <c r="BD73" s="108"/>
      <c r="BE73" s="108"/>
      <c r="BF73" s="108"/>
      <c r="BG73" s="108"/>
      <c r="BH73" s="108"/>
      <c r="BI73" s="101"/>
      <c r="BJ73" s="101"/>
      <c r="BK73" s="101"/>
      <c r="BL73" s="101"/>
      <c r="BM73" s="101"/>
      <c r="BN73" s="101"/>
      <c r="BO73" s="101"/>
      <c r="BP73" s="101"/>
      <c r="BQ73" s="101"/>
      <c r="BR73" s="101"/>
      <c r="BS73" s="101"/>
      <c r="BT73" s="101"/>
      <c r="BU73" s="101"/>
      <c r="BV73" s="101"/>
      <c r="BW73" s="101"/>
      <c r="BX73" s="101"/>
      <c r="BY73" s="101"/>
      <c r="BZ73" s="101"/>
      <c r="CA73" s="101"/>
      <c r="CB73" s="101"/>
      <c r="CC73" s="101"/>
      <c r="CD73" s="101"/>
      <c r="CE73" s="101"/>
      <c r="CF73" s="101"/>
      <c r="CG73" s="101"/>
      <c r="CH73" s="101"/>
      <c r="CI73" s="101"/>
      <c r="CJ73" s="101"/>
      <c r="CK73" s="101"/>
      <c r="CL73" s="101"/>
      <c r="CM73" s="101"/>
      <c r="CN73" s="101"/>
      <c r="CO73" s="101"/>
      <c r="CP73" s="101"/>
      <c r="CQ73" s="101"/>
      <c r="CR73" s="101"/>
      <c r="CS73" s="101"/>
      <c r="CT73" s="101"/>
      <c r="CU73" s="101"/>
      <c r="CV73" s="101"/>
      <c r="CW73" s="101"/>
      <c r="CX73" s="101"/>
      <c r="CY73" s="101"/>
      <c r="CZ73" s="101"/>
      <c r="DA73" s="101"/>
      <c r="DB73" s="101"/>
      <c r="DC73" s="101"/>
      <c r="DD73" s="101"/>
      <c r="DE73" s="101"/>
      <c r="DF73" s="101"/>
      <c r="DG73" s="101"/>
      <c r="DH73" s="101"/>
      <c r="DI73" s="101"/>
      <c r="DJ73" s="101"/>
      <c r="DK73" s="101"/>
      <c r="DL73" s="101"/>
      <c r="DM73" s="101"/>
      <c r="DN73" s="101"/>
      <c r="DO73" s="101"/>
      <c r="DP73" s="101"/>
      <c r="DQ73" s="101"/>
      <c r="DR73" s="101"/>
      <c r="DS73" s="101"/>
      <c r="DT73" s="101"/>
      <c r="DU73" s="101"/>
      <c r="DV73" s="101"/>
      <c r="DW73" s="101"/>
      <c r="DX73" s="101"/>
      <c r="DY73" s="101"/>
      <c r="DZ73" s="101"/>
      <c r="EA73" s="101"/>
      <c r="EB73" s="101"/>
      <c r="EC73" s="101"/>
      <c r="ED73" s="101"/>
      <c r="EE73" s="101"/>
      <c r="EF73" s="101"/>
      <c r="EG73" s="101"/>
      <c r="EH73" s="101"/>
      <c r="EI73" s="101"/>
      <c r="EJ73" s="101"/>
      <c r="EK73" s="101"/>
      <c r="EL73" s="101"/>
      <c r="EM73" s="101"/>
      <c r="EN73" s="101"/>
      <c r="EO73" s="101"/>
      <c r="EP73" s="101"/>
      <c r="EQ73" s="101"/>
      <c r="ER73" s="101"/>
      <c r="ES73" s="101"/>
      <c r="ET73" s="101"/>
      <c r="EU73" s="101"/>
      <c r="EV73" s="101"/>
      <c r="EW73" s="101"/>
      <c r="EX73" s="101"/>
      <c r="EY73" s="101"/>
      <c r="EZ73" s="101"/>
      <c r="FA73" s="101"/>
      <c r="FB73" s="101"/>
      <c r="FC73" s="101"/>
      <c r="FD73" s="101"/>
      <c r="FE73" s="101"/>
      <c r="FF73" s="101"/>
      <c r="FG73" s="101"/>
      <c r="FH73" s="101"/>
      <c r="FI73" s="101"/>
      <c r="FJ73" s="101"/>
      <c r="FK73" s="101"/>
      <c r="FL73" s="101"/>
      <c r="FM73" s="101"/>
      <c r="FN73" s="101"/>
      <c r="FO73" s="101"/>
      <c r="FP73" s="101"/>
      <c r="FQ73" s="101"/>
      <c r="FR73" s="101"/>
      <c r="FS73" s="101"/>
      <c r="FT73" s="101"/>
      <c r="FU73" s="101"/>
      <c r="FV73" s="101"/>
      <c r="FW73" s="101"/>
      <c r="FX73" s="101"/>
      <c r="FY73" s="101"/>
      <c r="FZ73" s="101"/>
      <c r="GA73" s="101"/>
      <c r="GB73" s="101"/>
      <c r="GC73" s="101"/>
      <c r="GD73" s="101"/>
      <c r="GE73" s="101"/>
      <c r="GF73" s="101"/>
      <c r="GG73" s="101"/>
      <c r="GH73" s="101"/>
      <c r="GI73" s="101"/>
      <c r="GJ73" s="101"/>
      <c r="GK73" s="101"/>
      <c r="GL73" s="101"/>
      <c r="GM73" s="101"/>
      <c r="GN73" s="101"/>
      <c r="GO73" s="101"/>
      <c r="GP73" s="101"/>
      <c r="GQ73" s="101"/>
      <c r="GR73" s="101"/>
      <c r="GS73" s="101"/>
      <c r="GT73" s="101"/>
      <c r="GU73" s="101"/>
      <c r="GV73" s="101"/>
      <c r="GW73" s="101"/>
      <c r="GX73" s="101"/>
      <c r="GY73" s="101"/>
      <c r="GZ73" s="101"/>
      <c r="HA73" s="101"/>
      <c r="HB73" s="101"/>
      <c r="HC73" s="101"/>
      <c r="HD73" s="101"/>
      <c r="HE73" s="101"/>
      <c r="HF73" s="101"/>
      <c r="HG73" s="101"/>
      <c r="HH73" s="101"/>
      <c r="HI73" s="101"/>
      <c r="HJ73" s="101"/>
      <c r="HK73" s="101"/>
      <c r="HL73" s="101"/>
      <c r="HM73" s="101"/>
      <c r="HN73" s="101"/>
      <c r="HO73" s="101"/>
      <c r="HP73" s="101"/>
      <c r="HQ73" s="101"/>
      <c r="HR73" s="101"/>
      <c r="HS73" s="101"/>
      <c r="HT73" s="101"/>
      <c r="HU73" s="101"/>
      <c r="HV73" s="101"/>
      <c r="HW73" s="101"/>
      <c r="HX73" s="101"/>
      <c r="HY73" s="101"/>
      <c r="HZ73" s="101"/>
      <c r="IA73" s="101"/>
      <c r="IB73" s="101"/>
      <c r="IC73" s="101"/>
      <c r="ID73" s="101"/>
      <c r="IE73" s="101"/>
      <c r="IF73" s="101"/>
      <c r="IG73" s="101"/>
      <c r="IH73" s="101"/>
      <c r="II73" s="101"/>
      <c r="IJ73" s="101"/>
      <c r="IK73" s="101"/>
      <c r="IL73" s="101"/>
      <c r="IM73" s="101"/>
      <c r="IN73" s="101"/>
      <c r="IO73" s="101"/>
      <c r="IP73" s="101"/>
      <c r="IQ73" s="101"/>
      <c r="IR73" s="101"/>
      <c r="IS73" s="101"/>
    </row>
    <row r="74" spans="1:253" s="49" customFormat="1" ht="15" customHeight="1">
      <c r="A74" s="81"/>
      <c r="B74" s="82"/>
      <c r="C74" s="83"/>
      <c r="D74" s="84"/>
      <c r="E74" s="85"/>
      <c r="F74" s="87"/>
      <c r="G74" s="87"/>
      <c r="H74" s="89"/>
      <c r="I74" s="101"/>
      <c r="J74" s="102"/>
      <c r="K74" s="101"/>
      <c r="L74" s="101"/>
      <c r="M74" s="87"/>
      <c r="N74" s="87"/>
      <c r="O74" s="101"/>
      <c r="P74" s="101"/>
      <c r="Q74" s="101"/>
      <c r="R74" s="108"/>
      <c r="S74" s="108"/>
      <c r="T74" s="108"/>
      <c r="U74" s="108"/>
      <c r="V74" s="108"/>
      <c r="W74" s="108"/>
      <c r="X74" s="108"/>
      <c r="Y74" s="108"/>
      <c r="Z74" s="108"/>
      <c r="AA74" s="108"/>
      <c r="AB74" s="108"/>
      <c r="AC74" s="108"/>
      <c r="AD74" s="108"/>
      <c r="AE74" s="108"/>
      <c r="AF74" s="99" t="s">
        <v>363</v>
      </c>
      <c r="AG74" s="108"/>
      <c r="AH74" s="108"/>
      <c r="AI74" s="108"/>
      <c r="AJ74" s="108"/>
      <c r="AK74" s="108"/>
      <c r="AL74" s="108"/>
      <c r="AM74" s="108"/>
      <c r="AN74" s="108"/>
      <c r="AO74" s="108"/>
      <c r="AP74" s="108"/>
      <c r="AQ74" s="108"/>
      <c r="AR74" s="108"/>
      <c r="AS74" s="108"/>
      <c r="AT74" s="108"/>
      <c r="AU74" s="108"/>
      <c r="AV74" s="108"/>
      <c r="AW74" s="108"/>
      <c r="AX74" s="108"/>
      <c r="AY74" s="108"/>
      <c r="AZ74" s="108"/>
      <c r="BA74" s="108"/>
      <c r="BB74" s="108"/>
      <c r="BC74" s="108"/>
      <c r="BD74" s="108"/>
      <c r="BE74" s="108"/>
      <c r="BF74" s="108"/>
      <c r="BG74" s="108"/>
      <c r="BH74" s="108"/>
      <c r="BI74" s="101"/>
      <c r="BJ74" s="101"/>
      <c r="BK74" s="101"/>
      <c r="BL74" s="101"/>
      <c r="BM74" s="101"/>
      <c r="BN74" s="101"/>
      <c r="BO74" s="101"/>
      <c r="BP74" s="101"/>
      <c r="BQ74" s="101"/>
      <c r="BR74" s="101"/>
      <c r="BS74" s="101"/>
      <c r="BT74" s="101"/>
      <c r="BU74" s="101"/>
      <c r="BV74" s="101"/>
      <c r="BW74" s="101"/>
      <c r="BX74" s="101"/>
      <c r="BY74" s="101"/>
      <c r="BZ74" s="101"/>
      <c r="CA74" s="101"/>
      <c r="CB74" s="101"/>
      <c r="CC74" s="101"/>
      <c r="CD74" s="101"/>
      <c r="CE74" s="101"/>
      <c r="CF74" s="101"/>
      <c r="CG74" s="101"/>
      <c r="CH74" s="101"/>
      <c r="CI74" s="101"/>
      <c r="CJ74" s="101"/>
      <c r="CK74" s="101"/>
      <c r="CL74" s="101"/>
      <c r="CM74" s="101"/>
      <c r="CN74" s="101"/>
      <c r="CO74" s="101"/>
      <c r="CP74" s="101"/>
      <c r="CQ74" s="101"/>
      <c r="CR74" s="101"/>
      <c r="CS74" s="101"/>
      <c r="CT74" s="101"/>
      <c r="CU74" s="101"/>
      <c r="CV74" s="101"/>
      <c r="CW74" s="101"/>
      <c r="CX74" s="101"/>
      <c r="CY74" s="101"/>
      <c r="CZ74" s="101"/>
      <c r="DA74" s="101"/>
      <c r="DB74" s="101"/>
      <c r="DC74" s="101"/>
      <c r="DD74" s="101"/>
      <c r="DE74" s="101"/>
      <c r="DF74" s="101"/>
      <c r="DG74" s="101"/>
      <c r="DH74" s="101"/>
      <c r="DI74" s="101"/>
      <c r="DJ74" s="101"/>
      <c r="DK74" s="101"/>
      <c r="DL74" s="101"/>
      <c r="DM74" s="101"/>
      <c r="DN74" s="101"/>
      <c r="DO74" s="101"/>
      <c r="DP74" s="101"/>
      <c r="DQ74" s="101"/>
      <c r="DR74" s="101"/>
      <c r="DS74" s="101"/>
      <c r="DT74" s="101"/>
      <c r="DU74" s="101"/>
      <c r="DV74" s="101"/>
      <c r="DW74" s="101"/>
      <c r="DX74" s="101"/>
      <c r="DY74" s="101"/>
      <c r="DZ74" s="101"/>
      <c r="EA74" s="101"/>
      <c r="EB74" s="101"/>
      <c r="EC74" s="101"/>
      <c r="ED74" s="101"/>
      <c r="EE74" s="101"/>
      <c r="EF74" s="101"/>
      <c r="EG74" s="101"/>
      <c r="EH74" s="101"/>
      <c r="EI74" s="101"/>
      <c r="EJ74" s="101"/>
      <c r="EK74" s="101"/>
      <c r="EL74" s="101"/>
      <c r="EM74" s="101"/>
      <c r="EN74" s="101"/>
      <c r="EO74" s="101"/>
      <c r="EP74" s="101"/>
      <c r="EQ74" s="101"/>
      <c r="ER74" s="101"/>
      <c r="ES74" s="101"/>
      <c r="ET74" s="101"/>
      <c r="EU74" s="101"/>
      <c r="EV74" s="101"/>
      <c r="EW74" s="101"/>
      <c r="EX74" s="101"/>
      <c r="EY74" s="101"/>
      <c r="EZ74" s="101"/>
      <c r="FA74" s="101"/>
      <c r="FB74" s="101"/>
      <c r="FC74" s="101"/>
      <c r="FD74" s="101"/>
      <c r="FE74" s="101"/>
      <c r="FF74" s="101"/>
      <c r="FG74" s="101"/>
      <c r="FH74" s="101"/>
      <c r="FI74" s="101"/>
      <c r="FJ74" s="101"/>
      <c r="FK74" s="101"/>
      <c r="FL74" s="101"/>
      <c r="FM74" s="101"/>
      <c r="FN74" s="101"/>
      <c r="FO74" s="101"/>
      <c r="FP74" s="101"/>
      <c r="FQ74" s="101"/>
      <c r="FR74" s="101"/>
      <c r="FS74" s="101"/>
      <c r="FT74" s="101"/>
      <c r="FU74" s="101"/>
      <c r="FV74" s="101"/>
      <c r="FW74" s="101"/>
      <c r="FX74" s="101"/>
      <c r="FY74" s="101"/>
      <c r="FZ74" s="101"/>
      <c r="GA74" s="101"/>
      <c r="GB74" s="101"/>
      <c r="GC74" s="101"/>
      <c r="GD74" s="101"/>
      <c r="GE74" s="101"/>
      <c r="GF74" s="101"/>
      <c r="GG74" s="101"/>
      <c r="GH74" s="101"/>
      <c r="GI74" s="101"/>
      <c r="GJ74" s="101"/>
      <c r="GK74" s="101"/>
      <c r="GL74" s="101"/>
      <c r="GM74" s="101"/>
      <c r="GN74" s="101"/>
      <c r="GO74" s="101"/>
      <c r="GP74" s="101"/>
      <c r="GQ74" s="101"/>
      <c r="GR74" s="101"/>
      <c r="GS74" s="101"/>
      <c r="GT74" s="101"/>
      <c r="GU74" s="101"/>
      <c r="GV74" s="101"/>
      <c r="GW74" s="101"/>
      <c r="GX74" s="101"/>
      <c r="GY74" s="101"/>
      <c r="GZ74" s="101"/>
      <c r="HA74" s="101"/>
      <c r="HB74" s="101"/>
      <c r="HC74" s="101"/>
      <c r="HD74" s="101"/>
      <c r="HE74" s="101"/>
      <c r="HF74" s="101"/>
      <c r="HG74" s="101"/>
      <c r="HH74" s="101"/>
      <c r="HI74" s="101"/>
      <c r="HJ74" s="101"/>
      <c r="HK74" s="101"/>
      <c r="HL74" s="101"/>
      <c r="HM74" s="101"/>
      <c r="HN74" s="101"/>
      <c r="HO74" s="101"/>
      <c r="HP74" s="101"/>
      <c r="HQ74" s="101"/>
      <c r="HR74" s="101"/>
      <c r="HS74" s="101"/>
      <c r="HT74" s="101"/>
      <c r="HU74" s="101"/>
      <c r="HV74" s="101"/>
      <c r="HW74" s="101"/>
      <c r="HX74" s="101"/>
      <c r="HY74" s="101"/>
      <c r="HZ74" s="101"/>
      <c r="IA74" s="101"/>
      <c r="IB74" s="101"/>
      <c r="IC74" s="101"/>
      <c r="ID74" s="101"/>
      <c r="IE74" s="101"/>
      <c r="IF74" s="101"/>
      <c r="IG74" s="101"/>
      <c r="IH74" s="101"/>
      <c r="II74" s="101"/>
      <c r="IJ74" s="101"/>
      <c r="IK74" s="101"/>
      <c r="IL74" s="101"/>
      <c r="IM74" s="101"/>
      <c r="IN74" s="101"/>
      <c r="IO74" s="101"/>
      <c r="IP74" s="101"/>
      <c r="IQ74" s="101"/>
      <c r="IR74" s="101"/>
      <c r="IS74" s="101"/>
    </row>
    <row r="75" spans="1:253" s="49" customFormat="1" ht="15" customHeight="1">
      <c r="A75" s="81"/>
      <c r="B75" s="82"/>
      <c r="C75" s="83"/>
      <c r="D75" s="84"/>
      <c r="E75" s="85"/>
      <c r="F75" s="87"/>
      <c r="G75" s="87"/>
      <c r="H75" s="88"/>
      <c r="I75" s="101"/>
      <c r="J75" s="102"/>
      <c r="K75" s="101"/>
      <c r="L75" s="101"/>
      <c r="M75" s="87"/>
      <c r="N75" s="87"/>
      <c r="O75" s="101"/>
      <c r="P75" s="101"/>
      <c r="Q75" s="101"/>
      <c r="R75" s="108"/>
      <c r="S75" s="108"/>
      <c r="T75" s="108"/>
      <c r="U75" s="108"/>
      <c r="V75" s="108"/>
      <c r="W75" s="108"/>
      <c r="X75" s="108"/>
      <c r="Y75" s="108"/>
      <c r="Z75" s="108"/>
      <c r="AA75" s="108"/>
      <c r="AB75" s="108"/>
      <c r="AC75" s="108"/>
      <c r="AD75" s="108"/>
      <c r="AE75" s="108"/>
      <c r="AF75" s="99" t="s">
        <v>363</v>
      </c>
      <c r="AG75" s="108"/>
      <c r="AH75" s="108"/>
      <c r="AI75" s="108"/>
      <c r="AJ75" s="108"/>
      <c r="AK75" s="108"/>
      <c r="AL75" s="108"/>
      <c r="AM75" s="108"/>
      <c r="AN75" s="108"/>
      <c r="AO75" s="108"/>
      <c r="AP75" s="108"/>
      <c r="AQ75" s="108"/>
      <c r="AR75" s="108"/>
      <c r="AS75" s="108"/>
      <c r="AT75" s="108"/>
      <c r="AU75" s="108"/>
      <c r="AV75" s="108"/>
      <c r="AW75" s="108"/>
      <c r="AX75" s="108"/>
      <c r="AY75" s="108"/>
      <c r="AZ75" s="108"/>
      <c r="BA75" s="108"/>
      <c r="BB75" s="108"/>
      <c r="BC75" s="108"/>
      <c r="BD75" s="108"/>
      <c r="BE75" s="108"/>
      <c r="BF75" s="108"/>
      <c r="BG75" s="108"/>
      <c r="BH75" s="108"/>
      <c r="BI75" s="101"/>
      <c r="BJ75" s="101"/>
      <c r="BK75" s="101"/>
      <c r="BL75" s="101"/>
      <c r="BM75" s="101"/>
      <c r="BN75" s="101"/>
      <c r="BO75" s="101"/>
      <c r="BP75" s="101"/>
      <c r="BQ75" s="101"/>
      <c r="BR75" s="101"/>
      <c r="BS75" s="101"/>
      <c r="BT75" s="101"/>
      <c r="BU75" s="101"/>
      <c r="BV75" s="101"/>
      <c r="BW75" s="101"/>
      <c r="BX75" s="101"/>
      <c r="BY75" s="101"/>
      <c r="BZ75" s="101"/>
      <c r="CA75" s="101"/>
      <c r="CB75" s="101"/>
      <c r="CC75" s="101"/>
      <c r="CD75" s="101"/>
      <c r="CE75" s="101"/>
      <c r="CF75" s="101"/>
      <c r="CG75" s="101"/>
      <c r="CH75" s="101"/>
      <c r="CI75" s="101"/>
      <c r="CJ75" s="101"/>
      <c r="CK75" s="101"/>
      <c r="CL75" s="101"/>
      <c r="CM75" s="101"/>
      <c r="CN75" s="101"/>
      <c r="CO75" s="101"/>
      <c r="CP75" s="101"/>
      <c r="CQ75" s="101"/>
      <c r="CR75" s="101"/>
      <c r="CS75" s="101"/>
      <c r="CT75" s="101"/>
      <c r="CU75" s="101"/>
      <c r="CV75" s="101"/>
      <c r="CW75" s="101"/>
      <c r="CX75" s="101"/>
      <c r="CY75" s="101"/>
      <c r="CZ75" s="101"/>
      <c r="DA75" s="101"/>
      <c r="DB75" s="101"/>
      <c r="DC75" s="101"/>
      <c r="DD75" s="101"/>
      <c r="DE75" s="101"/>
      <c r="DF75" s="101"/>
      <c r="DG75" s="101"/>
      <c r="DH75" s="101"/>
      <c r="DI75" s="101"/>
      <c r="DJ75" s="101"/>
      <c r="DK75" s="101"/>
      <c r="DL75" s="101"/>
      <c r="DM75" s="101"/>
      <c r="DN75" s="101"/>
      <c r="DO75" s="101"/>
      <c r="DP75" s="101"/>
      <c r="DQ75" s="101"/>
      <c r="DR75" s="101"/>
      <c r="DS75" s="101"/>
      <c r="DT75" s="101"/>
      <c r="DU75" s="101"/>
      <c r="DV75" s="101"/>
      <c r="DW75" s="101"/>
      <c r="DX75" s="101"/>
      <c r="DY75" s="101"/>
      <c r="DZ75" s="101"/>
      <c r="EA75" s="101"/>
      <c r="EB75" s="101"/>
      <c r="EC75" s="101"/>
      <c r="ED75" s="101"/>
      <c r="EE75" s="101"/>
      <c r="EF75" s="101"/>
      <c r="EG75" s="101"/>
      <c r="EH75" s="101"/>
      <c r="EI75" s="101"/>
      <c r="EJ75" s="101"/>
      <c r="EK75" s="101"/>
      <c r="EL75" s="101"/>
      <c r="EM75" s="101"/>
      <c r="EN75" s="101"/>
      <c r="EO75" s="101"/>
      <c r="EP75" s="101"/>
      <c r="EQ75" s="101"/>
      <c r="ER75" s="101"/>
      <c r="ES75" s="101"/>
      <c r="ET75" s="101"/>
      <c r="EU75" s="101"/>
      <c r="EV75" s="101"/>
      <c r="EW75" s="101"/>
      <c r="EX75" s="101"/>
      <c r="EY75" s="101"/>
      <c r="EZ75" s="101"/>
      <c r="FA75" s="101"/>
      <c r="FB75" s="101"/>
      <c r="FC75" s="101"/>
      <c r="FD75" s="101"/>
      <c r="FE75" s="101"/>
      <c r="FF75" s="101"/>
      <c r="FG75" s="101"/>
      <c r="FH75" s="101"/>
      <c r="FI75" s="101"/>
      <c r="FJ75" s="101"/>
      <c r="FK75" s="101"/>
      <c r="FL75" s="101"/>
      <c r="FM75" s="101"/>
      <c r="FN75" s="101"/>
      <c r="FO75" s="101"/>
      <c r="FP75" s="101"/>
      <c r="FQ75" s="101"/>
      <c r="FR75" s="101"/>
      <c r="FS75" s="101"/>
      <c r="FT75" s="101"/>
      <c r="FU75" s="101"/>
      <c r="FV75" s="101"/>
      <c r="FW75" s="101"/>
      <c r="FX75" s="101"/>
      <c r="FY75" s="101"/>
      <c r="FZ75" s="101"/>
      <c r="GA75" s="101"/>
      <c r="GB75" s="101"/>
      <c r="GC75" s="101"/>
      <c r="GD75" s="101"/>
      <c r="GE75" s="101"/>
      <c r="GF75" s="101"/>
      <c r="GG75" s="101"/>
      <c r="GH75" s="101"/>
      <c r="GI75" s="101"/>
      <c r="GJ75" s="101"/>
      <c r="GK75" s="101"/>
      <c r="GL75" s="101"/>
      <c r="GM75" s="101"/>
      <c r="GN75" s="101"/>
      <c r="GO75" s="101"/>
      <c r="GP75" s="101"/>
      <c r="GQ75" s="101"/>
      <c r="GR75" s="101"/>
      <c r="GS75" s="101"/>
      <c r="GT75" s="101"/>
      <c r="GU75" s="101"/>
      <c r="GV75" s="101"/>
      <c r="GW75" s="101"/>
      <c r="GX75" s="101"/>
      <c r="GY75" s="101"/>
      <c r="GZ75" s="101"/>
      <c r="HA75" s="101"/>
      <c r="HB75" s="101"/>
      <c r="HC75" s="101"/>
      <c r="HD75" s="101"/>
      <c r="HE75" s="101"/>
      <c r="HF75" s="101"/>
      <c r="HG75" s="101"/>
      <c r="HH75" s="101"/>
      <c r="HI75" s="101"/>
      <c r="HJ75" s="101"/>
      <c r="HK75" s="101"/>
      <c r="HL75" s="101"/>
      <c r="HM75" s="101"/>
      <c r="HN75" s="101"/>
      <c r="HO75" s="101"/>
      <c r="HP75" s="101"/>
      <c r="HQ75" s="101"/>
      <c r="HR75" s="101"/>
      <c r="HS75" s="101"/>
      <c r="HT75" s="101"/>
      <c r="HU75" s="101"/>
      <c r="HV75" s="101"/>
      <c r="HW75" s="101"/>
      <c r="HX75" s="101"/>
      <c r="HY75" s="101"/>
      <c r="HZ75" s="101"/>
      <c r="IA75" s="101"/>
      <c r="IB75" s="101"/>
      <c r="IC75" s="101"/>
      <c r="ID75" s="101"/>
      <c r="IE75" s="101"/>
      <c r="IF75" s="101"/>
      <c r="IG75" s="101"/>
      <c r="IH75" s="101"/>
      <c r="II75" s="101"/>
      <c r="IJ75" s="101"/>
      <c r="IK75" s="101"/>
      <c r="IL75" s="101"/>
      <c r="IM75" s="101"/>
      <c r="IN75" s="101"/>
      <c r="IO75" s="101"/>
      <c r="IP75" s="101"/>
      <c r="IQ75" s="101"/>
      <c r="IR75" s="101"/>
      <c r="IS75" s="101"/>
    </row>
    <row r="76" spans="1:253" s="49" customFormat="1" ht="15" customHeight="1">
      <c r="A76" s="128"/>
      <c r="B76" s="129"/>
      <c r="C76" s="130"/>
      <c r="D76" s="131"/>
      <c r="E76" s="132"/>
      <c r="F76" s="103"/>
      <c r="G76" s="103"/>
      <c r="H76" s="133"/>
      <c r="I76" s="101"/>
      <c r="J76" s="102"/>
      <c r="K76" s="101"/>
      <c r="L76" s="101"/>
      <c r="M76" s="87"/>
      <c r="N76" s="87"/>
      <c r="O76" s="101"/>
      <c r="P76" s="101"/>
      <c r="Q76" s="101"/>
      <c r="R76" s="108"/>
      <c r="S76" s="108"/>
      <c r="T76" s="108"/>
      <c r="U76" s="108"/>
      <c r="V76" s="108"/>
      <c r="W76" s="108"/>
      <c r="X76" s="108"/>
      <c r="Y76" s="108"/>
      <c r="Z76" s="108"/>
      <c r="AA76" s="108"/>
      <c r="AB76" s="108"/>
      <c r="AC76" s="108"/>
      <c r="AD76" s="108"/>
      <c r="AE76" s="108"/>
      <c r="AF76" s="99" t="s">
        <v>363</v>
      </c>
      <c r="AG76" s="108"/>
      <c r="AH76" s="108"/>
      <c r="AI76" s="108"/>
      <c r="AJ76" s="108"/>
      <c r="AK76" s="108"/>
      <c r="AL76" s="108"/>
      <c r="AM76" s="108"/>
      <c r="AN76" s="108"/>
      <c r="AO76" s="108"/>
      <c r="AP76" s="108"/>
      <c r="AQ76" s="108"/>
      <c r="AR76" s="108"/>
      <c r="AS76" s="108"/>
      <c r="AT76" s="108"/>
      <c r="AU76" s="108"/>
      <c r="AV76" s="108"/>
      <c r="AW76" s="108"/>
      <c r="AX76" s="108"/>
      <c r="AY76" s="108"/>
      <c r="AZ76" s="108"/>
      <c r="BA76" s="108"/>
      <c r="BB76" s="108"/>
      <c r="BC76" s="108"/>
      <c r="BD76" s="108"/>
      <c r="BE76" s="108"/>
      <c r="BF76" s="108"/>
      <c r="BG76" s="108"/>
      <c r="BH76" s="108"/>
      <c r="BI76" s="101"/>
      <c r="BJ76" s="101"/>
      <c r="BK76" s="101"/>
      <c r="BL76" s="101"/>
      <c r="BM76" s="101"/>
      <c r="BN76" s="101"/>
      <c r="BO76" s="101"/>
      <c r="BP76" s="101"/>
      <c r="BQ76" s="101"/>
      <c r="BR76" s="101"/>
      <c r="BS76" s="101"/>
      <c r="BT76" s="101"/>
      <c r="BU76" s="101"/>
      <c r="BV76" s="101"/>
      <c r="BW76" s="101"/>
      <c r="BX76" s="101"/>
      <c r="BY76" s="101"/>
      <c r="BZ76" s="101"/>
      <c r="CA76" s="101"/>
      <c r="CB76" s="101"/>
      <c r="CC76" s="101"/>
      <c r="CD76" s="101"/>
      <c r="CE76" s="101"/>
      <c r="CF76" s="101"/>
      <c r="CG76" s="101"/>
      <c r="CH76" s="101"/>
      <c r="CI76" s="101"/>
      <c r="CJ76" s="101"/>
      <c r="CK76" s="101"/>
      <c r="CL76" s="101"/>
      <c r="CM76" s="101"/>
      <c r="CN76" s="101"/>
      <c r="CO76" s="101"/>
      <c r="CP76" s="101"/>
      <c r="CQ76" s="101"/>
      <c r="CR76" s="101"/>
      <c r="CS76" s="101"/>
      <c r="CT76" s="101"/>
      <c r="CU76" s="101"/>
      <c r="CV76" s="101"/>
      <c r="CW76" s="101"/>
      <c r="CX76" s="101"/>
      <c r="CY76" s="101"/>
      <c r="CZ76" s="101"/>
      <c r="DA76" s="101"/>
      <c r="DB76" s="101"/>
      <c r="DC76" s="101"/>
      <c r="DD76" s="101"/>
      <c r="DE76" s="101"/>
      <c r="DF76" s="101"/>
      <c r="DG76" s="101"/>
      <c r="DH76" s="101"/>
      <c r="DI76" s="101"/>
      <c r="DJ76" s="101"/>
      <c r="DK76" s="101"/>
      <c r="DL76" s="101"/>
      <c r="DM76" s="101"/>
      <c r="DN76" s="101"/>
      <c r="DO76" s="101"/>
      <c r="DP76" s="101"/>
      <c r="DQ76" s="101"/>
      <c r="DR76" s="101"/>
      <c r="DS76" s="101"/>
      <c r="DT76" s="101"/>
      <c r="DU76" s="101"/>
      <c r="DV76" s="101"/>
      <c r="DW76" s="101"/>
      <c r="DX76" s="101"/>
      <c r="DY76" s="101"/>
      <c r="DZ76" s="101"/>
      <c r="EA76" s="101"/>
      <c r="EB76" s="101"/>
      <c r="EC76" s="101"/>
      <c r="ED76" s="101"/>
      <c r="EE76" s="101"/>
      <c r="EF76" s="101"/>
      <c r="EG76" s="101"/>
      <c r="EH76" s="101"/>
      <c r="EI76" s="101"/>
      <c r="EJ76" s="101"/>
      <c r="EK76" s="101"/>
      <c r="EL76" s="101"/>
      <c r="EM76" s="101"/>
      <c r="EN76" s="101"/>
      <c r="EO76" s="101"/>
      <c r="EP76" s="101"/>
      <c r="EQ76" s="101"/>
      <c r="ER76" s="101"/>
      <c r="ES76" s="101"/>
      <c r="ET76" s="101"/>
      <c r="EU76" s="101"/>
      <c r="EV76" s="101"/>
      <c r="EW76" s="101"/>
      <c r="EX76" s="101"/>
      <c r="EY76" s="101"/>
      <c r="EZ76" s="101"/>
      <c r="FA76" s="101"/>
      <c r="FB76" s="101"/>
      <c r="FC76" s="101"/>
      <c r="FD76" s="101"/>
      <c r="FE76" s="101"/>
      <c r="FF76" s="101"/>
      <c r="FG76" s="101"/>
      <c r="FH76" s="101"/>
      <c r="FI76" s="101"/>
      <c r="FJ76" s="101"/>
      <c r="FK76" s="101"/>
      <c r="FL76" s="101"/>
      <c r="FM76" s="101"/>
      <c r="FN76" s="101"/>
      <c r="FO76" s="101"/>
      <c r="FP76" s="101"/>
      <c r="FQ76" s="101"/>
      <c r="FR76" s="101"/>
      <c r="FS76" s="101"/>
      <c r="FT76" s="101"/>
      <c r="FU76" s="101"/>
      <c r="FV76" s="101"/>
      <c r="FW76" s="101"/>
      <c r="FX76" s="101"/>
      <c r="FY76" s="101"/>
      <c r="FZ76" s="101"/>
      <c r="GA76" s="101"/>
      <c r="GB76" s="101"/>
      <c r="GC76" s="101"/>
      <c r="GD76" s="101"/>
      <c r="GE76" s="101"/>
      <c r="GF76" s="101"/>
      <c r="GG76" s="101"/>
      <c r="GH76" s="101"/>
      <c r="GI76" s="101"/>
      <c r="GJ76" s="101"/>
      <c r="GK76" s="101"/>
      <c r="GL76" s="101"/>
      <c r="GM76" s="101"/>
      <c r="GN76" s="101"/>
      <c r="GO76" s="101"/>
      <c r="GP76" s="101"/>
      <c r="GQ76" s="101"/>
      <c r="GR76" s="101"/>
      <c r="GS76" s="101"/>
      <c r="GT76" s="101"/>
      <c r="GU76" s="101"/>
      <c r="GV76" s="101"/>
      <c r="GW76" s="101"/>
      <c r="GX76" s="101"/>
      <c r="GY76" s="101"/>
      <c r="GZ76" s="101"/>
      <c r="HA76" s="101"/>
      <c r="HB76" s="101"/>
      <c r="HC76" s="101"/>
      <c r="HD76" s="101"/>
      <c r="HE76" s="101"/>
      <c r="HF76" s="101"/>
      <c r="HG76" s="101"/>
      <c r="HH76" s="101"/>
      <c r="HI76" s="101"/>
      <c r="HJ76" s="101"/>
      <c r="HK76" s="101"/>
      <c r="HL76" s="101"/>
      <c r="HM76" s="101"/>
      <c r="HN76" s="101"/>
      <c r="HO76" s="101"/>
      <c r="HP76" s="101"/>
      <c r="HQ76" s="101"/>
      <c r="HR76" s="101"/>
      <c r="HS76" s="101"/>
      <c r="HT76" s="101"/>
      <c r="HU76" s="101"/>
      <c r="HV76" s="101"/>
      <c r="HW76" s="101"/>
      <c r="HX76" s="101"/>
      <c r="HY76" s="101"/>
      <c r="HZ76" s="101"/>
      <c r="IA76" s="101"/>
      <c r="IB76" s="101"/>
      <c r="IC76" s="101"/>
      <c r="ID76" s="101"/>
      <c r="IE76" s="101"/>
      <c r="IF76" s="101"/>
      <c r="IG76" s="101"/>
      <c r="IH76" s="101"/>
      <c r="II76" s="101"/>
      <c r="IJ76" s="101"/>
      <c r="IK76" s="101"/>
      <c r="IL76" s="101"/>
      <c r="IM76" s="101"/>
      <c r="IN76" s="101"/>
      <c r="IO76" s="101"/>
      <c r="IP76" s="101"/>
      <c r="IQ76" s="101"/>
      <c r="IR76" s="101"/>
      <c r="IS76" s="101"/>
    </row>
    <row r="77" spans="1:253" s="50" customFormat="1" ht="30.75" customHeight="1">
      <c r="A77" s="196" t="s">
        <v>22</v>
      </c>
      <c r="B77" s="196"/>
      <c r="C77" s="196"/>
      <c r="D77" s="196"/>
      <c r="E77" s="196"/>
      <c r="F77" s="196"/>
      <c r="G77" s="196"/>
      <c r="H77" s="196"/>
      <c r="J77" s="143"/>
    </row>
    <row r="78" spans="1:253" s="50" customFormat="1" ht="35.25" customHeight="1">
      <c r="A78" s="197" t="s">
        <v>313</v>
      </c>
      <c r="B78" s="197"/>
      <c r="C78" s="197"/>
      <c r="D78" s="197"/>
      <c r="E78" s="197"/>
      <c r="F78" s="197"/>
      <c r="G78" s="197"/>
      <c r="H78" s="197"/>
      <c r="J78" s="143"/>
    </row>
    <row r="79" spans="1:253" s="50" customFormat="1" ht="41.25" customHeight="1">
      <c r="A79" s="197" t="s">
        <v>24</v>
      </c>
      <c r="B79" s="197"/>
      <c r="C79" s="197"/>
      <c r="D79" s="197"/>
      <c r="E79" s="197"/>
      <c r="F79" s="197"/>
      <c r="G79" s="197"/>
      <c r="H79" s="197"/>
      <c r="J79" s="143"/>
    </row>
    <row r="80" spans="1:253" s="50" customFormat="1" ht="24" customHeight="1">
      <c r="A80" s="183" t="s">
        <v>25</v>
      </c>
      <c r="B80" s="183"/>
      <c r="C80" s="183"/>
      <c r="D80" s="183"/>
      <c r="E80" s="183"/>
      <c r="F80" s="183"/>
      <c r="G80" s="183"/>
      <c r="H80" s="183"/>
      <c r="J80" s="143"/>
    </row>
    <row r="81" spans="1:10" s="50" customFormat="1">
      <c r="A81" s="134"/>
      <c r="B81" s="135"/>
      <c r="C81" s="136"/>
      <c r="D81" s="134"/>
      <c r="E81" s="134"/>
      <c r="F81" s="137"/>
      <c r="G81" s="137"/>
      <c r="H81" s="138"/>
      <c r="J81" s="143"/>
    </row>
    <row r="82" spans="1:10" s="50" customFormat="1">
      <c r="A82" s="139" t="s">
        <v>26</v>
      </c>
      <c r="B82" s="140"/>
      <c r="C82" s="136"/>
      <c r="D82" s="141" t="s">
        <v>27</v>
      </c>
      <c r="E82" s="142"/>
      <c r="F82" s="143"/>
      <c r="G82" s="143"/>
      <c r="H82" s="144"/>
      <c r="J82" s="143"/>
    </row>
    <row r="83" spans="1:10" s="50" customFormat="1">
      <c r="A83" s="139"/>
      <c r="B83" s="140"/>
      <c r="C83" s="136"/>
      <c r="D83" s="141"/>
      <c r="E83" s="142"/>
      <c r="F83" s="143"/>
      <c r="G83" s="143"/>
      <c r="H83" s="144"/>
      <c r="J83" s="143"/>
    </row>
    <row r="84" spans="1:10" s="50" customFormat="1">
      <c r="A84" s="139" t="s">
        <v>28</v>
      </c>
      <c r="B84" s="139"/>
      <c r="C84" s="136"/>
      <c r="D84" s="139" t="s">
        <v>28</v>
      </c>
      <c r="E84" s="134"/>
      <c r="F84" s="143"/>
      <c r="G84" s="143"/>
      <c r="H84" s="144"/>
      <c r="J84" s="143"/>
    </row>
    <row r="85" spans="1:10" s="50" customFormat="1" ht="14.4">
      <c r="B85" s="145"/>
      <c r="C85" s="49"/>
      <c r="F85" s="143"/>
      <c r="G85" s="143"/>
      <c r="H85" s="144"/>
      <c r="J85" s="143"/>
    </row>
    <row r="86" spans="1:10">
      <c r="B86" s="146"/>
      <c r="J86" s="32"/>
    </row>
    <row r="87" spans="1:10">
      <c r="B87" s="146"/>
      <c r="J87" s="32"/>
    </row>
    <row r="88" spans="1:10">
      <c r="B88" s="146"/>
      <c r="J88" s="32"/>
    </row>
    <row r="89" spans="1:10">
      <c r="B89" s="146"/>
      <c r="J89" s="32"/>
    </row>
    <row r="90" spans="1:10">
      <c r="B90" s="146"/>
      <c r="J90" s="32"/>
    </row>
    <row r="91" spans="1:10">
      <c r="B91" s="146"/>
      <c r="J91" s="32"/>
    </row>
    <row r="92" spans="1:10">
      <c r="B92" s="146"/>
      <c r="J92" s="32"/>
    </row>
    <row r="93" spans="1:10">
      <c r="B93" s="146"/>
      <c r="J93" s="32"/>
    </row>
    <row r="94" spans="1:10">
      <c r="B94" s="146"/>
      <c r="J94" s="32"/>
    </row>
    <row r="95" spans="1:10">
      <c r="B95" s="146"/>
      <c r="J95" s="32"/>
    </row>
    <row r="96" spans="1:10">
      <c r="B96" s="146"/>
      <c r="J96" s="32"/>
    </row>
    <row r="97" spans="2:10">
      <c r="B97" s="146"/>
      <c r="J97" s="32"/>
    </row>
    <row r="98" spans="2:10">
      <c r="B98" s="146"/>
      <c r="J98" s="32"/>
    </row>
    <row r="99" spans="2:10">
      <c r="B99" s="146"/>
      <c r="J99" s="32"/>
    </row>
    <row r="100" spans="2:10">
      <c r="B100" s="146"/>
      <c r="J100" s="32"/>
    </row>
    <row r="101" spans="2:10">
      <c r="B101" s="146"/>
      <c r="J101" s="32"/>
    </row>
    <row r="102" spans="2:10">
      <c r="B102" s="146"/>
      <c r="J102" s="32"/>
    </row>
    <row r="103" spans="2:10">
      <c r="B103" s="146"/>
      <c r="J103" s="32"/>
    </row>
    <row r="104" spans="2:10">
      <c r="B104" s="146"/>
      <c r="J104" s="32"/>
    </row>
    <row r="105" spans="2:10">
      <c r="B105" s="146"/>
      <c r="J105" s="32"/>
    </row>
    <row r="106" spans="2:10">
      <c r="B106" s="146"/>
      <c r="J106" s="32"/>
    </row>
    <row r="107" spans="2:10">
      <c r="B107" s="146"/>
      <c r="J107" s="32"/>
    </row>
    <row r="108" spans="2:10">
      <c r="J108" s="32"/>
    </row>
    <row r="109" spans="2:10">
      <c r="J109" s="32"/>
    </row>
    <row r="110" spans="2:10">
      <c r="J110" s="32"/>
    </row>
    <row r="111" spans="2:10">
      <c r="J111" s="32"/>
    </row>
    <row r="112" spans="2:10">
      <c r="J112" s="32"/>
    </row>
    <row r="113" spans="10:10">
      <c r="J113" s="32"/>
    </row>
    <row r="114" spans="10:10">
      <c r="J114" s="32"/>
    </row>
    <row r="115" spans="10:10">
      <c r="J115" s="32"/>
    </row>
    <row r="116" spans="10:10">
      <c r="J116" s="32"/>
    </row>
    <row r="117" spans="10:10">
      <c r="J117" s="32"/>
    </row>
    <row r="118" spans="10:10">
      <c r="J118" s="32"/>
    </row>
    <row r="119" spans="10:10">
      <c r="J119" s="32"/>
    </row>
    <row r="120" spans="10:10">
      <c r="J120" s="32"/>
    </row>
    <row r="121" spans="10:10">
      <c r="J121" s="32"/>
    </row>
    <row r="122" spans="10:10">
      <c r="J122" s="32"/>
    </row>
    <row r="123" spans="10:10">
      <c r="J123" s="32"/>
    </row>
    <row r="124" spans="10:10">
      <c r="J124" s="32"/>
    </row>
    <row r="125" spans="10:10">
      <c r="J125" s="32"/>
    </row>
    <row r="126" spans="10:10">
      <c r="J126" s="32"/>
    </row>
    <row r="127" spans="10:10">
      <c r="J127" s="32"/>
    </row>
    <row r="128" spans="10:10">
      <c r="J128" s="32"/>
    </row>
    <row r="129" spans="10:10">
      <c r="J129" s="32"/>
    </row>
    <row r="130" spans="10:10">
      <c r="J130" s="32"/>
    </row>
    <row r="131" spans="10:10">
      <c r="J131" s="32"/>
    </row>
    <row r="132" spans="10:10">
      <c r="J132" s="32"/>
    </row>
    <row r="133" spans="10:10">
      <c r="J133" s="32"/>
    </row>
    <row r="134" spans="10:10">
      <c r="J134" s="32"/>
    </row>
    <row r="135" spans="10:10">
      <c r="J135" s="32"/>
    </row>
    <row r="136" spans="10:10">
      <c r="J136" s="32"/>
    </row>
    <row r="137" spans="10:10">
      <c r="J137" s="32"/>
    </row>
    <row r="138" spans="10:10">
      <c r="J138" s="32"/>
    </row>
    <row r="139" spans="10:10">
      <c r="J139" s="32"/>
    </row>
    <row r="140" spans="10:10">
      <c r="J140" s="32"/>
    </row>
    <row r="141" spans="10:10">
      <c r="J141" s="32"/>
    </row>
    <row r="142" spans="10:10">
      <c r="J142" s="32"/>
    </row>
    <row r="143" spans="10:10">
      <c r="J143" s="32"/>
    </row>
    <row r="144" spans="10:10">
      <c r="J144" s="32"/>
    </row>
    <row r="145" spans="10:10">
      <c r="J145" s="32"/>
    </row>
    <row r="146" spans="10:10">
      <c r="J146" s="32"/>
    </row>
    <row r="147" spans="10:10">
      <c r="J147" s="32"/>
    </row>
    <row r="148" spans="10:10">
      <c r="J148" s="32"/>
    </row>
    <row r="149" spans="10:10">
      <c r="J149" s="32"/>
    </row>
    <row r="150" spans="10:10">
      <c r="J150" s="32"/>
    </row>
    <row r="151" spans="10:10">
      <c r="J151" s="32"/>
    </row>
    <row r="152" spans="10:10">
      <c r="J152" s="32"/>
    </row>
    <row r="153" spans="10:10">
      <c r="J153" s="32"/>
    </row>
    <row r="154" spans="10:10">
      <c r="J154" s="32"/>
    </row>
    <row r="155" spans="10:10">
      <c r="J155" s="32"/>
    </row>
    <row r="156" spans="10:10">
      <c r="J156" s="32"/>
    </row>
    <row r="157" spans="10:10">
      <c r="J157" s="32"/>
    </row>
    <row r="158" spans="10:10">
      <c r="J158" s="32"/>
    </row>
    <row r="159" spans="10:10">
      <c r="J159" s="32"/>
    </row>
    <row r="160" spans="10:10">
      <c r="J160" s="32"/>
    </row>
    <row r="161" spans="10:10">
      <c r="J161" s="32"/>
    </row>
    <row r="162" spans="10:10">
      <c r="J162" s="32"/>
    </row>
    <row r="163" spans="10:10">
      <c r="J163" s="32"/>
    </row>
    <row r="164" spans="10:10">
      <c r="J164" s="32"/>
    </row>
    <row r="165" spans="10:10">
      <c r="J165" s="32"/>
    </row>
    <row r="166" spans="10:10">
      <c r="J166" s="32"/>
    </row>
    <row r="167" spans="10:10">
      <c r="J167" s="34"/>
    </row>
    <row r="168" spans="10:10">
      <c r="J168" s="34"/>
    </row>
    <row r="169" spans="10:10">
      <c r="J169" s="34"/>
    </row>
    <row r="170" spans="10:10">
      <c r="J170" s="34"/>
    </row>
    <row r="171" spans="10:10">
      <c r="J171" s="34"/>
    </row>
    <row r="172" spans="10:10">
      <c r="J172" s="34"/>
    </row>
    <row r="173" spans="10:10">
      <c r="J173" s="34"/>
    </row>
    <row r="174" spans="10:10">
      <c r="J174" s="34"/>
    </row>
    <row r="175" spans="10:10">
      <c r="J175" s="34"/>
    </row>
  </sheetData>
  <mergeCells count="34">
    <mergeCell ref="Z6:AD6"/>
    <mergeCell ref="AF6:AU6"/>
    <mergeCell ref="AV6:AY6"/>
    <mergeCell ref="A1:H1"/>
    <mergeCell ref="A2:H2"/>
    <mergeCell ref="A3:H3"/>
    <mergeCell ref="A4:H4"/>
    <mergeCell ref="A5:H5"/>
    <mergeCell ref="A79:H79"/>
    <mergeCell ref="A80:H80"/>
    <mergeCell ref="A7:A8"/>
    <mergeCell ref="B7:B8"/>
    <mergeCell ref="C7:C8"/>
    <mergeCell ref="D7:D8"/>
    <mergeCell ref="E7:E8"/>
    <mergeCell ref="H7:H8"/>
    <mergeCell ref="F7:G7"/>
    <mergeCell ref="A77:H77"/>
    <mergeCell ref="BE6:BE8"/>
    <mergeCell ref="BF6:BF8"/>
    <mergeCell ref="BG6:BG8"/>
    <mergeCell ref="BH6:BH8"/>
    <mergeCell ref="A78:H78"/>
    <mergeCell ref="BB6:BD6"/>
    <mergeCell ref="M7:N7"/>
    <mergeCell ref="BB7:BD7"/>
    <mergeCell ref="P6:P8"/>
    <mergeCell ref="Q6:Q8"/>
    <mergeCell ref="R6:R8"/>
    <mergeCell ref="AE6:AE8"/>
    <mergeCell ref="AZ6:AZ8"/>
    <mergeCell ref="BA6:BA8"/>
    <mergeCell ref="A6:H6"/>
    <mergeCell ref="S6:Y6"/>
  </mergeCells>
  <phoneticPr fontId="35" type="noConversion"/>
  <conditionalFormatting sqref="BB7">
    <cfRule type="duplicateValues" dxfId="15" priority="14"/>
  </conditionalFormatting>
  <conditionalFormatting sqref="D44">
    <cfRule type="duplicateValues" dxfId="14" priority="7" stopIfTrue="1"/>
  </conditionalFormatting>
  <conditionalFormatting sqref="D1:D1048576">
    <cfRule type="duplicateValues" dxfId="13" priority="9"/>
  </conditionalFormatting>
  <conditionalFormatting sqref="D36:D37">
    <cfRule type="duplicateValues" dxfId="12" priority="4" stopIfTrue="1"/>
  </conditionalFormatting>
  <conditionalFormatting sqref="D38:D39">
    <cfRule type="duplicateValues" dxfId="11" priority="3" stopIfTrue="1"/>
  </conditionalFormatting>
  <pageMargins left="0.59055118110236204" right="0.23622047244094499" top="0.43307086614173201" bottom="0.39370078740157499" header="0.35433070866141703" footer="0.15748031496063"/>
  <pageSetup paperSize="9" scale="96" orientation="portrait" horizontalDpi="200" verticalDpi="300"/>
  <headerFooter>
    <oddFooter>&amp;C第 &amp;P 页，共 &amp;N 页</oddFooter>
  </headerFooter>
  <colBreaks count="1" manualBreakCount="1">
    <brk id="8" max="1048575" man="1"/>
  </colBreaks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XDH60"/>
  <sheetViews>
    <sheetView view="pageBreakPreview" zoomScale="90" zoomScaleNormal="80" workbookViewId="0">
      <pane xSplit="16" ySplit="2" topLeftCell="X3" activePane="bottomRight" state="frozen"/>
      <selection pane="topRight"/>
      <selection pane="bottomLeft"/>
      <selection pane="bottomRight" activeCell="H13" sqref="H13:H18"/>
    </sheetView>
  </sheetViews>
  <sheetFormatPr defaultColWidth="9" defaultRowHeight="15.6"/>
  <cols>
    <col min="1" max="1" width="6.21875" style="8" customWidth="1"/>
    <col min="2" max="2" width="11.6640625" style="9" customWidth="1"/>
    <col min="3" max="3" width="14.33203125" style="10" customWidth="1"/>
    <col min="4" max="4" width="13.21875" style="10" customWidth="1"/>
    <col min="5" max="5" width="22.109375" style="8" customWidth="1"/>
    <col min="6" max="6" width="12.109375" style="11" customWidth="1"/>
    <col min="7" max="7" width="11.5546875" style="12" hidden="1" customWidth="1"/>
    <col min="8" max="9" width="7.109375" style="12" customWidth="1"/>
    <col min="10" max="10" width="4.6640625" style="12" customWidth="1"/>
    <col min="11" max="11" width="9.109375" style="12" customWidth="1"/>
    <col min="12" max="12" width="7.33203125" style="12" customWidth="1"/>
    <col min="13" max="13" width="9.21875" style="12" customWidth="1"/>
    <col min="14" max="14" width="8.88671875" style="8" customWidth="1"/>
    <col min="15" max="15" width="6.88671875" style="8" customWidth="1"/>
    <col min="16" max="16" width="9.5546875" style="8" customWidth="1"/>
    <col min="17" max="17" width="10.44140625" style="8" customWidth="1"/>
    <col min="18" max="19" width="7.33203125" style="8" customWidth="1"/>
    <col min="20" max="20" width="7.33203125" style="13" customWidth="1"/>
    <col min="21" max="22" width="8.88671875" style="13" customWidth="1"/>
    <col min="23" max="23" width="10" style="8" customWidth="1"/>
    <col min="24" max="24" width="10.6640625" style="14" customWidth="1"/>
    <col min="25" max="25" width="10.6640625" style="14" hidden="1" customWidth="1"/>
    <col min="26" max="26" width="11.6640625" style="14" hidden="1" customWidth="1"/>
    <col min="27" max="27" width="15.21875" style="14" hidden="1" customWidth="1"/>
    <col min="28" max="28" width="11.6640625" style="8" customWidth="1"/>
    <col min="29" max="29" width="12.21875" style="8" customWidth="1"/>
    <col min="30" max="30" width="8.21875" style="8" customWidth="1"/>
    <col min="31" max="31" width="7.5546875" style="8" customWidth="1"/>
    <col min="32" max="32" width="8.21875" style="8" customWidth="1"/>
    <col min="33" max="33" width="18.44140625" style="8" customWidth="1"/>
    <col min="34" max="34" width="9" style="8" customWidth="1"/>
    <col min="35" max="188" width="9" style="8"/>
    <col min="189" max="189" width="5" style="8" customWidth="1"/>
    <col min="190" max="190" width="15" style="8" customWidth="1"/>
    <col min="191" max="192" width="14.6640625" style="8" customWidth="1"/>
    <col min="193" max="193" width="6.21875" style="8" customWidth="1"/>
    <col min="194" max="196" width="10.109375" style="8" customWidth="1"/>
    <col min="197" max="197" width="10.44140625" style="8" customWidth="1"/>
    <col min="198" max="215" width="9" style="8"/>
    <col min="216" max="216" width="6.44140625" style="8" customWidth="1"/>
    <col min="217" max="217" width="12.21875" style="8" customWidth="1"/>
    <col min="218" max="218" width="28.21875" style="8" customWidth="1"/>
    <col min="219" max="219" width="13.77734375" style="8" customWidth="1"/>
    <col min="220" max="220" width="5.6640625" style="8" customWidth="1"/>
    <col min="221" max="222" width="9.33203125" style="8" customWidth="1"/>
    <col min="223" max="223" width="13.109375" style="8" customWidth="1"/>
    <col min="224" max="444" width="9" style="8"/>
    <col min="445" max="445" width="5" style="8" customWidth="1"/>
    <col min="446" max="446" width="15" style="8" customWidth="1"/>
    <col min="447" max="448" width="14.6640625" style="8" customWidth="1"/>
    <col min="449" max="449" width="6.21875" style="8" customWidth="1"/>
    <col min="450" max="452" width="10.109375" style="8" customWidth="1"/>
    <col min="453" max="453" width="10.44140625" style="8" customWidth="1"/>
    <col min="454" max="471" width="9" style="8"/>
    <col min="472" max="472" width="6.44140625" style="8" customWidth="1"/>
    <col min="473" max="473" width="12.21875" style="8" customWidth="1"/>
    <col min="474" max="474" width="28.21875" style="8" customWidth="1"/>
    <col min="475" max="475" width="13.77734375" style="8" customWidth="1"/>
    <col min="476" max="476" width="5.6640625" style="8" customWidth="1"/>
    <col min="477" max="478" width="9.33203125" style="8" customWidth="1"/>
    <col min="479" max="479" width="13.109375" style="8" customWidth="1"/>
    <col min="480" max="700" width="9" style="8"/>
    <col min="701" max="701" width="5" style="8" customWidth="1"/>
    <col min="702" max="702" width="15" style="8" customWidth="1"/>
    <col min="703" max="704" width="14.6640625" style="8" customWidth="1"/>
    <col min="705" max="705" width="6.21875" style="8" customWidth="1"/>
    <col min="706" max="708" width="10.109375" style="8" customWidth="1"/>
    <col min="709" max="709" width="10.44140625" style="8" customWidth="1"/>
    <col min="710" max="727" width="9" style="8"/>
    <col min="728" max="728" width="6.44140625" style="8" customWidth="1"/>
    <col min="729" max="729" width="12.21875" style="8" customWidth="1"/>
    <col min="730" max="730" width="28.21875" style="8" customWidth="1"/>
    <col min="731" max="731" width="13.77734375" style="8" customWidth="1"/>
    <col min="732" max="732" width="5.6640625" style="8" customWidth="1"/>
    <col min="733" max="734" width="9.33203125" style="8" customWidth="1"/>
    <col min="735" max="735" width="13.109375" style="8" customWidth="1"/>
    <col min="736" max="956" width="9" style="8"/>
    <col min="957" max="957" width="5" style="8" customWidth="1"/>
    <col min="958" max="958" width="15" style="8" customWidth="1"/>
    <col min="959" max="960" width="14.6640625" style="8" customWidth="1"/>
    <col min="961" max="961" width="6.21875" style="8" customWidth="1"/>
    <col min="962" max="964" width="10.109375" style="8" customWidth="1"/>
    <col min="965" max="965" width="10.44140625" style="8" customWidth="1"/>
    <col min="966" max="983" width="9" style="8"/>
    <col min="984" max="984" width="6.44140625" style="8" customWidth="1"/>
    <col min="985" max="985" width="12.21875" style="8" customWidth="1"/>
    <col min="986" max="986" width="28.21875" style="8" customWidth="1"/>
    <col min="987" max="987" width="13.77734375" style="8" customWidth="1"/>
    <col min="988" max="988" width="5.6640625" style="8" customWidth="1"/>
    <col min="989" max="990" width="9.33203125" style="8" customWidth="1"/>
    <col min="991" max="991" width="13.109375" style="8" customWidth="1"/>
    <col min="992" max="1212" width="9" style="8"/>
    <col min="1213" max="1213" width="5" style="8" customWidth="1"/>
    <col min="1214" max="1214" width="15" style="8" customWidth="1"/>
    <col min="1215" max="1216" width="14.6640625" style="8" customWidth="1"/>
    <col min="1217" max="1217" width="6.21875" style="8" customWidth="1"/>
    <col min="1218" max="1220" width="10.109375" style="8" customWidth="1"/>
    <col min="1221" max="1221" width="10.44140625" style="8" customWidth="1"/>
    <col min="1222" max="1239" width="9" style="8"/>
    <col min="1240" max="1240" width="6.44140625" style="8" customWidth="1"/>
    <col min="1241" max="1241" width="12.21875" style="8" customWidth="1"/>
    <col min="1242" max="1242" width="28.21875" style="8" customWidth="1"/>
    <col min="1243" max="1243" width="13.77734375" style="8" customWidth="1"/>
    <col min="1244" max="1244" width="5.6640625" style="8" customWidth="1"/>
    <col min="1245" max="1246" width="9.33203125" style="8" customWidth="1"/>
    <col min="1247" max="1247" width="13.109375" style="8" customWidth="1"/>
    <col min="1248" max="1468" width="9" style="8"/>
    <col min="1469" max="1469" width="5" style="8" customWidth="1"/>
    <col min="1470" max="1470" width="15" style="8" customWidth="1"/>
    <col min="1471" max="1472" width="14.6640625" style="8" customWidth="1"/>
    <col min="1473" max="1473" width="6.21875" style="8" customWidth="1"/>
    <col min="1474" max="1476" width="10.109375" style="8" customWidth="1"/>
    <col min="1477" max="1477" width="10.44140625" style="8" customWidth="1"/>
    <col min="1478" max="1495" width="9" style="8"/>
    <col min="1496" max="1496" width="6.44140625" style="8" customWidth="1"/>
    <col min="1497" max="1497" width="12.21875" style="8" customWidth="1"/>
    <col min="1498" max="1498" width="28.21875" style="8" customWidth="1"/>
    <col min="1499" max="1499" width="13.77734375" style="8" customWidth="1"/>
    <col min="1500" max="1500" width="5.6640625" style="8" customWidth="1"/>
    <col min="1501" max="1502" width="9.33203125" style="8" customWidth="1"/>
    <col min="1503" max="1503" width="13.109375" style="8" customWidth="1"/>
    <col min="1504" max="1724" width="9" style="8"/>
    <col min="1725" max="1725" width="5" style="8" customWidth="1"/>
    <col min="1726" max="1726" width="15" style="8" customWidth="1"/>
    <col min="1727" max="1728" width="14.6640625" style="8" customWidth="1"/>
    <col min="1729" max="1729" width="6.21875" style="8" customWidth="1"/>
    <col min="1730" max="1732" width="10.109375" style="8" customWidth="1"/>
    <col min="1733" max="1733" width="10.44140625" style="8" customWidth="1"/>
    <col min="1734" max="1751" width="9" style="8"/>
    <col min="1752" max="1752" width="6.44140625" style="8" customWidth="1"/>
    <col min="1753" max="1753" width="12.21875" style="8" customWidth="1"/>
    <col min="1754" max="1754" width="28.21875" style="8" customWidth="1"/>
    <col min="1755" max="1755" width="13.77734375" style="8" customWidth="1"/>
    <col min="1756" max="1756" width="5.6640625" style="8" customWidth="1"/>
    <col min="1757" max="1758" width="9.33203125" style="8" customWidth="1"/>
    <col min="1759" max="1759" width="13.109375" style="8" customWidth="1"/>
    <col min="1760" max="1980" width="9" style="8"/>
    <col min="1981" max="1981" width="5" style="8" customWidth="1"/>
    <col min="1982" max="1982" width="15" style="8" customWidth="1"/>
    <col min="1983" max="1984" width="14.6640625" style="8" customWidth="1"/>
    <col min="1985" max="1985" width="6.21875" style="8" customWidth="1"/>
    <col min="1986" max="1988" width="10.109375" style="8" customWidth="1"/>
    <col min="1989" max="1989" width="10.44140625" style="8" customWidth="1"/>
    <col min="1990" max="2007" width="9" style="8"/>
    <col min="2008" max="2008" width="6.44140625" style="8" customWidth="1"/>
    <col min="2009" max="2009" width="12.21875" style="8" customWidth="1"/>
    <col min="2010" max="2010" width="28.21875" style="8" customWidth="1"/>
    <col min="2011" max="2011" width="13.77734375" style="8" customWidth="1"/>
    <col min="2012" max="2012" width="5.6640625" style="8" customWidth="1"/>
    <col min="2013" max="2014" width="9.33203125" style="8" customWidth="1"/>
    <col min="2015" max="2015" width="13.109375" style="8" customWidth="1"/>
    <col min="2016" max="2236" width="9" style="8"/>
    <col min="2237" max="2237" width="5" style="8" customWidth="1"/>
    <col min="2238" max="2238" width="15" style="8" customWidth="1"/>
    <col min="2239" max="2240" width="14.6640625" style="8" customWidth="1"/>
    <col min="2241" max="2241" width="6.21875" style="8" customWidth="1"/>
    <col min="2242" max="2244" width="10.109375" style="8" customWidth="1"/>
    <col min="2245" max="2245" width="10.44140625" style="8" customWidth="1"/>
    <col min="2246" max="2263" width="9" style="8"/>
    <col min="2264" max="2264" width="6.44140625" style="8" customWidth="1"/>
    <col min="2265" max="2265" width="12.21875" style="8" customWidth="1"/>
    <col min="2266" max="2266" width="28.21875" style="8" customWidth="1"/>
    <col min="2267" max="2267" width="13.77734375" style="8" customWidth="1"/>
    <col min="2268" max="2268" width="5.6640625" style="8" customWidth="1"/>
    <col min="2269" max="2270" width="9.33203125" style="8" customWidth="1"/>
    <col min="2271" max="2271" width="13.109375" style="8" customWidth="1"/>
    <col min="2272" max="2492" width="9" style="8"/>
    <col min="2493" max="2493" width="5" style="8" customWidth="1"/>
    <col min="2494" max="2494" width="15" style="8" customWidth="1"/>
    <col min="2495" max="2496" width="14.6640625" style="8" customWidth="1"/>
    <col min="2497" max="2497" width="6.21875" style="8" customWidth="1"/>
    <col min="2498" max="2500" width="10.109375" style="8" customWidth="1"/>
    <col min="2501" max="2501" width="10.44140625" style="8" customWidth="1"/>
    <col min="2502" max="2519" width="9" style="8"/>
    <col min="2520" max="2520" width="6.44140625" style="8" customWidth="1"/>
    <col min="2521" max="2521" width="12.21875" style="8" customWidth="1"/>
    <col min="2522" max="2522" width="28.21875" style="8" customWidth="1"/>
    <col min="2523" max="2523" width="13.77734375" style="8" customWidth="1"/>
    <col min="2524" max="2524" width="5.6640625" style="8" customWidth="1"/>
    <col min="2525" max="2526" width="9.33203125" style="8" customWidth="1"/>
    <col min="2527" max="2527" width="13.109375" style="8" customWidth="1"/>
    <col min="2528" max="2748" width="9" style="8"/>
    <col min="2749" max="2749" width="5" style="8" customWidth="1"/>
    <col min="2750" max="2750" width="15" style="8" customWidth="1"/>
    <col min="2751" max="2752" width="14.6640625" style="8" customWidth="1"/>
    <col min="2753" max="2753" width="6.21875" style="8" customWidth="1"/>
    <col min="2754" max="2756" width="10.109375" style="8" customWidth="1"/>
    <col min="2757" max="2757" width="10.44140625" style="8" customWidth="1"/>
    <col min="2758" max="2775" width="9" style="8"/>
    <col min="2776" max="2776" width="6.44140625" style="8" customWidth="1"/>
    <col min="2777" max="2777" width="12.21875" style="8" customWidth="1"/>
    <col min="2778" max="2778" width="28.21875" style="8" customWidth="1"/>
    <col min="2779" max="2779" width="13.77734375" style="8" customWidth="1"/>
    <col min="2780" max="2780" width="5.6640625" style="8" customWidth="1"/>
    <col min="2781" max="2782" width="9.33203125" style="8" customWidth="1"/>
    <col min="2783" max="2783" width="13.109375" style="8" customWidth="1"/>
    <col min="2784" max="3004" width="9" style="8"/>
    <col min="3005" max="3005" width="5" style="8" customWidth="1"/>
    <col min="3006" max="3006" width="15" style="8" customWidth="1"/>
    <col min="3007" max="3008" width="14.6640625" style="8" customWidth="1"/>
    <col min="3009" max="3009" width="6.21875" style="8" customWidth="1"/>
    <col min="3010" max="3012" width="10.109375" style="8" customWidth="1"/>
    <col min="3013" max="3013" width="10.44140625" style="8" customWidth="1"/>
    <col min="3014" max="3031" width="9" style="8"/>
    <col min="3032" max="3032" width="6.44140625" style="8" customWidth="1"/>
    <col min="3033" max="3033" width="12.21875" style="8" customWidth="1"/>
    <col min="3034" max="3034" width="28.21875" style="8" customWidth="1"/>
    <col min="3035" max="3035" width="13.77734375" style="8" customWidth="1"/>
    <col min="3036" max="3036" width="5.6640625" style="8" customWidth="1"/>
    <col min="3037" max="3038" width="9.33203125" style="8" customWidth="1"/>
    <col min="3039" max="3039" width="13.109375" style="8" customWidth="1"/>
    <col min="3040" max="3260" width="9" style="8"/>
    <col min="3261" max="3261" width="5" style="8" customWidth="1"/>
    <col min="3262" max="3262" width="15" style="8" customWidth="1"/>
    <col min="3263" max="3264" width="14.6640625" style="8" customWidth="1"/>
    <col min="3265" max="3265" width="6.21875" style="8" customWidth="1"/>
    <col min="3266" max="3268" width="10.109375" style="8" customWidth="1"/>
    <col min="3269" max="3269" width="10.44140625" style="8" customWidth="1"/>
    <col min="3270" max="3287" width="9" style="8"/>
    <col min="3288" max="3288" width="6.44140625" style="8" customWidth="1"/>
    <col min="3289" max="3289" width="12.21875" style="8" customWidth="1"/>
    <col min="3290" max="3290" width="28.21875" style="8" customWidth="1"/>
    <col min="3291" max="3291" width="13.77734375" style="8" customWidth="1"/>
    <col min="3292" max="3292" width="5.6640625" style="8" customWidth="1"/>
    <col min="3293" max="3294" width="9.33203125" style="8" customWidth="1"/>
    <col min="3295" max="3295" width="13.109375" style="8" customWidth="1"/>
    <col min="3296" max="3516" width="9" style="8"/>
    <col min="3517" max="3517" width="5" style="8" customWidth="1"/>
    <col min="3518" max="3518" width="15" style="8" customWidth="1"/>
    <col min="3519" max="3520" width="14.6640625" style="8" customWidth="1"/>
    <col min="3521" max="3521" width="6.21875" style="8" customWidth="1"/>
    <col min="3522" max="3524" width="10.109375" style="8" customWidth="1"/>
    <col min="3525" max="3525" width="10.44140625" style="8" customWidth="1"/>
    <col min="3526" max="3543" width="9" style="8"/>
    <col min="3544" max="3544" width="6.44140625" style="8" customWidth="1"/>
    <col min="3545" max="3545" width="12.21875" style="8" customWidth="1"/>
    <col min="3546" max="3546" width="28.21875" style="8" customWidth="1"/>
    <col min="3547" max="3547" width="13.77734375" style="8" customWidth="1"/>
    <col min="3548" max="3548" width="5.6640625" style="8" customWidth="1"/>
    <col min="3549" max="3550" width="9.33203125" style="8" customWidth="1"/>
    <col min="3551" max="3551" width="13.109375" style="8" customWidth="1"/>
    <col min="3552" max="3772" width="9" style="8"/>
    <col min="3773" max="3773" width="5" style="8" customWidth="1"/>
    <col min="3774" max="3774" width="15" style="8" customWidth="1"/>
    <col min="3775" max="3776" width="14.6640625" style="8" customWidth="1"/>
    <col min="3777" max="3777" width="6.21875" style="8" customWidth="1"/>
    <col min="3778" max="3780" width="10.109375" style="8" customWidth="1"/>
    <col min="3781" max="3781" width="10.44140625" style="8" customWidth="1"/>
    <col min="3782" max="3799" width="9" style="8"/>
    <col min="3800" max="3800" width="6.44140625" style="8" customWidth="1"/>
    <col min="3801" max="3801" width="12.21875" style="8" customWidth="1"/>
    <col min="3802" max="3802" width="28.21875" style="8" customWidth="1"/>
    <col min="3803" max="3803" width="13.77734375" style="8" customWidth="1"/>
    <col min="3804" max="3804" width="5.6640625" style="8" customWidth="1"/>
    <col min="3805" max="3806" width="9.33203125" style="8" customWidth="1"/>
    <col min="3807" max="3807" width="13.109375" style="8" customWidth="1"/>
    <col min="3808" max="4028" width="9" style="8"/>
    <col min="4029" max="4029" width="5" style="8" customWidth="1"/>
    <col min="4030" max="4030" width="15" style="8" customWidth="1"/>
    <col min="4031" max="4032" width="14.6640625" style="8" customWidth="1"/>
    <col min="4033" max="4033" width="6.21875" style="8" customWidth="1"/>
    <col min="4034" max="4036" width="10.109375" style="8" customWidth="1"/>
    <col min="4037" max="4037" width="10.44140625" style="8" customWidth="1"/>
    <col min="4038" max="4055" width="9" style="8"/>
    <col min="4056" max="4056" width="6.44140625" style="8" customWidth="1"/>
    <col min="4057" max="4057" width="12.21875" style="8" customWidth="1"/>
    <col min="4058" max="4058" width="28.21875" style="8" customWidth="1"/>
    <col min="4059" max="4059" width="13.77734375" style="8" customWidth="1"/>
    <col min="4060" max="4060" width="5.6640625" style="8" customWidth="1"/>
    <col min="4061" max="4062" width="9.33203125" style="8" customWidth="1"/>
    <col min="4063" max="4063" width="13.109375" style="8" customWidth="1"/>
    <col min="4064" max="4284" width="9" style="8"/>
    <col min="4285" max="4285" width="5" style="8" customWidth="1"/>
    <col min="4286" max="4286" width="15" style="8" customWidth="1"/>
    <col min="4287" max="4288" width="14.6640625" style="8" customWidth="1"/>
    <col min="4289" max="4289" width="6.21875" style="8" customWidth="1"/>
    <col min="4290" max="4292" width="10.109375" style="8" customWidth="1"/>
    <col min="4293" max="4293" width="10.44140625" style="8" customWidth="1"/>
    <col min="4294" max="4311" width="9" style="8"/>
    <col min="4312" max="4312" width="6.44140625" style="8" customWidth="1"/>
    <col min="4313" max="4313" width="12.21875" style="8" customWidth="1"/>
    <col min="4314" max="4314" width="28.21875" style="8" customWidth="1"/>
    <col min="4315" max="4315" width="13.77734375" style="8" customWidth="1"/>
    <col min="4316" max="4316" width="5.6640625" style="8" customWidth="1"/>
    <col min="4317" max="4318" width="9.33203125" style="8" customWidth="1"/>
    <col min="4319" max="4319" width="13.109375" style="8" customWidth="1"/>
    <col min="4320" max="4540" width="9" style="8"/>
    <col min="4541" max="4541" width="5" style="8" customWidth="1"/>
    <col min="4542" max="4542" width="15" style="8" customWidth="1"/>
    <col min="4543" max="4544" width="14.6640625" style="8" customWidth="1"/>
    <col min="4545" max="4545" width="6.21875" style="8" customWidth="1"/>
    <col min="4546" max="4548" width="10.109375" style="8" customWidth="1"/>
    <col min="4549" max="4549" width="10.44140625" style="8" customWidth="1"/>
    <col min="4550" max="4567" width="9" style="8"/>
    <col min="4568" max="4568" width="6.44140625" style="8" customWidth="1"/>
    <col min="4569" max="4569" width="12.21875" style="8" customWidth="1"/>
    <col min="4570" max="4570" width="28.21875" style="8" customWidth="1"/>
    <col min="4571" max="4571" width="13.77734375" style="8" customWidth="1"/>
    <col min="4572" max="4572" width="5.6640625" style="8" customWidth="1"/>
    <col min="4573" max="4574" width="9.33203125" style="8" customWidth="1"/>
    <col min="4575" max="4575" width="13.109375" style="8" customWidth="1"/>
    <col min="4576" max="4796" width="9" style="8"/>
    <col min="4797" max="4797" width="5" style="8" customWidth="1"/>
    <col min="4798" max="4798" width="15" style="8" customWidth="1"/>
    <col min="4799" max="4800" width="14.6640625" style="8" customWidth="1"/>
    <col min="4801" max="4801" width="6.21875" style="8" customWidth="1"/>
    <col min="4802" max="4804" width="10.109375" style="8" customWidth="1"/>
    <col min="4805" max="4805" width="10.44140625" style="8" customWidth="1"/>
    <col min="4806" max="4823" width="9" style="8"/>
    <col min="4824" max="4824" width="6.44140625" style="8" customWidth="1"/>
    <col min="4825" max="4825" width="12.21875" style="8" customWidth="1"/>
    <col min="4826" max="4826" width="28.21875" style="8" customWidth="1"/>
    <col min="4827" max="4827" width="13.77734375" style="8" customWidth="1"/>
    <col min="4828" max="4828" width="5.6640625" style="8" customWidth="1"/>
    <col min="4829" max="4830" width="9.33203125" style="8" customWidth="1"/>
    <col min="4831" max="4831" width="13.109375" style="8" customWidth="1"/>
    <col min="4832" max="5052" width="9" style="8"/>
    <col min="5053" max="5053" width="5" style="8" customWidth="1"/>
    <col min="5054" max="5054" width="15" style="8" customWidth="1"/>
    <col min="5055" max="5056" width="14.6640625" style="8" customWidth="1"/>
    <col min="5057" max="5057" width="6.21875" style="8" customWidth="1"/>
    <col min="5058" max="5060" width="10.109375" style="8" customWidth="1"/>
    <col min="5061" max="5061" width="10.44140625" style="8" customWidth="1"/>
    <col min="5062" max="5079" width="9" style="8"/>
    <col min="5080" max="5080" width="6.44140625" style="8" customWidth="1"/>
    <col min="5081" max="5081" width="12.21875" style="8" customWidth="1"/>
    <col min="5082" max="5082" width="28.21875" style="8" customWidth="1"/>
    <col min="5083" max="5083" width="13.77734375" style="8" customWidth="1"/>
    <col min="5084" max="5084" width="5.6640625" style="8" customWidth="1"/>
    <col min="5085" max="5086" width="9.33203125" style="8" customWidth="1"/>
    <col min="5087" max="5087" width="13.109375" style="8" customWidth="1"/>
    <col min="5088" max="5308" width="9" style="8"/>
    <col min="5309" max="5309" width="5" style="8" customWidth="1"/>
    <col min="5310" max="5310" width="15" style="8" customWidth="1"/>
    <col min="5311" max="5312" width="14.6640625" style="8" customWidth="1"/>
    <col min="5313" max="5313" width="6.21875" style="8" customWidth="1"/>
    <col min="5314" max="5316" width="10.109375" style="8" customWidth="1"/>
    <col min="5317" max="5317" width="10.44140625" style="8" customWidth="1"/>
    <col min="5318" max="5335" width="9" style="8"/>
    <col min="5336" max="5336" width="6.44140625" style="8" customWidth="1"/>
    <col min="5337" max="5337" width="12.21875" style="8" customWidth="1"/>
    <col min="5338" max="5338" width="28.21875" style="8" customWidth="1"/>
    <col min="5339" max="5339" width="13.77734375" style="8" customWidth="1"/>
    <col min="5340" max="5340" width="5.6640625" style="8" customWidth="1"/>
    <col min="5341" max="5342" width="9.33203125" style="8" customWidth="1"/>
    <col min="5343" max="5343" width="13.109375" style="8" customWidth="1"/>
    <col min="5344" max="5564" width="9" style="8"/>
    <col min="5565" max="5565" width="5" style="8" customWidth="1"/>
    <col min="5566" max="5566" width="15" style="8" customWidth="1"/>
    <col min="5567" max="5568" width="14.6640625" style="8" customWidth="1"/>
    <col min="5569" max="5569" width="6.21875" style="8" customWidth="1"/>
    <col min="5570" max="5572" width="10.109375" style="8" customWidth="1"/>
    <col min="5573" max="5573" width="10.44140625" style="8" customWidth="1"/>
    <col min="5574" max="5591" width="9" style="8"/>
    <col min="5592" max="5592" width="6.44140625" style="8" customWidth="1"/>
    <col min="5593" max="5593" width="12.21875" style="8" customWidth="1"/>
    <col min="5594" max="5594" width="28.21875" style="8" customWidth="1"/>
    <col min="5595" max="5595" width="13.77734375" style="8" customWidth="1"/>
    <col min="5596" max="5596" width="5.6640625" style="8" customWidth="1"/>
    <col min="5597" max="5598" width="9.33203125" style="8" customWidth="1"/>
    <col min="5599" max="5599" width="13.109375" style="8" customWidth="1"/>
    <col min="5600" max="5820" width="9" style="8"/>
    <col min="5821" max="5821" width="5" style="8" customWidth="1"/>
    <col min="5822" max="5822" width="15" style="8" customWidth="1"/>
    <col min="5823" max="5824" width="14.6640625" style="8" customWidth="1"/>
    <col min="5825" max="5825" width="6.21875" style="8" customWidth="1"/>
    <col min="5826" max="5828" width="10.109375" style="8" customWidth="1"/>
    <col min="5829" max="5829" width="10.44140625" style="8" customWidth="1"/>
    <col min="5830" max="5847" width="9" style="8"/>
    <col min="5848" max="5848" width="6.44140625" style="8" customWidth="1"/>
    <col min="5849" max="5849" width="12.21875" style="8" customWidth="1"/>
    <col min="5850" max="5850" width="28.21875" style="8" customWidth="1"/>
    <col min="5851" max="5851" width="13.77734375" style="8" customWidth="1"/>
    <col min="5852" max="5852" width="5.6640625" style="8" customWidth="1"/>
    <col min="5853" max="5854" width="9.33203125" style="8" customWidth="1"/>
    <col min="5855" max="5855" width="13.109375" style="8" customWidth="1"/>
    <col min="5856" max="6076" width="9" style="8"/>
    <col min="6077" max="6077" width="5" style="8" customWidth="1"/>
    <col min="6078" max="6078" width="15" style="8" customWidth="1"/>
    <col min="6079" max="6080" width="14.6640625" style="8" customWidth="1"/>
    <col min="6081" max="6081" width="6.21875" style="8" customWidth="1"/>
    <col min="6082" max="6084" width="10.109375" style="8" customWidth="1"/>
    <col min="6085" max="6085" width="10.44140625" style="8" customWidth="1"/>
    <col min="6086" max="6103" width="9" style="8"/>
    <col min="6104" max="6104" width="6.44140625" style="8" customWidth="1"/>
    <col min="6105" max="6105" width="12.21875" style="8" customWidth="1"/>
    <col min="6106" max="6106" width="28.21875" style="8" customWidth="1"/>
    <col min="6107" max="6107" width="13.77734375" style="8" customWidth="1"/>
    <col min="6108" max="6108" width="5.6640625" style="8" customWidth="1"/>
    <col min="6109" max="6110" width="9.33203125" style="8" customWidth="1"/>
    <col min="6111" max="6111" width="13.109375" style="8" customWidth="1"/>
    <col min="6112" max="6332" width="9" style="8"/>
    <col min="6333" max="6333" width="5" style="8" customWidth="1"/>
    <col min="6334" max="6334" width="15" style="8" customWidth="1"/>
    <col min="6335" max="6336" width="14.6640625" style="8" customWidth="1"/>
    <col min="6337" max="6337" width="6.21875" style="8" customWidth="1"/>
    <col min="6338" max="6340" width="10.109375" style="8" customWidth="1"/>
    <col min="6341" max="6341" width="10.44140625" style="8" customWidth="1"/>
    <col min="6342" max="6359" width="9" style="8"/>
    <col min="6360" max="6360" width="6.44140625" style="8" customWidth="1"/>
    <col min="6361" max="6361" width="12.21875" style="8" customWidth="1"/>
    <col min="6362" max="6362" width="28.21875" style="8" customWidth="1"/>
    <col min="6363" max="6363" width="13.77734375" style="8" customWidth="1"/>
    <col min="6364" max="6364" width="5.6640625" style="8" customWidth="1"/>
    <col min="6365" max="6366" width="9.33203125" style="8" customWidth="1"/>
    <col min="6367" max="6367" width="13.109375" style="8" customWidth="1"/>
    <col min="6368" max="6588" width="9" style="8"/>
    <col min="6589" max="6589" width="5" style="8" customWidth="1"/>
    <col min="6590" max="6590" width="15" style="8" customWidth="1"/>
    <col min="6591" max="6592" width="14.6640625" style="8" customWidth="1"/>
    <col min="6593" max="6593" width="6.21875" style="8" customWidth="1"/>
    <col min="6594" max="6596" width="10.109375" style="8" customWidth="1"/>
    <col min="6597" max="6597" width="10.44140625" style="8" customWidth="1"/>
    <col min="6598" max="6615" width="9" style="8"/>
    <col min="6616" max="6616" width="6.44140625" style="8" customWidth="1"/>
    <col min="6617" max="6617" width="12.21875" style="8" customWidth="1"/>
    <col min="6618" max="6618" width="28.21875" style="8" customWidth="1"/>
    <col min="6619" max="6619" width="13.77734375" style="8" customWidth="1"/>
    <col min="6620" max="6620" width="5.6640625" style="8" customWidth="1"/>
    <col min="6621" max="6622" width="9.33203125" style="8" customWidth="1"/>
    <col min="6623" max="6623" width="13.109375" style="8" customWidth="1"/>
    <col min="6624" max="6844" width="9" style="8"/>
    <col min="6845" max="6845" width="5" style="8" customWidth="1"/>
    <col min="6846" max="6846" width="15" style="8" customWidth="1"/>
    <col min="6847" max="6848" width="14.6640625" style="8" customWidth="1"/>
    <col min="6849" max="6849" width="6.21875" style="8" customWidth="1"/>
    <col min="6850" max="6852" width="10.109375" style="8" customWidth="1"/>
    <col min="6853" max="6853" width="10.44140625" style="8" customWidth="1"/>
    <col min="6854" max="6871" width="9" style="8"/>
    <col min="6872" max="6872" width="6.44140625" style="8" customWidth="1"/>
    <col min="6873" max="6873" width="12.21875" style="8" customWidth="1"/>
    <col min="6874" max="6874" width="28.21875" style="8" customWidth="1"/>
    <col min="6875" max="6875" width="13.77734375" style="8" customWidth="1"/>
    <col min="6876" max="6876" width="5.6640625" style="8" customWidth="1"/>
    <col min="6877" max="6878" width="9.33203125" style="8" customWidth="1"/>
    <col min="6879" max="6879" width="13.109375" style="8" customWidth="1"/>
    <col min="6880" max="7100" width="9" style="8"/>
    <col min="7101" max="7101" width="5" style="8" customWidth="1"/>
    <col min="7102" max="7102" width="15" style="8" customWidth="1"/>
    <col min="7103" max="7104" width="14.6640625" style="8" customWidth="1"/>
    <col min="7105" max="7105" width="6.21875" style="8" customWidth="1"/>
    <col min="7106" max="7108" width="10.109375" style="8" customWidth="1"/>
    <col min="7109" max="7109" width="10.44140625" style="8" customWidth="1"/>
    <col min="7110" max="7127" width="9" style="8"/>
    <col min="7128" max="7128" width="6.44140625" style="8" customWidth="1"/>
    <col min="7129" max="7129" width="12.21875" style="8" customWidth="1"/>
    <col min="7130" max="7130" width="28.21875" style="8" customWidth="1"/>
    <col min="7131" max="7131" width="13.77734375" style="8" customWidth="1"/>
    <col min="7132" max="7132" width="5.6640625" style="8" customWidth="1"/>
    <col min="7133" max="7134" width="9.33203125" style="8" customWidth="1"/>
    <col min="7135" max="7135" width="13.109375" style="8" customWidth="1"/>
    <col min="7136" max="7356" width="9" style="8"/>
    <col min="7357" max="7357" width="5" style="8" customWidth="1"/>
    <col min="7358" max="7358" width="15" style="8" customWidth="1"/>
    <col min="7359" max="7360" width="14.6640625" style="8" customWidth="1"/>
    <col min="7361" max="7361" width="6.21875" style="8" customWidth="1"/>
    <col min="7362" max="7364" width="10.109375" style="8" customWidth="1"/>
    <col min="7365" max="7365" width="10.44140625" style="8" customWidth="1"/>
    <col min="7366" max="7383" width="9" style="8"/>
    <col min="7384" max="7384" width="6.44140625" style="8" customWidth="1"/>
    <col min="7385" max="7385" width="12.21875" style="8" customWidth="1"/>
    <col min="7386" max="7386" width="28.21875" style="8" customWidth="1"/>
    <col min="7387" max="7387" width="13.77734375" style="8" customWidth="1"/>
    <col min="7388" max="7388" width="5.6640625" style="8" customWidth="1"/>
    <col min="7389" max="7390" width="9.33203125" style="8" customWidth="1"/>
    <col min="7391" max="7391" width="13.109375" style="8" customWidth="1"/>
    <col min="7392" max="7612" width="9" style="8"/>
    <col min="7613" max="7613" width="5" style="8" customWidth="1"/>
    <col min="7614" max="7614" width="15" style="8" customWidth="1"/>
    <col min="7615" max="7616" width="14.6640625" style="8" customWidth="1"/>
    <col min="7617" max="7617" width="6.21875" style="8" customWidth="1"/>
    <col min="7618" max="7620" width="10.109375" style="8" customWidth="1"/>
    <col min="7621" max="7621" width="10.44140625" style="8" customWidth="1"/>
    <col min="7622" max="7639" width="9" style="8"/>
    <col min="7640" max="7640" width="6.44140625" style="8" customWidth="1"/>
    <col min="7641" max="7641" width="12.21875" style="8" customWidth="1"/>
    <col min="7642" max="7642" width="28.21875" style="8" customWidth="1"/>
    <col min="7643" max="7643" width="13.77734375" style="8" customWidth="1"/>
    <col min="7644" max="7644" width="5.6640625" style="8" customWidth="1"/>
    <col min="7645" max="7646" width="9.33203125" style="8" customWidth="1"/>
    <col min="7647" max="7647" width="13.109375" style="8" customWidth="1"/>
    <col min="7648" max="7868" width="9" style="8"/>
    <col min="7869" max="7869" width="5" style="8" customWidth="1"/>
    <col min="7870" max="7870" width="15" style="8" customWidth="1"/>
    <col min="7871" max="7872" width="14.6640625" style="8" customWidth="1"/>
    <col min="7873" max="7873" width="6.21875" style="8" customWidth="1"/>
    <col min="7874" max="7876" width="10.109375" style="8" customWidth="1"/>
    <col min="7877" max="7877" width="10.44140625" style="8" customWidth="1"/>
    <col min="7878" max="7895" width="9" style="8"/>
    <col min="7896" max="7896" width="6.44140625" style="8" customWidth="1"/>
    <col min="7897" max="7897" width="12.21875" style="8" customWidth="1"/>
    <col min="7898" max="7898" width="28.21875" style="8" customWidth="1"/>
    <col min="7899" max="7899" width="13.77734375" style="8" customWidth="1"/>
    <col min="7900" max="7900" width="5.6640625" style="8" customWidth="1"/>
    <col min="7901" max="7902" width="9.33203125" style="8" customWidth="1"/>
    <col min="7903" max="7903" width="13.109375" style="8" customWidth="1"/>
    <col min="7904" max="8124" width="9" style="8"/>
    <col min="8125" max="8125" width="5" style="8" customWidth="1"/>
    <col min="8126" max="8126" width="15" style="8" customWidth="1"/>
    <col min="8127" max="8128" width="14.6640625" style="8" customWidth="1"/>
    <col min="8129" max="8129" width="6.21875" style="8" customWidth="1"/>
    <col min="8130" max="8132" width="10.109375" style="8" customWidth="1"/>
    <col min="8133" max="8133" width="10.44140625" style="8" customWidth="1"/>
    <col min="8134" max="8151" width="9" style="8"/>
    <col min="8152" max="8152" width="6.44140625" style="8" customWidth="1"/>
    <col min="8153" max="8153" width="12.21875" style="8" customWidth="1"/>
    <col min="8154" max="8154" width="28.21875" style="8" customWidth="1"/>
    <col min="8155" max="8155" width="13.77734375" style="8" customWidth="1"/>
    <col min="8156" max="8156" width="5.6640625" style="8" customWidth="1"/>
    <col min="8157" max="8158" width="9.33203125" style="8" customWidth="1"/>
    <col min="8159" max="8159" width="13.109375" style="8" customWidth="1"/>
    <col min="8160" max="8380" width="9" style="8"/>
    <col min="8381" max="8381" width="5" style="8" customWidth="1"/>
    <col min="8382" max="8382" width="15" style="8" customWidth="1"/>
    <col min="8383" max="8384" width="14.6640625" style="8" customWidth="1"/>
    <col min="8385" max="8385" width="6.21875" style="8" customWidth="1"/>
    <col min="8386" max="8388" width="10.109375" style="8" customWidth="1"/>
    <col min="8389" max="8389" width="10.44140625" style="8" customWidth="1"/>
    <col min="8390" max="8407" width="9" style="8"/>
    <col min="8408" max="8408" width="6.44140625" style="8" customWidth="1"/>
    <col min="8409" max="8409" width="12.21875" style="8" customWidth="1"/>
    <col min="8410" max="8410" width="28.21875" style="8" customWidth="1"/>
    <col min="8411" max="8411" width="13.77734375" style="8" customWidth="1"/>
    <col min="8412" max="8412" width="5.6640625" style="8" customWidth="1"/>
    <col min="8413" max="8414" width="9.33203125" style="8" customWidth="1"/>
    <col min="8415" max="8415" width="13.109375" style="8" customWidth="1"/>
    <col min="8416" max="8636" width="9" style="8"/>
    <col min="8637" max="8637" width="5" style="8" customWidth="1"/>
    <col min="8638" max="8638" width="15" style="8" customWidth="1"/>
    <col min="8639" max="8640" width="14.6640625" style="8" customWidth="1"/>
    <col min="8641" max="8641" width="6.21875" style="8" customWidth="1"/>
    <col min="8642" max="8644" width="10.109375" style="8" customWidth="1"/>
    <col min="8645" max="8645" width="10.44140625" style="8" customWidth="1"/>
    <col min="8646" max="8663" width="9" style="8"/>
    <col min="8664" max="8664" width="6.44140625" style="8" customWidth="1"/>
    <col min="8665" max="8665" width="12.21875" style="8" customWidth="1"/>
    <col min="8666" max="8666" width="28.21875" style="8" customWidth="1"/>
    <col min="8667" max="8667" width="13.77734375" style="8" customWidth="1"/>
    <col min="8668" max="8668" width="5.6640625" style="8" customWidth="1"/>
    <col min="8669" max="8670" width="9.33203125" style="8" customWidth="1"/>
    <col min="8671" max="8671" width="13.109375" style="8" customWidth="1"/>
    <col min="8672" max="8892" width="9" style="8"/>
    <col min="8893" max="8893" width="5" style="8" customWidth="1"/>
    <col min="8894" max="8894" width="15" style="8" customWidth="1"/>
    <col min="8895" max="8896" width="14.6640625" style="8" customWidth="1"/>
    <col min="8897" max="8897" width="6.21875" style="8" customWidth="1"/>
    <col min="8898" max="8900" width="10.109375" style="8" customWidth="1"/>
    <col min="8901" max="8901" width="10.44140625" style="8" customWidth="1"/>
    <col min="8902" max="8919" width="9" style="8"/>
    <col min="8920" max="8920" width="6.44140625" style="8" customWidth="1"/>
    <col min="8921" max="8921" width="12.21875" style="8" customWidth="1"/>
    <col min="8922" max="8922" width="28.21875" style="8" customWidth="1"/>
    <col min="8923" max="8923" width="13.77734375" style="8" customWidth="1"/>
    <col min="8924" max="8924" width="5.6640625" style="8" customWidth="1"/>
    <col min="8925" max="8926" width="9.33203125" style="8" customWidth="1"/>
    <col min="8927" max="8927" width="13.109375" style="8" customWidth="1"/>
    <col min="8928" max="9148" width="9" style="8"/>
    <col min="9149" max="9149" width="5" style="8" customWidth="1"/>
    <col min="9150" max="9150" width="15" style="8" customWidth="1"/>
    <col min="9151" max="9152" width="14.6640625" style="8" customWidth="1"/>
    <col min="9153" max="9153" width="6.21875" style="8" customWidth="1"/>
    <col min="9154" max="9156" width="10.109375" style="8" customWidth="1"/>
    <col min="9157" max="9157" width="10.44140625" style="8" customWidth="1"/>
    <col min="9158" max="9175" width="9" style="8"/>
    <col min="9176" max="9176" width="6.44140625" style="8" customWidth="1"/>
    <col min="9177" max="9177" width="12.21875" style="8" customWidth="1"/>
    <col min="9178" max="9178" width="28.21875" style="8" customWidth="1"/>
    <col min="9179" max="9179" width="13.77734375" style="8" customWidth="1"/>
    <col min="9180" max="9180" width="5.6640625" style="8" customWidth="1"/>
    <col min="9181" max="9182" width="9.33203125" style="8" customWidth="1"/>
    <col min="9183" max="9183" width="13.109375" style="8" customWidth="1"/>
    <col min="9184" max="9404" width="9" style="8"/>
    <col min="9405" max="9405" width="5" style="8" customWidth="1"/>
    <col min="9406" max="9406" width="15" style="8" customWidth="1"/>
    <col min="9407" max="9408" width="14.6640625" style="8" customWidth="1"/>
    <col min="9409" max="9409" width="6.21875" style="8" customWidth="1"/>
    <col min="9410" max="9412" width="10.109375" style="8" customWidth="1"/>
    <col min="9413" max="9413" width="10.44140625" style="8" customWidth="1"/>
    <col min="9414" max="9431" width="9" style="8"/>
    <col min="9432" max="9432" width="6.44140625" style="8" customWidth="1"/>
    <col min="9433" max="9433" width="12.21875" style="8" customWidth="1"/>
    <col min="9434" max="9434" width="28.21875" style="8" customWidth="1"/>
    <col min="9435" max="9435" width="13.77734375" style="8" customWidth="1"/>
    <col min="9436" max="9436" width="5.6640625" style="8" customWidth="1"/>
    <col min="9437" max="9438" width="9.33203125" style="8" customWidth="1"/>
    <col min="9439" max="9439" width="13.109375" style="8" customWidth="1"/>
    <col min="9440" max="9660" width="9" style="8"/>
    <col min="9661" max="9661" width="5" style="8" customWidth="1"/>
    <col min="9662" max="9662" width="15" style="8" customWidth="1"/>
    <col min="9663" max="9664" width="14.6640625" style="8" customWidth="1"/>
    <col min="9665" max="9665" width="6.21875" style="8" customWidth="1"/>
    <col min="9666" max="9668" width="10.109375" style="8" customWidth="1"/>
    <col min="9669" max="9669" width="10.44140625" style="8" customWidth="1"/>
    <col min="9670" max="9687" width="9" style="8"/>
    <col min="9688" max="9688" width="6.44140625" style="8" customWidth="1"/>
    <col min="9689" max="9689" width="12.21875" style="8" customWidth="1"/>
    <col min="9690" max="9690" width="28.21875" style="8" customWidth="1"/>
    <col min="9691" max="9691" width="13.77734375" style="8" customWidth="1"/>
    <col min="9692" max="9692" width="5.6640625" style="8" customWidth="1"/>
    <col min="9693" max="9694" width="9.33203125" style="8" customWidth="1"/>
    <col min="9695" max="9695" width="13.109375" style="8" customWidth="1"/>
    <col min="9696" max="9916" width="9" style="8"/>
    <col min="9917" max="9917" width="5" style="8" customWidth="1"/>
    <col min="9918" max="9918" width="15" style="8" customWidth="1"/>
    <col min="9919" max="9920" width="14.6640625" style="8" customWidth="1"/>
    <col min="9921" max="9921" width="6.21875" style="8" customWidth="1"/>
    <col min="9922" max="9924" width="10.109375" style="8" customWidth="1"/>
    <col min="9925" max="9925" width="10.44140625" style="8" customWidth="1"/>
    <col min="9926" max="9943" width="9" style="8"/>
    <col min="9944" max="9944" width="6.44140625" style="8" customWidth="1"/>
    <col min="9945" max="9945" width="12.21875" style="8" customWidth="1"/>
    <col min="9946" max="9946" width="28.21875" style="8" customWidth="1"/>
    <col min="9947" max="9947" width="13.77734375" style="8" customWidth="1"/>
    <col min="9948" max="9948" width="5.6640625" style="8" customWidth="1"/>
    <col min="9949" max="9950" width="9.33203125" style="8" customWidth="1"/>
    <col min="9951" max="9951" width="13.109375" style="8" customWidth="1"/>
    <col min="9952" max="10172" width="9" style="8"/>
    <col min="10173" max="10173" width="5" style="8" customWidth="1"/>
    <col min="10174" max="10174" width="15" style="8" customWidth="1"/>
    <col min="10175" max="10176" width="14.6640625" style="8" customWidth="1"/>
    <col min="10177" max="10177" width="6.21875" style="8" customWidth="1"/>
    <col min="10178" max="10180" width="10.109375" style="8" customWidth="1"/>
    <col min="10181" max="10181" width="10.44140625" style="8" customWidth="1"/>
    <col min="10182" max="10199" width="9" style="8"/>
    <col min="10200" max="10200" width="6.44140625" style="8" customWidth="1"/>
    <col min="10201" max="10201" width="12.21875" style="8" customWidth="1"/>
    <col min="10202" max="10202" width="28.21875" style="8" customWidth="1"/>
    <col min="10203" max="10203" width="13.77734375" style="8" customWidth="1"/>
    <col min="10204" max="10204" width="5.6640625" style="8" customWidth="1"/>
    <col min="10205" max="10206" width="9.33203125" style="8" customWidth="1"/>
    <col min="10207" max="10207" width="13.109375" style="8" customWidth="1"/>
    <col min="10208" max="10428" width="9" style="8"/>
    <col min="10429" max="10429" width="5" style="8" customWidth="1"/>
    <col min="10430" max="10430" width="15" style="8" customWidth="1"/>
    <col min="10431" max="10432" width="14.6640625" style="8" customWidth="1"/>
    <col min="10433" max="10433" width="6.21875" style="8" customWidth="1"/>
    <col min="10434" max="10436" width="10.109375" style="8" customWidth="1"/>
    <col min="10437" max="10437" width="10.44140625" style="8" customWidth="1"/>
    <col min="10438" max="10455" width="9" style="8"/>
    <col min="10456" max="10456" width="6.44140625" style="8" customWidth="1"/>
    <col min="10457" max="10457" width="12.21875" style="8" customWidth="1"/>
    <col min="10458" max="10458" width="28.21875" style="8" customWidth="1"/>
    <col min="10459" max="10459" width="13.77734375" style="8" customWidth="1"/>
    <col min="10460" max="10460" width="5.6640625" style="8" customWidth="1"/>
    <col min="10461" max="10462" width="9.33203125" style="8" customWidth="1"/>
    <col min="10463" max="10463" width="13.109375" style="8" customWidth="1"/>
    <col min="10464" max="10684" width="9" style="8"/>
    <col min="10685" max="10685" width="5" style="8" customWidth="1"/>
    <col min="10686" max="10686" width="15" style="8" customWidth="1"/>
    <col min="10687" max="10688" width="14.6640625" style="8" customWidth="1"/>
    <col min="10689" max="10689" width="6.21875" style="8" customWidth="1"/>
    <col min="10690" max="10692" width="10.109375" style="8" customWidth="1"/>
    <col min="10693" max="10693" width="10.44140625" style="8" customWidth="1"/>
    <col min="10694" max="10711" width="9" style="8"/>
    <col min="10712" max="10712" width="6.44140625" style="8" customWidth="1"/>
    <col min="10713" max="10713" width="12.21875" style="8" customWidth="1"/>
    <col min="10714" max="10714" width="28.21875" style="8" customWidth="1"/>
    <col min="10715" max="10715" width="13.77734375" style="8" customWidth="1"/>
    <col min="10716" max="10716" width="5.6640625" style="8" customWidth="1"/>
    <col min="10717" max="10718" width="9.33203125" style="8" customWidth="1"/>
    <col min="10719" max="10719" width="13.109375" style="8" customWidth="1"/>
    <col min="10720" max="10940" width="9" style="8"/>
    <col min="10941" max="10941" width="5" style="8" customWidth="1"/>
    <col min="10942" max="10942" width="15" style="8" customWidth="1"/>
    <col min="10943" max="10944" width="14.6640625" style="8" customWidth="1"/>
    <col min="10945" max="10945" width="6.21875" style="8" customWidth="1"/>
    <col min="10946" max="10948" width="10.109375" style="8" customWidth="1"/>
    <col min="10949" max="10949" width="10.44140625" style="8" customWidth="1"/>
    <col min="10950" max="10967" width="9" style="8"/>
    <col min="10968" max="10968" width="6.44140625" style="8" customWidth="1"/>
    <col min="10969" max="10969" width="12.21875" style="8" customWidth="1"/>
    <col min="10970" max="10970" width="28.21875" style="8" customWidth="1"/>
    <col min="10971" max="10971" width="13.77734375" style="8" customWidth="1"/>
    <col min="10972" max="10972" width="5.6640625" style="8" customWidth="1"/>
    <col min="10973" max="10974" width="9.33203125" style="8" customWidth="1"/>
    <col min="10975" max="10975" width="13.109375" style="8" customWidth="1"/>
    <col min="10976" max="11196" width="9" style="8"/>
    <col min="11197" max="11197" width="5" style="8" customWidth="1"/>
    <col min="11198" max="11198" width="15" style="8" customWidth="1"/>
    <col min="11199" max="11200" width="14.6640625" style="8" customWidth="1"/>
    <col min="11201" max="11201" width="6.21875" style="8" customWidth="1"/>
    <col min="11202" max="11204" width="10.109375" style="8" customWidth="1"/>
    <col min="11205" max="11205" width="10.44140625" style="8" customWidth="1"/>
    <col min="11206" max="11223" width="9" style="8"/>
    <col min="11224" max="11224" width="6.44140625" style="8" customWidth="1"/>
    <col min="11225" max="11225" width="12.21875" style="8" customWidth="1"/>
    <col min="11226" max="11226" width="28.21875" style="8" customWidth="1"/>
    <col min="11227" max="11227" width="13.77734375" style="8" customWidth="1"/>
    <col min="11228" max="11228" width="5.6640625" style="8" customWidth="1"/>
    <col min="11229" max="11230" width="9.33203125" style="8" customWidth="1"/>
    <col min="11231" max="11231" width="13.109375" style="8" customWidth="1"/>
    <col min="11232" max="11452" width="9" style="8"/>
    <col min="11453" max="11453" width="5" style="8" customWidth="1"/>
    <col min="11454" max="11454" width="15" style="8" customWidth="1"/>
    <col min="11455" max="11456" width="14.6640625" style="8" customWidth="1"/>
    <col min="11457" max="11457" width="6.21875" style="8" customWidth="1"/>
    <col min="11458" max="11460" width="10.109375" style="8" customWidth="1"/>
    <col min="11461" max="11461" width="10.44140625" style="8" customWidth="1"/>
    <col min="11462" max="11479" width="9" style="8"/>
    <col min="11480" max="11480" width="6.44140625" style="8" customWidth="1"/>
    <col min="11481" max="11481" width="12.21875" style="8" customWidth="1"/>
    <col min="11482" max="11482" width="28.21875" style="8" customWidth="1"/>
    <col min="11483" max="11483" width="13.77734375" style="8" customWidth="1"/>
    <col min="11484" max="11484" width="5.6640625" style="8" customWidth="1"/>
    <col min="11485" max="11486" width="9.33203125" style="8" customWidth="1"/>
    <col min="11487" max="11487" width="13.109375" style="8" customWidth="1"/>
    <col min="11488" max="11708" width="9" style="8"/>
    <col min="11709" max="11709" width="5" style="8" customWidth="1"/>
    <col min="11710" max="11710" width="15" style="8" customWidth="1"/>
    <col min="11711" max="11712" width="14.6640625" style="8" customWidth="1"/>
    <col min="11713" max="11713" width="6.21875" style="8" customWidth="1"/>
    <col min="11714" max="11716" width="10.109375" style="8" customWidth="1"/>
    <col min="11717" max="11717" width="10.44140625" style="8" customWidth="1"/>
    <col min="11718" max="11735" width="9" style="8"/>
    <col min="11736" max="11736" width="6.44140625" style="8" customWidth="1"/>
    <col min="11737" max="11737" width="12.21875" style="8" customWidth="1"/>
    <col min="11738" max="11738" width="28.21875" style="8" customWidth="1"/>
    <col min="11739" max="11739" width="13.77734375" style="8" customWidth="1"/>
    <col min="11740" max="11740" width="5.6640625" style="8" customWidth="1"/>
    <col min="11741" max="11742" width="9.33203125" style="8" customWidth="1"/>
    <col min="11743" max="11743" width="13.109375" style="8" customWidth="1"/>
    <col min="11744" max="11964" width="9" style="8"/>
    <col min="11965" max="11965" width="5" style="8" customWidth="1"/>
    <col min="11966" max="11966" width="15" style="8" customWidth="1"/>
    <col min="11967" max="11968" width="14.6640625" style="8" customWidth="1"/>
    <col min="11969" max="11969" width="6.21875" style="8" customWidth="1"/>
    <col min="11970" max="11972" width="10.109375" style="8" customWidth="1"/>
    <col min="11973" max="11973" width="10.44140625" style="8" customWidth="1"/>
    <col min="11974" max="11991" width="9" style="8"/>
    <col min="11992" max="11992" width="6.44140625" style="8" customWidth="1"/>
    <col min="11993" max="11993" width="12.21875" style="8" customWidth="1"/>
    <col min="11994" max="11994" width="28.21875" style="8" customWidth="1"/>
    <col min="11995" max="11995" width="13.77734375" style="8" customWidth="1"/>
    <col min="11996" max="11996" width="5.6640625" style="8" customWidth="1"/>
    <col min="11997" max="11998" width="9.33203125" style="8" customWidth="1"/>
    <col min="11999" max="11999" width="13.109375" style="8" customWidth="1"/>
    <col min="12000" max="12220" width="9" style="8"/>
    <col min="12221" max="12221" width="5" style="8" customWidth="1"/>
    <col min="12222" max="12222" width="15" style="8" customWidth="1"/>
    <col min="12223" max="12224" width="14.6640625" style="8" customWidth="1"/>
    <col min="12225" max="12225" width="6.21875" style="8" customWidth="1"/>
    <col min="12226" max="12228" width="10.109375" style="8" customWidth="1"/>
    <col min="12229" max="12229" width="10.44140625" style="8" customWidth="1"/>
    <col min="12230" max="12247" width="9" style="8"/>
    <col min="12248" max="12248" width="6.44140625" style="8" customWidth="1"/>
    <col min="12249" max="12249" width="12.21875" style="8" customWidth="1"/>
    <col min="12250" max="12250" width="28.21875" style="8" customWidth="1"/>
    <col min="12251" max="12251" width="13.77734375" style="8" customWidth="1"/>
    <col min="12252" max="12252" width="5.6640625" style="8" customWidth="1"/>
    <col min="12253" max="12254" width="9.33203125" style="8" customWidth="1"/>
    <col min="12255" max="12255" width="13.109375" style="8" customWidth="1"/>
    <col min="12256" max="12476" width="9" style="8"/>
    <col min="12477" max="12477" width="5" style="8" customWidth="1"/>
    <col min="12478" max="12478" width="15" style="8" customWidth="1"/>
    <col min="12479" max="12480" width="14.6640625" style="8" customWidth="1"/>
    <col min="12481" max="12481" width="6.21875" style="8" customWidth="1"/>
    <col min="12482" max="12484" width="10.109375" style="8" customWidth="1"/>
    <col min="12485" max="12485" width="10.44140625" style="8" customWidth="1"/>
    <col min="12486" max="12503" width="9" style="8"/>
    <col min="12504" max="12504" width="6.44140625" style="8" customWidth="1"/>
    <col min="12505" max="12505" width="12.21875" style="8" customWidth="1"/>
    <col min="12506" max="12506" width="28.21875" style="8" customWidth="1"/>
    <col min="12507" max="12507" width="13.77734375" style="8" customWidth="1"/>
    <col min="12508" max="12508" width="5.6640625" style="8" customWidth="1"/>
    <col min="12509" max="12510" width="9.33203125" style="8" customWidth="1"/>
    <col min="12511" max="12511" width="13.109375" style="8" customWidth="1"/>
    <col min="12512" max="12732" width="9" style="8"/>
    <col min="12733" max="12733" width="5" style="8" customWidth="1"/>
    <col min="12734" max="12734" width="15" style="8" customWidth="1"/>
    <col min="12735" max="12736" width="14.6640625" style="8" customWidth="1"/>
    <col min="12737" max="12737" width="6.21875" style="8" customWidth="1"/>
    <col min="12738" max="12740" width="10.109375" style="8" customWidth="1"/>
    <col min="12741" max="12741" width="10.44140625" style="8" customWidth="1"/>
    <col min="12742" max="12759" width="9" style="8"/>
    <col min="12760" max="12760" width="6.44140625" style="8" customWidth="1"/>
    <col min="12761" max="12761" width="12.21875" style="8" customWidth="1"/>
    <col min="12762" max="12762" width="28.21875" style="8" customWidth="1"/>
    <col min="12763" max="12763" width="13.77734375" style="8" customWidth="1"/>
    <col min="12764" max="12764" width="5.6640625" style="8" customWidth="1"/>
    <col min="12765" max="12766" width="9.33203125" style="8" customWidth="1"/>
    <col min="12767" max="12767" width="13.109375" style="8" customWidth="1"/>
    <col min="12768" max="12988" width="9" style="8"/>
    <col min="12989" max="12989" width="5" style="8" customWidth="1"/>
    <col min="12990" max="12990" width="15" style="8" customWidth="1"/>
    <col min="12991" max="12992" width="14.6640625" style="8" customWidth="1"/>
    <col min="12993" max="12993" width="6.21875" style="8" customWidth="1"/>
    <col min="12994" max="12996" width="10.109375" style="8" customWidth="1"/>
    <col min="12997" max="12997" width="10.44140625" style="8" customWidth="1"/>
    <col min="12998" max="13015" width="9" style="8"/>
    <col min="13016" max="13016" width="6.44140625" style="8" customWidth="1"/>
    <col min="13017" max="13017" width="12.21875" style="8" customWidth="1"/>
    <col min="13018" max="13018" width="28.21875" style="8" customWidth="1"/>
    <col min="13019" max="13019" width="13.77734375" style="8" customWidth="1"/>
    <col min="13020" max="13020" width="5.6640625" style="8" customWidth="1"/>
    <col min="13021" max="13022" width="9.33203125" style="8" customWidth="1"/>
    <col min="13023" max="13023" width="13.109375" style="8" customWidth="1"/>
    <col min="13024" max="13244" width="9" style="8"/>
    <col min="13245" max="13245" width="5" style="8" customWidth="1"/>
    <col min="13246" max="13246" width="15" style="8" customWidth="1"/>
    <col min="13247" max="13248" width="14.6640625" style="8" customWidth="1"/>
    <col min="13249" max="13249" width="6.21875" style="8" customWidth="1"/>
    <col min="13250" max="13252" width="10.109375" style="8" customWidth="1"/>
    <col min="13253" max="13253" width="10.44140625" style="8" customWidth="1"/>
    <col min="13254" max="13271" width="9" style="8"/>
    <col min="13272" max="13272" width="6.44140625" style="8" customWidth="1"/>
    <col min="13273" max="13273" width="12.21875" style="8" customWidth="1"/>
    <col min="13274" max="13274" width="28.21875" style="8" customWidth="1"/>
    <col min="13275" max="13275" width="13.77734375" style="8" customWidth="1"/>
    <col min="13276" max="13276" width="5.6640625" style="8" customWidth="1"/>
    <col min="13277" max="13278" width="9.33203125" style="8" customWidth="1"/>
    <col min="13279" max="13279" width="13.109375" style="8" customWidth="1"/>
    <col min="13280" max="13500" width="9" style="8"/>
    <col min="13501" max="13501" width="5" style="8" customWidth="1"/>
    <col min="13502" max="13502" width="15" style="8" customWidth="1"/>
    <col min="13503" max="13504" width="14.6640625" style="8" customWidth="1"/>
    <col min="13505" max="13505" width="6.21875" style="8" customWidth="1"/>
    <col min="13506" max="13508" width="10.109375" style="8" customWidth="1"/>
    <col min="13509" max="13509" width="10.44140625" style="8" customWidth="1"/>
    <col min="13510" max="13527" width="9" style="8"/>
    <col min="13528" max="13528" width="6.44140625" style="8" customWidth="1"/>
    <col min="13529" max="13529" width="12.21875" style="8" customWidth="1"/>
    <col min="13530" max="13530" width="28.21875" style="8" customWidth="1"/>
    <col min="13531" max="13531" width="13.77734375" style="8" customWidth="1"/>
    <col min="13532" max="13532" width="5.6640625" style="8" customWidth="1"/>
    <col min="13533" max="13534" width="9.33203125" style="8" customWidth="1"/>
    <col min="13535" max="13535" width="13.109375" style="8" customWidth="1"/>
    <col min="13536" max="13756" width="9" style="8"/>
    <col min="13757" max="13757" width="5" style="8" customWidth="1"/>
    <col min="13758" max="13758" width="15" style="8" customWidth="1"/>
    <col min="13759" max="13760" width="14.6640625" style="8" customWidth="1"/>
    <col min="13761" max="13761" width="6.21875" style="8" customWidth="1"/>
    <col min="13762" max="13764" width="10.109375" style="8" customWidth="1"/>
    <col min="13765" max="13765" width="10.44140625" style="8" customWidth="1"/>
    <col min="13766" max="13783" width="9" style="8"/>
    <col min="13784" max="13784" width="6.44140625" style="8" customWidth="1"/>
    <col min="13785" max="13785" width="12.21875" style="8" customWidth="1"/>
    <col min="13786" max="13786" width="28.21875" style="8" customWidth="1"/>
    <col min="13787" max="13787" width="13.77734375" style="8" customWidth="1"/>
    <col min="13788" max="13788" width="5.6640625" style="8" customWidth="1"/>
    <col min="13789" max="13790" width="9.33203125" style="8" customWidth="1"/>
    <col min="13791" max="13791" width="13.109375" style="8" customWidth="1"/>
    <col min="13792" max="14012" width="9" style="8"/>
    <col min="14013" max="14013" width="5" style="8" customWidth="1"/>
    <col min="14014" max="14014" width="15" style="8" customWidth="1"/>
    <col min="14015" max="14016" width="14.6640625" style="8" customWidth="1"/>
    <col min="14017" max="14017" width="6.21875" style="8" customWidth="1"/>
    <col min="14018" max="14020" width="10.109375" style="8" customWidth="1"/>
    <col min="14021" max="14021" width="10.44140625" style="8" customWidth="1"/>
    <col min="14022" max="14039" width="9" style="8"/>
    <col min="14040" max="14040" width="6.44140625" style="8" customWidth="1"/>
    <col min="14041" max="14041" width="12.21875" style="8" customWidth="1"/>
    <col min="14042" max="14042" width="28.21875" style="8" customWidth="1"/>
    <col min="14043" max="14043" width="13.77734375" style="8" customWidth="1"/>
    <col min="14044" max="14044" width="5.6640625" style="8" customWidth="1"/>
    <col min="14045" max="14046" width="9.33203125" style="8" customWidth="1"/>
    <col min="14047" max="14047" width="13.109375" style="8" customWidth="1"/>
    <col min="14048" max="14268" width="9" style="8"/>
    <col min="14269" max="14269" width="5" style="8" customWidth="1"/>
    <col min="14270" max="14270" width="15" style="8" customWidth="1"/>
    <col min="14271" max="14272" width="14.6640625" style="8" customWidth="1"/>
    <col min="14273" max="14273" width="6.21875" style="8" customWidth="1"/>
    <col min="14274" max="14276" width="10.109375" style="8" customWidth="1"/>
    <col min="14277" max="14277" width="10.44140625" style="8" customWidth="1"/>
    <col min="14278" max="14295" width="9" style="8"/>
    <col min="14296" max="14296" width="6.44140625" style="8" customWidth="1"/>
    <col min="14297" max="14297" width="12.21875" style="8" customWidth="1"/>
    <col min="14298" max="14298" width="28.21875" style="8" customWidth="1"/>
    <col min="14299" max="14299" width="13.77734375" style="8" customWidth="1"/>
    <col min="14300" max="14300" width="5.6640625" style="8" customWidth="1"/>
    <col min="14301" max="14302" width="9.33203125" style="8" customWidth="1"/>
    <col min="14303" max="14303" width="13.109375" style="8" customWidth="1"/>
    <col min="14304" max="14524" width="9" style="8"/>
    <col min="14525" max="14525" width="5" style="8" customWidth="1"/>
    <col min="14526" max="14526" width="15" style="8" customWidth="1"/>
    <col min="14527" max="14528" width="14.6640625" style="8" customWidth="1"/>
    <col min="14529" max="14529" width="6.21875" style="8" customWidth="1"/>
    <col min="14530" max="14532" width="10.109375" style="8" customWidth="1"/>
    <col min="14533" max="14533" width="10.44140625" style="8" customWidth="1"/>
    <col min="14534" max="14551" width="9" style="8"/>
    <col min="14552" max="14552" width="6.44140625" style="8" customWidth="1"/>
    <col min="14553" max="14553" width="12.21875" style="8" customWidth="1"/>
    <col min="14554" max="14554" width="28.21875" style="8" customWidth="1"/>
    <col min="14555" max="14555" width="13.77734375" style="8" customWidth="1"/>
    <col min="14556" max="14556" width="5.6640625" style="8" customWidth="1"/>
    <col min="14557" max="14558" width="9.33203125" style="8" customWidth="1"/>
    <col min="14559" max="14559" width="13.109375" style="8" customWidth="1"/>
    <col min="14560" max="14780" width="9" style="8"/>
    <col min="14781" max="14781" width="5" style="8" customWidth="1"/>
    <col min="14782" max="14782" width="15" style="8" customWidth="1"/>
    <col min="14783" max="14784" width="14.6640625" style="8" customWidth="1"/>
    <col min="14785" max="14785" width="6.21875" style="8" customWidth="1"/>
    <col min="14786" max="14788" width="10.109375" style="8" customWidth="1"/>
    <col min="14789" max="14789" width="10.44140625" style="8" customWidth="1"/>
    <col min="14790" max="14807" width="9" style="8"/>
    <col min="14808" max="14808" width="6.44140625" style="8" customWidth="1"/>
    <col min="14809" max="14809" width="12.21875" style="8" customWidth="1"/>
    <col min="14810" max="14810" width="28.21875" style="8" customWidth="1"/>
    <col min="14811" max="14811" width="13.77734375" style="8" customWidth="1"/>
    <col min="14812" max="14812" width="5.6640625" style="8" customWidth="1"/>
    <col min="14813" max="14814" width="9.33203125" style="8" customWidth="1"/>
    <col min="14815" max="14815" width="13.109375" style="8" customWidth="1"/>
    <col min="14816" max="15036" width="9" style="8"/>
    <col min="15037" max="15037" width="5" style="8" customWidth="1"/>
    <col min="15038" max="15038" width="15" style="8" customWidth="1"/>
    <col min="15039" max="15040" width="14.6640625" style="8" customWidth="1"/>
    <col min="15041" max="15041" width="6.21875" style="8" customWidth="1"/>
    <col min="15042" max="15044" width="10.109375" style="8" customWidth="1"/>
    <col min="15045" max="15045" width="10.44140625" style="8" customWidth="1"/>
    <col min="15046" max="15063" width="9" style="8"/>
    <col min="15064" max="15064" width="6.44140625" style="8" customWidth="1"/>
    <col min="15065" max="15065" width="12.21875" style="8" customWidth="1"/>
    <col min="15066" max="15066" width="28.21875" style="8" customWidth="1"/>
    <col min="15067" max="15067" width="13.77734375" style="8" customWidth="1"/>
    <col min="15068" max="15068" width="5.6640625" style="8" customWidth="1"/>
    <col min="15069" max="15070" width="9.33203125" style="8" customWidth="1"/>
    <col min="15071" max="15071" width="13.109375" style="8" customWidth="1"/>
    <col min="15072" max="15292" width="9" style="8"/>
    <col min="15293" max="15293" width="5" style="8" customWidth="1"/>
    <col min="15294" max="15294" width="15" style="8" customWidth="1"/>
    <col min="15295" max="15296" width="14.6640625" style="8" customWidth="1"/>
    <col min="15297" max="15297" width="6.21875" style="8" customWidth="1"/>
    <col min="15298" max="15300" width="10.109375" style="8" customWidth="1"/>
    <col min="15301" max="15301" width="10.44140625" style="8" customWidth="1"/>
    <col min="15302" max="15319" width="9" style="8"/>
    <col min="15320" max="15320" width="6.44140625" style="8" customWidth="1"/>
    <col min="15321" max="15321" width="12.21875" style="8" customWidth="1"/>
    <col min="15322" max="15322" width="28.21875" style="8" customWidth="1"/>
    <col min="15323" max="15323" width="13.77734375" style="8" customWidth="1"/>
    <col min="15324" max="15324" width="5.6640625" style="8" customWidth="1"/>
    <col min="15325" max="15326" width="9.33203125" style="8" customWidth="1"/>
    <col min="15327" max="15327" width="13.109375" style="8" customWidth="1"/>
    <col min="15328" max="15548" width="9" style="8"/>
    <col min="15549" max="15549" width="5" style="8" customWidth="1"/>
    <col min="15550" max="15550" width="15" style="8" customWidth="1"/>
    <col min="15551" max="15552" width="14.6640625" style="8" customWidth="1"/>
    <col min="15553" max="15553" width="6.21875" style="8" customWidth="1"/>
    <col min="15554" max="15556" width="10.109375" style="8" customWidth="1"/>
    <col min="15557" max="15557" width="10.44140625" style="8" customWidth="1"/>
    <col min="15558" max="15575" width="9" style="8"/>
    <col min="15576" max="15576" width="6.44140625" style="8" customWidth="1"/>
    <col min="15577" max="15577" width="12.21875" style="8" customWidth="1"/>
    <col min="15578" max="15578" width="28.21875" style="8" customWidth="1"/>
    <col min="15579" max="15579" width="13.77734375" style="8" customWidth="1"/>
    <col min="15580" max="15580" width="5.6640625" style="8" customWidth="1"/>
    <col min="15581" max="15582" width="9.33203125" style="8" customWidth="1"/>
    <col min="15583" max="15583" width="13.109375" style="8" customWidth="1"/>
    <col min="15584" max="15804" width="9" style="8"/>
    <col min="15805" max="15805" width="5" style="8" customWidth="1"/>
    <col min="15806" max="15806" width="15" style="8" customWidth="1"/>
    <col min="15807" max="15808" width="14.6640625" style="8" customWidth="1"/>
    <col min="15809" max="15809" width="6.21875" style="8" customWidth="1"/>
    <col min="15810" max="15812" width="10.109375" style="8" customWidth="1"/>
    <col min="15813" max="15813" width="10.44140625" style="8" customWidth="1"/>
    <col min="15814" max="15831" width="9" style="8"/>
    <col min="15832" max="15832" width="6.44140625" style="8" customWidth="1"/>
    <col min="15833" max="15833" width="12.21875" style="8" customWidth="1"/>
    <col min="15834" max="15834" width="28.21875" style="8" customWidth="1"/>
    <col min="15835" max="15835" width="13.77734375" style="8" customWidth="1"/>
    <col min="15836" max="15836" width="5.6640625" style="8" customWidth="1"/>
    <col min="15837" max="15838" width="9.33203125" style="8" customWidth="1"/>
    <col min="15839" max="15839" width="13.109375" style="8" customWidth="1"/>
    <col min="15840" max="16060" width="9" style="8"/>
    <col min="16061" max="16061" width="5" style="8" customWidth="1"/>
    <col min="16062" max="16062" width="15" style="8" customWidth="1"/>
    <col min="16063" max="16064" width="14.6640625" style="8" customWidth="1"/>
    <col min="16065" max="16065" width="6.21875" style="8" customWidth="1"/>
    <col min="16066" max="16068" width="10.109375" style="8" customWidth="1"/>
    <col min="16069" max="16069" width="10.44140625" style="8" customWidth="1"/>
    <col min="16070" max="16087" width="9" style="8"/>
    <col min="16088" max="16088" width="6.44140625" style="8" customWidth="1"/>
    <col min="16089" max="16089" width="12.21875" style="8" customWidth="1"/>
    <col min="16090" max="16090" width="28.21875" style="8" customWidth="1"/>
    <col min="16091" max="16091" width="13.77734375" style="8" customWidth="1"/>
    <col min="16092" max="16092" width="5.6640625" style="8" customWidth="1"/>
    <col min="16093" max="16094" width="9.33203125" style="8" customWidth="1"/>
    <col min="16095" max="16095" width="13.109375" style="8" customWidth="1"/>
    <col min="16096" max="16316" width="9" style="8"/>
    <col min="16317" max="16317" width="5" style="8" customWidth="1"/>
    <col min="16318" max="16318" width="15" style="8" customWidth="1"/>
    <col min="16319" max="16320" width="14.6640625" style="8" customWidth="1"/>
    <col min="16321" max="16321" width="6.21875" style="8" customWidth="1"/>
    <col min="16322" max="16324" width="10.109375" style="8" customWidth="1"/>
    <col min="16325" max="16325" width="10.44140625" style="8" customWidth="1"/>
    <col min="16326" max="16336" width="9" style="8"/>
  </cols>
  <sheetData>
    <row r="1" spans="1:33" s="5" customFormat="1" ht="14.4" customHeight="1">
      <c r="A1" s="15" t="s">
        <v>367</v>
      </c>
      <c r="B1" s="186" t="s">
        <v>7</v>
      </c>
      <c r="C1" s="275" t="s">
        <v>368</v>
      </c>
      <c r="D1" s="275" t="s">
        <v>369</v>
      </c>
      <c r="E1" s="220" t="s">
        <v>356</v>
      </c>
      <c r="F1" s="278" t="s">
        <v>315</v>
      </c>
      <c r="G1" s="281" t="s">
        <v>370</v>
      </c>
      <c r="H1" s="252" t="s">
        <v>371</v>
      </c>
      <c r="I1" s="253"/>
      <c r="J1" s="254"/>
      <c r="K1" s="255" t="s">
        <v>372</v>
      </c>
      <c r="L1" s="256"/>
      <c r="M1" s="257"/>
      <c r="N1" s="258" t="s">
        <v>373</v>
      </c>
      <c r="O1" s="259"/>
      <c r="P1" s="246" t="s">
        <v>355</v>
      </c>
      <c r="Q1" s="238" t="s">
        <v>374</v>
      </c>
      <c r="R1" s="238"/>
      <c r="S1" s="238"/>
      <c r="T1" s="238"/>
      <c r="U1" s="238"/>
      <c r="V1" s="238"/>
      <c r="W1" s="235" t="s">
        <v>375</v>
      </c>
      <c r="X1" s="239" t="s">
        <v>376</v>
      </c>
      <c r="Y1" s="222" t="s">
        <v>377</v>
      </c>
      <c r="Z1" s="222" t="s">
        <v>378</v>
      </c>
      <c r="AA1" s="222" t="s">
        <v>379</v>
      </c>
      <c r="AB1" s="227" t="s">
        <v>380</v>
      </c>
      <c r="AC1" s="216" t="s">
        <v>381</v>
      </c>
      <c r="AD1" s="216" t="s">
        <v>382</v>
      </c>
      <c r="AE1" s="216" t="s">
        <v>383</v>
      </c>
      <c r="AF1" s="219" t="s">
        <v>384</v>
      </c>
      <c r="AG1" s="214" t="s">
        <v>385</v>
      </c>
    </row>
    <row r="2" spans="1:33" s="5" customFormat="1" ht="24" customHeight="1">
      <c r="A2" s="16" t="s">
        <v>386</v>
      </c>
      <c r="B2" s="271"/>
      <c r="C2" s="276"/>
      <c r="D2" s="276"/>
      <c r="E2" s="284"/>
      <c r="F2" s="279"/>
      <c r="G2" s="282"/>
      <c r="H2" s="17" t="s">
        <v>387</v>
      </c>
      <c r="I2" s="17" t="s">
        <v>388</v>
      </c>
      <c r="J2" s="17" t="s">
        <v>389</v>
      </c>
      <c r="K2" s="25" t="s">
        <v>390</v>
      </c>
      <c r="L2" s="26" t="s">
        <v>391</v>
      </c>
      <c r="M2" s="25" t="s">
        <v>392</v>
      </c>
      <c r="N2" s="24" t="s">
        <v>393</v>
      </c>
      <c r="O2" s="24" t="s">
        <v>392</v>
      </c>
      <c r="P2" s="247"/>
      <c r="Q2" s="24" t="s">
        <v>394</v>
      </c>
      <c r="R2" s="24" t="s">
        <v>395</v>
      </c>
      <c r="S2" s="24" t="s">
        <v>396</v>
      </c>
      <c r="T2" s="35" t="s">
        <v>360</v>
      </c>
      <c r="U2" s="35" t="s">
        <v>397</v>
      </c>
      <c r="V2" s="35" t="s">
        <v>326</v>
      </c>
      <c r="W2" s="236"/>
      <c r="X2" s="240"/>
      <c r="Y2" s="223"/>
      <c r="Z2" s="223"/>
      <c r="AA2" s="223"/>
      <c r="AB2" s="228"/>
      <c r="AC2" s="217"/>
      <c r="AD2" s="217"/>
      <c r="AE2" s="217"/>
      <c r="AF2" s="220"/>
      <c r="AG2" s="214"/>
    </row>
    <row r="3" spans="1:33" s="6" customFormat="1" ht="18" customHeight="1">
      <c r="A3" s="268">
        <v>1</v>
      </c>
      <c r="B3" s="272" t="s">
        <v>398</v>
      </c>
      <c r="C3" s="277" t="s">
        <v>399</v>
      </c>
      <c r="D3" s="272" t="s">
        <v>400</v>
      </c>
      <c r="E3" s="285" t="s">
        <v>297</v>
      </c>
      <c r="F3" s="280" t="s">
        <v>401</v>
      </c>
      <c r="G3" s="283"/>
      <c r="H3" s="260">
        <f>275+7.5</f>
        <v>282.5</v>
      </c>
      <c r="I3" s="260">
        <f>83+7.5</f>
        <v>90.5</v>
      </c>
      <c r="J3" s="263" t="s">
        <v>402</v>
      </c>
      <c r="K3" s="266">
        <f>H3*I3*J3*7.85/1000000</f>
        <v>0.50173765625</v>
      </c>
      <c r="L3" s="267">
        <v>0.27600000000000002</v>
      </c>
      <c r="M3" s="248">
        <f>K3-L3</f>
        <v>0.22573765624999997</v>
      </c>
      <c r="N3" s="242">
        <v>6.79</v>
      </c>
      <c r="O3" s="242">
        <v>3.4</v>
      </c>
      <c r="P3" s="248">
        <f>K3*N3-M3*O3</f>
        <v>2.6392906546875001</v>
      </c>
      <c r="Q3" s="36" t="s">
        <v>403</v>
      </c>
      <c r="R3" s="36" t="s">
        <v>340</v>
      </c>
      <c r="S3" s="37">
        <v>1</v>
      </c>
      <c r="T3" s="38">
        <v>0.1</v>
      </c>
      <c r="U3" s="38">
        <v>1</v>
      </c>
      <c r="V3" s="38">
        <f>S3*T3/U3</f>
        <v>0.1</v>
      </c>
      <c r="W3" s="237">
        <f>(P7+V7)*1.12</f>
        <v>3.26960553325</v>
      </c>
      <c r="X3" s="241">
        <f>W3/1.13</f>
        <v>2.8934562241150443</v>
      </c>
      <c r="Y3" s="232">
        <f>L3/K3</f>
        <v>0.55008827135445848</v>
      </c>
      <c r="Z3" s="224">
        <f>K3*N3*1</f>
        <v>3.4067986859374999</v>
      </c>
      <c r="AA3" s="224">
        <f>Z3/1.13</f>
        <v>3.0148660937500003</v>
      </c>
      <c r="AB3" s="218">
        <v>6000</v>
      </c>
      <c r="AC3" s="218">
        <v>50000</v>
      </c>
      <c r="AD3" s="218">
        <f>AB3/AC3</f>
        <v>0.12</v>
      </c>
      <c r="AE3" s="218">
        <f>X3+AD3</f>
        <v>3.0134562241150444</v>
      </c>
      <c r="AF3" s="221"/>
      <c r="AG3" s="215"/>
    </row>
    <row r="4" spans="1:33" s="6" customFormat="1" ht="18" customHeight="1">
      <c r="A4" s="269"/>
      <c r="B4" s="273"/>
      <c r="C4" s="273"/>
      <c r="D4" s="273"/>
      <c r="E4" s="285"/>
      <c r="F4" s="280"/>
      <c r="G4" s="283"/>
      <c r="H4" s="261"/>
      <c r="I4" s="261"/>
      <c r="J4" s="264"/>
      <c r="K4" s="266"/>
      <c r="L4" s="267"/>
      <c r="M4" s="248"/>
      <c r="N4" s="242"/>
      <c r="O4" s="242"/>
      <c r="P4" s="248"/>
      <c r="Q4" s="36" t="s">
        <v>404</v>
      </c>
      <c r="R4" s="36" t="s">
        <v>340</v>
      </c>
      <c r="S4" s="37">
        <v>1</v>
      </c>
      <c r="T4" s="38">
        <v>0.1</v>
      </c>
      <c r="U4" s="38">
        <v>1</v>
      </c>
      <c r="V4" s="38">
        <f t="shared" ref="V4:V6" si="0">S4*T4/U4</f>
        <v>0.1</v>
      </c>
      <c r="W4" s="237"/>
      <c r="X4" s="241"/>
      <c r="Y4" s="233"/>
      <c r="Z4" s="225"/>
      <c r="AA4" s="225"/>
      <c r="AB4" s="215"/>
      <c r="AC4" s="215"/>
      <c r="AD4" s="218"/>
      <c r="AE4" s="218"/>
      <c r="AF4" s="221"/>
      <c r="AG4" s="215"/>
    </row>
    <row r="5" spans="1:33" s="6" customFormat="1" ht="18" customHeight="1">
      <c r="A5" s="269"/>
      <c r="B5" s="273"/>
      <c r="C5" s="273"/>
      <c r="D5" s="273"/>
      <c r="E5" s="285"/>
      <c r="F5" s="280"/>
      <c r="G5" s="283"/>
      <c r="H5" s="261"/>
      <c r="I5" s="261"/>
      <c r="J5" s="264"/>
      <c r="K5" s="266"/>
      <c r="L5" s="267"/>
      <c r="M5" s="248"/>
      <c r="N5" s="242"/>
      <c r="O5" s="242"/>
      <c r="P5" s="248"/>
      <c r="Q5" s="36" t="s">
        <v>405</v>
      </c>
      <c r="R5" s="36" t="s">
        <v>336</v>
      </c>
      <c r="S5" s="37">
        <v>1</v>
      </c>
      <c r="T5" s="38">
        <v>0.05</v>
      </c>
      <c r="U5" s="38">
        <v>1</v>
      </c>
      <c r="V5" s="38">
        <f t="shared" si="0"/>
        <v>0.05</v>
      </c>
      <c r="W5" s="237"/>
      <c r="X5" s="241"/>
      <c r="Y5" s="233"/>
      <c r="Z5" s="225"/>
      <c r="AA5" s="225"/>
      <c r="AB5" s="215"/>
      <c r="AC5" s="215"/>
      <c r="AD5" s="218"/>
      <c r="AE5" s="218"/>
      <c r="AF5" s="221"/>
      <c r="AG5" s="215"/>
    </row>
    <row r="6" spans="1:33" s="6" customFormat="1" ht="18" customHeight="1">
      <c r="A6" s="269"/>
      <c r="B6" s="273"/>
      <c r="C6" s="273"/>
      <c r="D6" s="273"/>
      <c r="E6" s="285"/>
      <c r="F6" s="280"/>
      <c r="G6" s="283"/>
      <c r="H6" s="262"/>
      <c r="I6" s="262"/>
      <c r="J6" s="265"/>
      <c r="K6" s="266"/>
      <c r="L6" s="267"/>
      <c r="M6" s="248"/>
      <c r="N6" s="242"/>
      <c r="O6" s="242"/>
      <c r="P6" s="248"/>
      <c r="Q6" s="36" t="s">
        <v>406</v>
      </c>
      <c r="R6" s="36" t="s">
        <v>331</v>
      </c>
      <c r="S6" s="37">
        <v>1</v>
      </c>
      <c r="T6" s="38">
        <v>0.03</v>
      </c>
      <c r="U6" s="38">
        <v>1</v>
      </c>
      <c r="V6" s="38">
        <f t="shared" si="0"/>
        <v>0.03</v>
      </c>
      <c r="W6" s="237"/>
      <c r="X6" s="241"/>
      <c r="Y6" s="234"/>
      <c r="Z6" s="226"/>
      <c r="AA6" s="226"/>
      <c r="AB6" s="215"/>
      <c r="AC6" s="215"/>
      <c r="AD6" s="218"/>
      <c r="AE6" s="218"/>
      <c r="AF6" s="221"/>
      <c r="AG6" s="215"/>
    </row>
    <row r="7" spans="1:33" s="7" customFormat="1" ht="22.95" customHeight="1">
      <c r="A7" s="270"/>
      <c r="B7" s="274"/>
      <c r="C7" s="274"/>
      <c r="D7" s="274"/>
      <c r="E7" s="243" t="s">
        <v>326</v>
      </c>
      <c r="F7" s="244"/>
      <c r="G7" s="244"/>
      <c r="H7" s="244"/>
      <c r="I7" s="244"/>
      <c r="J7" s="244"/>
      <c r="K7" s="244"/>
      <c r="L7" s="244"/>
      <c r="M7" s="244"/>
      <c r="N7" s="244"/>
      <c r="O7" s="245"/>
      <c r="P7" s="28">
        <f>SUM(P3:P6)</f>
        <v>2.6392906546875001</v>
      </c>
      <c r="Q7" s="39"/>
      <c r="R7" s="40"/>
      <c r="S7" s="40"/>
      <c r="T7" s="41"/>
      <c r="U7" s="41"/>
      <c r="V7" s="42">
        <f>SUM(V3:V6)</f>
        <v>0.28000000000000003</v>
      </c>
      <c r="W7" s="43"/>
      <c r="X7" s="43"/>
      <c r="Y7" s="44"/>
      <c r="Z7" s="44"/>
      <c r="AA7" s="44"/>
      <c r="AB7" s="45"/>
      <c r="AC7" s="45"/>
      <c r="AD7" s="46"/>
      <c r="AE7" s="46"/>
      <c r="AF7" s="47"/>
      <c r="AG7" s="215"/>
    </row>
    <row r="8" spans="1:33" s="6" customFormat="1" ht="18" customHeight="1">
      <c r="A8" s="268">
        <v>2</v>
      </c>
      <c r="B8" s="272" t="s">
        <v>407</v>
      </c>
      <c r="C8" s="272"/>
      <c r="D8" s="272" t="s">
        <v>408</v>
      </c>
      <c r="E8" s="285" t="s">
        <v>297</v>
      </c>
      <c r="F8" s="280" t="s">
        <v>401</v>
      </c>
      <c r="G8" s="283"/>
      <c r="H8" s="260">
        <f>275+7.5</f>
        <v>282.5</v>
      </c>
      <c r="I8" s="260">
        <f>83+7.5</f>
        <v>90.5</v>
      </c>
      <c r="J8" s="263" t="s">
        <v>402</v>
      </c>
      <c r="K8" s="266">
        <f>H8*I8*J8*7.85/1000000</f>
        <v>0.50173765625</v>
      </c>
      <c r="L8" s="267">
        <v>0.27600000000000002</v>
      </c>
      <c r="M8" s="248">
        <f>K8-L8</f>
        <v>0.22573765624999997</v>
      </c>
      <c r="N8" s="242">
        <v>6.79</v>
      </c>
      <c r="O8" s="242">
        <v>3.4</v>
      </c>
      <c r="P8" s="248">
        <f>K8*N8-M8*O8</f>
        <v>2.6392906546875001</v>
      </c>
      <c r="Q8" s="36" t="s">
        <v>403</v>
      </c>
      <c r="R8" s="36" t="s">
        <v>340</v>
      </c>
      <c r="S8" s="37">
        <v>1</v>
      </c>
      <c r="T8" s="38">
        <v>0.1</v>
      </c>
      <c r="U8" s="38">
        <v>1</v>
      </c>
      <c r="V8" s="38">
        <f>S8*T8/U8</f>
        <v>0.1</v>
      </c>
      <c r="W8" s="237">
        <f>(P12+V12)*1.12</f>
        <v>3.26960553325</v>
      </c>
      <c r="X8" s="241">
        <f>W8/1.13</f>
        <v>2.8934562241150443</v>
      </c>
      <c r="Y8" s="232">
        <f>L8/K8</f>
        <v>0.55008827135445848</v>
      </c>
      <c r="Z8" s="224">
        <f>K8*N8*1</f>
        <v>3.4067986859374999</v>
      </c>
      <c r="AA8" s="224">
        <f>Z8/1.13</f>
        <v>3.0148660937500003</v>
      </c>
      <c r="AB8" s="218">
        <v>17300</v>
      </c>
      <c r="AC8" s="218">
        <v>50000</v>
      </c>
      <c r="AD8" s="218">
        <f>AB8/AC8</f>
        <v>0.34599999999999997</v>
      </c>
      <c r="AE8" s="218">
        <f>X8+AD8</f>
        <v>3.2394562241150444</v>
      </c>
      <c r="AF8" s="221"/>
      <c r="AG8" s="215"/>
    </row>
    <row r="9" spans="1:33" s="6" customFormat="1" ht="18" customHeight="1">
      <c r="A9" s="269"/>
      <c r="B9" s="273"/>
      <c r="C9" s="273"/>
      <c r="D9" s="273"/>
      <c r="E9" s="285"/>
      <c r="F9" s="280"/>
      <c r="G9" s="283"/>
      <c r="H9" s="261"/>
      <c r="I9" s="261"/>
      <c r="J9" s="264"/>
      <c r="K9" s="266"/>
      <c r="L9" s="267"/>
      <c r="M9" s="248"/>
      <c r="N9" s="242"/>
      <c r="O9" s="242"/>
      <c r="P9" s="248"/>
      <c r="Q9" s="36" t="s">
        <v>404</v>
      </c>
      <c r="R9" s="36" t="s">
        <v>340</v>
      </c>
      <c r="S9" s="37">
        <v>1</v>
      </c>
      <c r="T9" s="38">
        <v>0.1</v>
      </c>
      <c r="U9" s="38">
        <v>1</v>
      </c>
      <c r="V9" s="38">
        <f t="shared" ref="V9:V11" si="1">S9*T9/U9</f>
        <v>0.1</v>
      </c>
      <c r="W9" s="237"/>
      <c r="X9" s="241"/>
      <c r="Y9" s="233"/>
      <c r="Z9" s="225"/>
      <c r="AA9" s="225"/>
      <c r="AB9" s="215"/>
      <c r="AC9" s="215"/>
      <c r="AD9" s="218"/>
      <c r="AE9" s="218"/>
      <c r="AF9" s="221"/>
      <c r="AG9" s="215"/>
    </row>
    <row r="10" spans="1:33" s="6" customFormat="1" ht="18" customHeight="1">
      <c r="A10" s="269"/>
      <c r="B10" s="273"/>
      <c r="C10" s="273"/>
      <c r="D10" s="273"/>
      <c r="E10" s="285"/>
      <c r="F10" s="280"/>
      <c r="G10" s="283"/>
      <c r="H10" s="261"/>
      <c r="I10" s="261"/>
      <c r="J10" s="264"/>
      <c r="K10" s="266"/>
      <c r="L10" s="267"/>
      <c r="M10" s="248"/>
      <c r="N10" s="242"/>
      <c r="O10" s="242"/>
      <c r="P10" s="248"/>
      <c r="Q10" s="36" t="s">
        <v>405</v>
      </c>
      <c r="R10" s="36" t="s">
        <v>336</v>
      </c>
      <c r="S10" s="37">
        <v>1</v>
      </c>
      <c r="T10" s="38">
        <v>0.05</v>
      </c>
      <c r="U10" s="38">
        <v>1</v>
      </c>
      <c r="V10" s="38">
        <f t="shared" si="1"/>
        <v>0.05</v>
      </c>
      <c r="W10" s="237"/>
      <c r="X10" s="241"/>
      <c r="Y10" s="233"/>
      <c r="Z10" s="225"/>
      <c r="AA10" s="225"/>
      <c r="AB10" s="215"/>
      <c r="AC10" s="215"/>
      <c r="AD10" s="218"/>
      <c r="AE10" s="218"/>
      <c r="AF10" s="221"/>
      <c r="AG10" s="215"/>
    </row>
    <row r="11" spans="1:33" s="6" customFormat="1" ht="18" customHeight="1">
      <c r="A11" s="269"/>
      <c r="B11" s="273"/>
      <c r="C11" s="273"/>
      <c r="D11" s="273"/>
      <c r="E11" s="285"/>
      <c r="F11" s="280"/>
      <c r="G11" s="283"/>
      <c r="H11" s="262"/>
      <c r="I11" s="262"/>
      <c r="J11" s="265"/>
      <c r="K11" s="266"/>
      <c r="L11" s="267"/>
      <c r="M11" s="248"/>
      <c r="N11" s="242"/>
      <c r="O11" s="242"/>
      <c r="P11" s="248"/>
      <c r="Q11" s="36" t="s">
        <v>406</v>
      </c>
      <c r="R11" s="36" t="s">
        <v>331</v>
      </c>
      <c r="S11" s="37">
        <v>1</v>
      </c>
      <c r="T11" s="38">
        <v>0.03</v>
      </c>
      <c r="U11" s="38">
        <v>1</v>
      </c>
      <c r="V11" s="38">
        <f t="shared" si="1"/>
        <v>0.03</v>
      </c>
      <c r="W11" s="237"/>
      <c r="X11" s="241"/>
      <c r="Y11" s="234"/>
      <c r="Z11" s="226"/>
      <c r="AA11" s="226"/>
      <c r="AB11" s="215"/>
      <c r="AC11" s="215"/>
      <c r="AD11" s="218"/>
      <c r="AE11" s="218"/>
      <c r="AF11" s="221"/>
      <c r="AG11" s="215"/>
    </row>
    <row r="12" spans="1:33" s="7" customFormat="1" ht="22.95" customHeight="1">
      <c r="A12" s="270"/>
      <c r="B12" s="274"/>
      <c r="C12" s="274"/>
      <c r="D12" s="274"/>
      <c r="E12" s="243" t="s">
        <v>326</v>
      </c>
      <c r="F12" s="244"/>
      <c r="G12" s="244"/>
      <c r="H12" s="244"/>
      <c r="I12" s="244"/>
      <c r="J12" s="244"/>
      <c r="K12" s="244"/>
      <c r="L12" s="244"/>
      <c r="M12" s="244"/>
      <c r="N12" s="244"/>
      <c r="O12" s="245"/>
      <c r="P12" s="28">
        <f>SUM(P8:P11)</f>
        <v>2.6392906546875001</v>
      </c>
      <c r="Q12" s="39"/>
      <c r="R12" s="40"/>
      <c r="S12" s="40"/>
      <c r="T12" s="41"/>
      <c r="U12" s="41"/>
      <c r="V12" s="42">
        <f>SUM(V8:V11)</f>
        <v>0.28000000000000003</v>
      </c>
      <c r="W12" s="43"/>
      <c r="X12" s="43"/>
      <c r="Y12" s="44"/>
      <c r="Z12" s="44"/>
      <c r="AA12" s="44"/>
      <c r="AB12" s="45"/>
      <c r="AC12" s="45"/>
      <c r="AD12" s="46"/>
      <c r="AE12" s="46"/>
      <c r="AF12" s="47"/>
      <c r="AG12" s="215"/>
    </row>
    <row r="13" spans="1:33" s="6" customFormat="1" ht="18" customHeight="1">
      <c r="A13" s="268">
        <v>3</v>
      </c>
      <c r="B13" s="272" t="s">
        <v>409</v>
      </c>
      <c r="C13" s="272"/>
      <c r="D13" s="272" t="s">
        <v>410</v>
      </c>
      <c r="E13" s="285" t="s">
        <v>410</v>
      </c>
      <c r="F13" s="280" t="s">
        <v>401</v>
      </c>
      <c r="G13" s="283"/>
      <c r="H13" s="260">
        <v>228</v>
      </c>
      <c r="I13" s="260">
        <v>221</v>
      </c>
      <c r="J13" s="263" t="s">
        <v>402</v>
      </c>
      <c r="K13" s="266">
        <f>H13*I13*J13*7.85/1000000</f>
        <v>0.98886450000000004</v>
      </c>
      <c r="L13" s="267">
        <v>0.58699999999999997</v>
      </c>
      <c r="M13" s="248">
        <f>K13-L13</f>
        <v>0.40186450000000007</v>
      </c>
      <c r="N13" s="242">
        <v>6.79</v>
      </c>
      <c r="O13" s="242">
        <v>3.4</v>
      </c>
      <c r="P13" s="248">
        <f>K13*N13-M13*O13</f>
        <v>5.3480506550000007</v>
      </c>
      <c r="Q13" s="36" t="s">
        <v>403</v>
      </c>
      <c r="R13" s="36" t="s">
        <v>341</v>
      </c>
      <c r="S13" s="37">
        <v>1</v>
      </c>
      <c r="T13" s="38">
        <v>0.15</v>
      </c>
      <c r="U13" s="38">
        <v>1</v>
      </c>
      <c r="V13" s="38">
        <f>S13*T13/U13</f>
        <v>0.15</v>
      </c>
      <c r="W13" s="237">
        <f>(P19+V19)*1.12</f>
        <v>6.6282167336000013</v>
      </c>
      <c r="X13" s="241">
        <f>W13/1.13</f>
        <v>5.8656785253097361</v>
      </c>
      <c r="Y13" s="232">
        <f>L13/K13</f>
        <v>0.59361014577831439</v>
      </c>
      <c r="Z13" s="224">
        <f>K13*N13*1</f>
        <v>6.7143899550000006</v>
      </c>
      <c r="AA13" s="224">
        <f>Z13/1.13</f>
        <v>5.9419380132743376</v>
      </c>
      <c r="AB13" s="218">
        <v>6000</v>
      </c>
      <c r="AC13" s="218">
        <v>50000</v>
      </c>
      <c r="AD13" s="218">
        <f>AB13/AC13</f>
        <v>0.12</v>
      </c>
      <c r="AE13" s="218">
        <f>X13+AD13</f>
        <v>5.9856785253097362</v>
      </c>
      <c r="AF13" s="221"/>
      <c r="AG13" s="215"/>
    </row>
    <row r="14" spans="1:33" s="6" customFormat="1" ht="18" customHeight="1">
      <c r="A14" s="269"/>
      <c r="B14" s="273"/>
      <c r="C14" s="273"/>
      <c r="D14" s="273"/>
      <c r="E14" s="285"/>
      <c r="F14" s="280"/>
      <c r="G14" s="283"/>
      <c r="H14" s="261"/>
      <c r="I14" s="261"/>
      <c r="J14" s="264"/>
      <c r="K14" s="266"/>
      <c r="L14" s="267"/>
      <c r="M14" s="248"/>
      <c r="N14" s="242"/>
      <c r="O14" s="242"/>
      <c r="P14" s="248"/>
      <c r="Q14" s="36" t="s">
        <v>411</v>
      </c>
      <c r="R14" s="36" t="s">
        <v>412</v>
      </c>
      <c r="S14" s="37">
        <v>1</v>
      </c>
      <c r="T14" s="38">
        <v>0.25</v>
      </c>
      <c r="U14" s="38">
        <v>1</v>
      </c>
      <c r="V14" s="38">
        <f t="shared" ref="V14:V18" si="2">S14*T14/U14</f>
        <v>0.25</v>
      </c>
      <c r="W14" s="237"/>
      <c r="X14" s="241"/>
      <c r="Y14" s="233"/>
      <c r="Z14" s="225"/>
      <c r="AA14" s="225"/>
      <c r="AB14" s="218"/>
      <c r="AC14" s="218"/>
      <c r="AD14" s="218"/>
      <c r="AE14" s="218"/>
      <c r="AF14" s="221"/>
      <c r="AG14" s="215"/>
    </row>
    <row r="15" spans="1:33" s="6" customFormat="1" ht="18" customHeight="1">
      <c r="A15" s="269"/>
      <c r="B15" s="273"/>
      <c r="C15" s="273"/>
      <c r="D15" s="273"/>
      <c r="E15" s="285"/>
      <c r="F15" s="280"/>
      <c r="G15" s="283"/>
      <c r="H15" s="261"/>
      <c r="I15" s="261"/>
      <c r="J15" s="264"/>
      <c r="K15" s="266"/>
      <c r="L15" s="267"/>
      <c r="M15" s="248"/>
      <c r="N15" s="242"/>
      <c r="O15" s="242"/>
      <c r="P15" s="248"/>
      <c r="Q15" s="36" t="s">
        <v>413</v>
      </c>
      <c r="R15" s="36" t="s">
        <v>339</v>
      </c>
      <c r="S15" s="37">
        <v>1</v>
      </c>
      <c r="T15" s="38">
        <v>0.08</v>
      </c>
      <c r="U15" s="38">
        <v>1</v>
      </c>
      <c r="V15" s="38">
        <f t="shared" si="2"/>
        <v>0.08</v>
      </c>
      <c r="W15" s="237"/>
      <c r="X15" s="241"/>
      <c r="Y15" s="233"/>
      <c r="Z15" s="225"/>
      <c r="AA15" s="225"/>
      <c r="AB15" s="218"/>
      <c r="AC15" s="218"/>
      <c r="AD15" s="218"/>
      <c r="AE15" s="218"/>
      <c r="AF15" s="221"/>
      <c r="AG15" s="215"/>
    </row>
    <row r="16" spans="1:33" s="6" customFormat="1" ht="18" customHeight="1">
      <c r="A16" s="269"/>
      <c r="B16" s="273"/>
      <c r="C16" s="273"/>
      <c r="D16" s="273"/>
      <c r="E16" s="285"/>
      <c r="F16" s="280"/>
      <c r="G16" s="283"/>
      <c r="H16" s="261"/>
      <c r="I16" s="261"/>
      <c r="J16" s="264"/>
      <c r="K16" s="266"/>
      <c r="L16" s="267"/>
      <c r="M16" s="248"/>
      <c r="N16" s="242"/>
      <c r="O16" s="242"/>
      <c r="P16" s="248"/>
      <c r="Q16" s="36" t="s">
        <v>414</v>
      </c>
      <c r="R16" s="36" t="s">
        <v>332</v>
      </c>
      <c r="S16" s="37">
        <v>1</v>
      </c>
      <c r="T16" s="38">
        <v>0.03</v>
      </c>
      <c r="U16" s="38">
        <v>1</v>
      </c>
      <c r="V16" s="38">
        <f t="shared" si="2"/>
        <v>0.03</v>
      </c>
      <c r="W16" s="237"/>
      <c r="X16" s="241"/>
      <c r="Y16" s="233"/>
      <c r="Z16" s="225"/>
      <c r="AA16" s="225"/>
      <c r="AB16" s="218"/>
      <c r="AC16" s="218"/>
      <c r="AD16" s="218"/>
      <c r="AE16" s="218"/>
      <c r="AF16" s="221"/>
      <c r="AG16" s="215"/>
    </row>
    <row r="17" spans="1:33" s="6" customFormat="1" ht="18" customHeight="1">
      <c r="A17" s="269"/>
      <c r="B17" s="273"/>
      <c r="C17" s="273"/>
      <c r="D17" s="273"/>
      <c r="E17" s="285"/>
      <c r="F17" s="280"/>
      <c r="G17" s="283"/>
      <c r="H17" s="261"/>
      <c r="I17" s="261"/>
      <c r="J17" s="264"/>
      <c r="K17" s="266"/>
      <c r="L17" s="267"/>
      <c r="M17" s="248"/>
      <c r="N17" s="242"/>
      <c r="O17" s="242"/>
      <c r="P17" s="248"/>
      <c r="Q17" s="36" t="s">
        <v>415</v>
      </c>
      <c r="R17" s="36" t="s">
        <v>332</v>
      </c>
      <c r="S17" s="37">
        <v>1</v>
      </c>
      <c r="T17" s="38">
        <v>0.03</v>
      </c>
      <c r="U17" s="38">
        <v>1</v>
      </c>
      <c r="V17" s="38">
        <f t="shared" si="2"/>
        <v>0.03</v>
      </c>
      <c r="W17" s="237"/>
      <c r="X17" s="241"/>
      <c r="Y17" s="233"/>
      <c r="Z17" s="225"/>
      <c r="AA17" s="225"/>
      <c r="AB17" s="218"/>
      <c r="AC17" s="218"/>
      <c r="AD17" s="218"/>
      <c r="AE17" s="218"/>
      <c r="AF17" s="221"/>
      <c r="AG17" s="215"/>
    </row>
    <row r="18" spans="1:33" s="6" customFormat="1" ht="18" customHeight="1">
      <c r="A18" s="269"/>
      <c r="B18" s="273"/>
      <c r="C18" s="273"/>
      <c r="D18" s="273"/>
      <c r="E18" s="285"/>
      <c r="F18" s="280"/>
      <c r="G18" s="283"/>
      <c r="H18" s="261"/>
      <c r="I18" s="261"/>
      <c r="J18" s="264"/>
      <c r="K18" s="266"/>
      <c r="L18" s="267"/>
      <c r="M18" s="248"/>
      <c r="N18" s="242"/>
      <c r="O18" s="242"/>
      <c r="P18" s="248"/>
      <c r="Q18" s="36" t="s">
        <v>416</v>
      </c>
      <c r="R18" s="36" t="s">
        <v>331</v>
      </c>
      <c r="S18" s="37">
        <v>1</v>
      </c>
      <c r="T18" s="38">
        <v>0.03</v>
      </c>
      <c r="U18" s="38">
        <v>1</v>
      </c>
      <c r="V18" s="38">
        <f t="shared" si="2"/>
        <v>0.03</v>
      </c>
      <c r="W18" s="237"/>
      <c r="X18" s="241"/>
      <c r="Y18" s="233"/>
      <c r="Z18" s="225"/>
      <c r="AA18" s="225"/>
      <c r="AB18" s="215"/>
      <c r="AC18" s="215"/>
      <c r="AD18" s="218"/>
      <c r="AE18" s="218"/>
      <c r="AF18" s="221"/>
      <c r="AG18" s="215"/>
    </row>
    <row r="19" spans="1:33" s="7" customFormat="1" ht="22.95" customHeight="1">
      <c r="A19" s="270"/>
      <c r="B19" s="274"/>
      <c r="C19" s="274"/>
      <c r="D19" s="274"/>
      <c r="E19" s="243" t="s">
        <v>326</v>
      </c>
      <c r="F19" s="244"/>
      <c r="G19" s="244"/>
      <c r="H19" s="244"/>
      <c r="I19" s="244"/>
      <c r="J19" s="244"/>
      <c r="K19" s="244"/>
      <c r="L19" s="244"/>
      <c r="M19" s="244"/>
      <c r="N19" s="244"/>
      <c r="O19" s="245"/>
      <c r="P19" s="28">
        <f>SUM(P13:P18)</f>
        <v>5.3480506550000007</v>
      </c>
      <c r="Q19" s="39"/>
      <c r="R19" s="40"/>
      <c r="S19" s="40"/>
      <c r="T19" s="41"/>
      <c r="U19" s="41"/>
      <c r="V19" s="42">
        <f>SUM(V13:V18)</f>
        <v>0.57000000000000006</v>
      </c>
      <c r="W19" s="43"/>
      <c r="X19" s="43"/>
      <c r="Y19" s="44"/>
      <c r="Z19" s="44"/>
      <c r="AA19" s="44"/>
      <c r="AB19" s="45"/>
      <c r="AC19" s="45"/>
      <c r="AD19" s="46"/>
      <c r="AE19" s="46"/>
      <c r="AF19" s="47"/>
      <c r="AG19" s="215"/>
    </row>
    <row r="20" spans="1:33" s="6" customFormat="1" ht="18" customHeight="1">
      <c r="A20" s="268">
        <v>4</v>
      </c>
      <c r="B20" s="272" t="s">
        <v>417</v>
      </c>
      <c r="C20" s="272"/>
      <c r="D20" s="272" t="s">
        <v>418</v>
      </c>
      <c r="E20" s="285" t="s">
        <v>418</v>
      </c>
      <c r="F20" s="280" t="s">
        <v>401</v>
      </c>
      <c r="G20" s="283"/>
      <c r="H20" s="260">
        <v>228</v>
      </c>
      <c r="I20" s="260">
        <v>221</v>
      </c>
      <c r="J20" s="263" t="s">
        <v>402</v>
      </c>
      <c r="K20" s="266">
        <f>H20*I20*J20*7.85/1000000</f>
        <v>0.98886450000000004</v>
      </c>
      <c r="L20" s="267">
        <v>0.58699999999999997</v>
      </c>
      <c r="M20" s="248">
        <f>K20-L20</f>
        <v>0.40186450000000007</v>
      </c>
      <c r="N20" s="242">
        <v>6.79</v>
      </c>
      <c r="O20" s="242">
        <v>3.4</v>
      </c>
      <c r="P20" s="249">
        <f>K20*N20-M20*O20</f>
        <v>5.3480506550000007</v>
      </c>
      <c r="Q20" s="36" t="s">
        <v>403</v>
      </c>
      <c r="R20" s="36" t="s">
        <v>341</v>
      </c>
      <c r="S20" s="37">
        <v>1</v>
      </c>
      <c r="T20" s="38">
        <v>0.15</v>
      </c>
      <c r="U20" s="38">
        <v>1</v>
      </c>
      <c r="V20" s="38">
        <f>S20*T20/U20</f>
        <v>0.15</v>
      </c>
      <c r="W20" s="237">
        <f>(P26+V26)*1.12</f>
        <v>6.6282167336000013</v>
      </c>
      <c r="X20" s="241">
        <f>W20/1.13</f>
        <v>5.8656785253097361</v>
      </c>
      <c r="Y20" s="232">
        <f>L20/K20</f>
        <v>0.59361014577831439</v>
      </c>
      <c r="Z20" s="224">
        <f>K20*N20*1</f>
        <v>6.7143899550000006</v>
      </c>
      <c r="AA20" s="224">
        <f>Z20/1.13</f>
        <v>5.9419380132743376</v>
      </c>
      <c r="AB20" s="218">
        <v>4500</v>
      </c>
      <c r="AC20" s="218">
        <v>50000</v>
      </c>
      <c r="AD20" s="218">
        <f>AB20/AC20</f>
        <v>0.09</v>
      </c>
      <c r="AE20" s="218">
        <f>X20+AD20</f>
        <v>5.955678525309736</v>
      </c>
      <c r="AF20" s="221"/>
      <c r="AG20" s="215"/>
    </row>
    <row r="21" spans="1:33" s="6" customFormat="1" ht="18" customHeight="1">
      <c r="A21" s="269"/>
      <c r="B21" s="273"/>
      <c r="C21" s="273"/>
      <c r="D21" s="273"/>
      <c r="E21" s="285"/>
      <c r="F21" s="280"/>
      <c r="G21" s="283"/>
      <c r="H21" s="261"/>
      <c r="I21" s="261"/>
      <c r="J21" s="264"/>
      <c r="K21" s="266"/>
      <c r="L21" s="267"/>
      <c r="M21" s="248"/>
      <c r="N21" s="242"/>
      <c r="O21" s="242"/>
      <c r="P21" s="250"/>
      <c r="Q21" s="36" t="s">
        <v>411</v>
      </c>
      <c r="R21" s="36" t="s">
        <v>412</v>
      </c>
      <c r="S21" s="37">
        <v>1</v>
      </c>
      <c r="T21" s="38">
        <v>0.25</v>
      </c>
      <c r="U21" s="38">
        <v>1</v>
      </c>
      <c r="V21" s="38">
        <f t="shared" ref="V21:V25" si="3">S21*T21/U21</f>
        <v>0.25</v>
      </c>
      <c r="W21" s="237"/>
      <c r="X21" s="241"/>
      <c r="Y21" s="233"/>
      <c r="Z21" s="225"/>
      <c r="AA21" s="225"/>
      <c r="AB21" s="218"/>
      <c r="AC21" s="218"/>
      <c r="AD21" s="218"/>
      <c r="AE21" s="218"/>
      <c r="AF21" s="221"/>
      <c r="AG21" s="215"/>
    </row>
    <row r="22" spans="1:33" s="6" customFormat="1" ht="18" customHeight="1">
      <c r="A22" s="269"/>
      <c r="B22" s="273"/>
      <c r="C22" s="273"/>
      <c r="D22" s="273"/>
      <c r="E22" s="285"/>
      <c r="F22" s="280"/>
      <c r="G22" s="283"/>
      <c r="H22" s="261"/>
      <c r="I22" s="261"/>
      <c r="J22" s="264"/>
      <c r="K22" s="266"/>
      <c r="L22" s="267"/>
      <c r="M22" s="248"/>
      <c r="N22" s="242"/>
      <c r="O22" s="242"/>
      <c r="P22" s="250"/>
      <c r="Q22" s="36" t="s">
        <v>413</v>
      </c>
      <c r="R22" s="36" t="s">
        <v>339</v>
      </c>
      <c r="S22" s="37">
        <v>1</v>
      </c>
      <c r="T22" s="38">
        <v>0.08</v>
      </c>
      <c r="U22" s="38">
        <v>1</v>
      </c>
      <c r="V22" s="38">
        <f t="shared" si="3"/>
        <v>0.08</v>
      </c>
      <c r="W22" s="237"/>
      <c r="X22" s="241"/>
      <c r="Y22" s="233"/>
      <c r="Z22" s="225"/>
      <c r="AA22" s="225"/>
      <c r="AB22" s="218"/>
      <c r="AC22" s="218"/>
      <c r="AD22" s="218"/>
      <c r="AE22" s="218"/>
      <c r="AF22" s="221"/>
      <c r="AG22" s="215"/>
    </row>
    <row r="23" spans="1:33" s="6" customFormat="1" ht="18" customHeight="1">
      <c r="A23" s="269"/>
      <c r="B23" s="273"/>
      <c r="C23" s="273"/>
      <c r="D23" s="273"/>
      <c r="E23" s="285"/>
      <c r="F23" s="280"/>
      <c r="G23" s="283"/>
      <c r="H23" s="261"/>
      <c r="I23" s="261"/>
      <c r="J23" s="264"/>
      <c r="K23" s="266"/>
      <c r="L23" s="267"/>
      <c r="M23" s="248"/>
      <c r="N23" s="242"/>
      <c r="O23" s="242"/>
      <c r="P23" s="250"/>
      <c r="Q23" s="36" t="s">
        <v>414</v>
      </c>
      <c r="R23" s="36" t="s">
        <v>332</v>
      </c>
      <c r="S23" s="37">
        <v>1</v>
      </c>
      <c r="T23" s="38">
        <v>0.03</v>
      </c>
      <c r="U23" s="38">
        <v>1</v>
      </c>
      <c r="V23" s="38">
        <f t="shared" si="3"/>
        <v>0.03</v>
      </c>
      <c r="W23" s="237"/>
      <c r="X23" s="241"/>
      <c r="Y23" s="233"/>
      <c r="Z23" s="225"/>
      <c r="AA23" s="225"/>
      <c r="AB23" s="218"/>
      <c r="AC23" s="218"/>
      <c r="AD23" s="218"/>
      <c r="AE23" s="218"/>
      <c r="AF23" s="221"/>
      <c r="AG23" s="215"/>
    </row>
    <row r="24" spans="1:33" s="6" customFormat="1" ht="18" customHeight="1">
      <c r="A24" s="269"/>
      <c r="B24" s="273"/>
      <c r="C24" s="273"/>
      <c r="D24" s="273"/>
      <c r="E24" s="285"/>
      <c r="F24" s="280"/>
      <c r="G24" s="283"/>
      <c r="H24" s="261"/>
      <c r="I24" s="261"/>
      <c r="J24" s="264"/>
      <c r="K24" s="266"/>
      <c r="L24" s="267"/>
      <c r="M24" s="248"/>
      <c r="N24" s="242"/>
      <c r="O24" s="242"/>
      <c r="P24" s="250"/>
      <c r="Q24" s="36" t="s">
        <v>415</v>
      </c>
      <c r="R24" s="36" t="s">
        <v>332</v>
      </c>
      <c r="S24" s="37">
        <v>1</v>
      </c>
      <c r="T24" s="38">
        <v>0.03</v>
      </c>
      <c r="U24" s="38">
        <v>1</v>
      </c>
      <c r="V24" s="38">
        <f t="shared" si="3"/>
        <v>0.03</v>
      </c>
      <c r="W24" s="237"/>
      <c r="X24" s="241"/>
      <c r="Y24" s="233"/>
      <c r="Z24" s="225"/>
      <c r="AA24" s="225"/>
      <c r="AB24" s="218"/>
      <c r="AC24" s="218"/>
      <c r="AD24" s="218"/>
      <c r="AE24" s="218"/>
      <c r="AF24" s="221"/>
      <c r="AG24" s="215"/>
    </row>
    <row r="25" spans="1:33" s="6" customFormat="1" ht="18" customHeight="1">
      <c r="A25" s="269"/>
      <c r="B25" s="273"/>
      <c r="C25" s="273"/>
      <c r="D25" s="273"/>
      <c r="E25" s="285"/>
      <c r="F25" s="280"/>
      <c r="G25" s="283"/>
      <c r="H25" s="261"/>
      <c r="I25" s="261"/>
      <c r="J25" s="264"/>
      <c r="K25" s="266"/>
      <c r="L25" s="267"/>
      <c r="M25" s="248"/>
      <c r="N25" s="242"/>
      <c r="O25" s="242"/>
      <c r="P25" s="251"/>
      <c r="Q25" s="36" t="s">
        <v>416</v>
      </c>
      <c r="R25" s="36" t="s">
        <v>331</v>
      </c>
      <c r="S25" s="37">
        <v>1</v>
      </c>
      <c r="T25" s="38">
        <v>0.03</v>
      </c>
      <c r="U25" s="38">
        <v>1</v>
      </c>
      <c r="V25" s="38">
        <f t="shared" si="3"/>
        <v>0.03</v>
      </c>
      <c r="W25" s="237"/>
      <c r="X25" s="241"/>
      <c r="Y25" s="233"/>
      <c r="Z25" s="225"/>
      <c r="AA25" s="225"/>
      <c r="AB25" s="215"/>
      <c r="AC25" s="215"/>
      <c r="AD25" s="218"/>
      <c r="AE25" s="218"/>
      <c r="AF25" s="221"/>
      <c r="AG25" s="215"/>
    </row>
    <row r="26" spans="1:33" s="7" customFormat="1" ht="22.95" customHeight="1">
      <c r="A26" s="270"/>
      <c r="B26" s="274"/>
      <c r="C26" s="274"/>
      <c r="D26" s="274"/>
      <c r="E26" s="243" t="s">
        <v>326</v>
      </c>
      <c r="F26" s="244"/>
      <c r="G26" s="244"/>
      <c r="H26" s="244"/>
      <c r="I26" s="244"/>
      <c r="J26" s="244"/>
      <c r="K26" s="244"/>
      <c r="L26" s="244"/>
      <c r="M26" s="244"/>
      <c r="N26" s="244"/>
      <c r="O26" s="245"/>
      <c r="P26" s="28">
        <f>SUM(P20:P25)</f>
        <v>5.3480506550000007</v>
      </c>
      <c r="Q26" s="39"/>
      <c r="R26" s="40"/>
      <c r="S26" s="40"/>
      <c r="T26" s="41"/>
      <c r="U26" s="41"/>
      <c r="V26" s="42">
        <f>SUM(V20:V25)</f>
        <v>0.57000000000000006</v>
      </c>
      <c r="W26" s="43"/>
      <c r="X26" s="43"/>
      <c r="Y26" s="44"/>
      <c r="Z26" s="44"/>
      <c r="AA26" s="44"/>
      <c r="AB26" s="45"/>
      <c r="AC26" s="45"/>
      <c r="AD26" s="46"/>
      <c r="AE26" s="46"/>
      <c r="AF26" s="47"/>
      <c r="AG26" s="215"/>
    </row>
    <row r="27" spans="1:33" s="6" customFormat="1" ht="26.4" customHeight="1">
      <c r="A27" s="268">
        <v>5</v>
      </c>
      <c r="B27" s="272" t="s">
        <v>419</v>
      </c>
      <c r="C27" s="272"/>
      <c r="D27" s="272" t="s">
        <v>420</v>
      </c>
      <c r="E27" s="19" t="s">
        <v>421</v>
      </c>
      <c r="F27" s="20" t="s">
        <v>422</v>
      </c>
      <c r="G27" s="21"/>
      <c r="H27" s="22">
        <v>145</v>
      </c>
      <c r="I27" s="22">
        <v>100</v>
      </c>
      <c r="J27" s="18" t="s">
        <v>423</v>
      </c>
      <c r="K27" s="29">
        <f>H27*I27*J27*7.85/1000000</f>
        <v>0.34147499999999997</v>
      </c>
      <c r="L27" s="23">
        <v>0.22800000000000001</v>
      </c>
      <c r="M27" s="30">
        <f>K27-L27</f>
        <v>0.11347499999999996</v>
      </c>
      <c r="N27" s="27">
        <v>6.9</v>
      </c>
      <c r="O27" s="31">
        <v>3.4</v>
      </c>
      <c r="P27" s="30">
        <f>K27*N27-M27*O27</f>
        <v>1.9703625</v>
      </c>
      <c r="Q27" s="36" t="s">
        <v>403</v>
      </c>
      <c r="R27" s="36" t="s">
        <v>340</v>
      </c>
      <c r="S27" s="37">
        <v>1</v>
      </c>
      <c r="T27" s="38">
        <v>0.1</v>
      </c>
      <c r="U27" s="38">
        <v>1</v>
      </c>
      <c r="V27" s="38">
        <f t="shared" ref="V27:V34" si="4">S27*T27/U27</f>
        <v>0.1</v>
      </c>
      <c r="W27" s="237">
        <f>(P35+V35)*1.12</f>
        <v>3.7134277180000006</v>
      </c>
      <c r="X27" s="241">
        <f>W27/1.13</f>
        <v>3.2862192194690274</v>
      </c>
      <c r="Y27" s="232">
        <f>(L27+L32+L30)/(K27+K30+K32)</f>
        <v>0.64448747421330821</v>
      </c>
      <c r="Z27" s="224">
        <f>SUM(K27:K32)*N27*1.1</f>
        <v>3.2975039625</v>
      </c>
      <c r="AA27" s="224">
        <f>Z27/1.13</f>
        <v>2.9181450995575222</v>
      </c>
      <c r="AB27" s="229">
        <v>23300</v>
      </c>
      <c r="AC27" s="218">
        <v>50000</v>
      </c>
      <c r="AD27" s="218">
        <f>AB27/2/AC27</f>
        <v>0.23300000000000001</v>
      </c>
      <c r="AE27" s="218">
        <f>X27+AD27</f>
        <v>3.5192192194690275</v>
      </c>
      <c r="AF27" s="221"/>
      <c r="AG27" s="215"/>
    </row>
    <row r="28" spans="1:33" s="6" customFormat="1" ht="26.4" customHeight="1">
      <c r="A28" s="269"/>
      <c r="B28" s="273"/>
      <c r="C28" s="273"/>
      <c r="D28" s="273"/>
      <c r="E28" s="19"/>
      <c r="F28" s="20"/>
      <c r="G28" s="21"/>
      <c r="H28" s="22"/>
      <c r="I28" s="22"/>
      <c r="J28" s="18"/>
      <c r="K28" s="29"/>
      <c r="L28" s="23"/>
      <c r="M28" s="30"/>
      <c r="N28" s="27"/>
      <c r="O28" s="31"/>
      <c r="P28" s="30"/>
      <c r="Q28" s="36" t="s">
        <v>404</v>
      </c>
      <c r="R28" s="36" t="s">
        <v>339</v>
      </c>
      <c r="S28" s="37">
        <v>1</v>
      </c>
      <c r="T28" s="38">
        <v>0.08</v>
      </c>
      <c r="U28" s="38">
        <v>1</v>
      </c>
      <c r="V28" s="38">
        <f t="shared" si="4"/>
        <v>0.08</v>
      </c>
      <c r="W28" s="237"/>
      <c r="X28" s="241"/>
      <c r="Y28" s="233"/>
      <c r="Z28" s="225"/>
      <c r="AA28" s="225"/>
      <c r="AB28" s="230"/>
      <c r="AC28" s="218"/>
      <c r="AD28" s="218"/>
      <c r="AE28" s="218"/>
      <c r="AF28" s="221"/>
      <c r="AG28" s="215"/>
    </row>
    <row r="29" spans="1:33" s="6" customFormat="1" ht="26.4" customHeight="1">
      <c r="A29" s="269"/>
      <c r="B29" s="273"/>
      <c r="C29" s="273"/>
      <c r="D29" s="273"/>
      <c r="E29" s="19"/>
      <c r="F29" s="20"/>
      <c r="G29" s="21"/>
      <c r="H29" s="22"/>
      <c r="I29" s="22"/>
      <c r="J29" s="18"/>
      <c r="K29" s="29"/>
      <c r="L29" s="23"/>
      <c r="M29" s="30"/>
      <c r="N29" s="27"/>
      <c r="O29" s="31"/>
      <c r="P29" s="30"/>
      <c r="Q29" s="36" t="s">
        <v>405</v>
      </c>
      <c r="R29" s="36" t="s">
        <v>336</v>
      </c>
      <c r="S29" s="37">
        <v>1</v>
      </c>
      <c r="T29" s="38">
        <v>0.05</v>
      </c>
      <c r="U29" s="38">
        <v>1</v>
      </c>
      <c r="V29" s="38">
        <f t="shared" si="4"/>
        <v>0.05</v>
      </c>
      <c r="W29" s="237"/>
      <c r="X29" s="241"/>
      <c r="Y29" s="233"/>
      <c r="Z29" s="225"/>
      <c r="AA29" s="225"/>
      <c r="AB29" s="230"/>
      <c r="AC29" s="218"/>
      <c r="AD29" s="218"/>
      <c r="AE29" s="218"/>
      <c r="AF29" s="221"/>
      <c r="AG29" s="215"/>
    </row>
    <row r="30" spans="1:33" s="6" customFormat="1" ht="18" customHeight="1">
      <c r="A30" s="269"/>
      <c r="B30" s="273"/>
      <c r="C30" s="273"/>
      <c r="D30" s="273"/>
      <c r="E30" s="19" t="s">
        <v>424</v>
      </c>
      <c r="F30" s="20" t="s">
        <v>425</v>
      </c>
      <c r="G30" s="21"/>
      <c r="H30" s="22">
        <v>73</v>
      </c>
      <c r="I30" s="22">
        <v>25</v>
      </c>
      <c r="J30" s="18" t="s">
        <v>423</v>
      </c>
      <c r="K30" s="29">
        <f>H30*I30*J30*7.85/1000000</f>
        <v>4.2978750000000003E-2</v>
      </c>
      <c r="L30" s="23">
        <v>2.9000000000000001E-2</v>
      </c>
      <c r="M30" s="30">
        <f t="shared" ref="M30" si="5">K30-L30</f>
        <v>1.3978750000000002E-2</v>
      </c>
      <c r="N30" s="27">
        <v>6.79</v>
      </c>
      <c r="O30" s="31">
        <v>3.4</v>
      </c>
      <c r="P30" s="30">
        <f>K30*N30-M30*O30</f>
        <v>0.24429796249999999</v>
      </c>
      <c r="Q30" s="36" t="s">
        <v>403</v>
      </c>
      <c r="R30" s="36" t="s">
        <v>336</v>
      </c>
      <c r="S30" s="37">
        <v>1</v>
      </c>
      <c r="T30" s="38">
        <v>0.05</v>
      </c>
      <c r="U30" s="38">
        <v>1</v>
      </c>
      <c r="V30" s="38">
        <f t="shared" si="4"/>
        <v>0.05</v>
      </c>
      <c r="W30" s="237"/>
      <c r="X30" s="241"/>
      <c r="Y30" s="233"/>
      <c r="Z30" s="225"/>
      <c r="AA30" s="225"/>
      <c r="AB30" s="230"/>
      <c r="AC30" s="218"/>
      <c r="AD30" s="218"/>
      <c r="AE30" s="218"/>
      <c r="AF30" s="221"/>
      <c r="AG30" s="215"/>
    </row>
    <row r="31" spans="1:33" s="6" customFormat="1" ht="18" customHeight="1">
      <c r="A31" s="269"/>
      <c r="B31" s="273"/>
      <c r="C31" s="273"/>
      <c r="D31" s="273"/>
      <c r="E31" s="19"/>
      <c r="F31" s="20"/>
      <c r="G31" s="21"/>
      <c r="H31" s="22"/>
      <c r="I31" s="22"/>
      <c r="J31" s="18"/>
      <c r="K31" s="29"/>
      <c r="L31" s="23"/>
      <c r="M31" s="30"/>
      <c r="N31" s="27"/>
      <c r="O31" s="31"/>
      <c r="P31" s="30"/>
      <c r="Q31" s="36" t="s">
        <v>404</v>
      </c>
      <c r="R31" s="36" t="s">
        <v>336</v>
      </c>
      <c r="S31" s="37">
        <v>1</v>
      </c>
      <c r="T31" s="38">
        <v>0.05</v>
      </c>
      <c r="U31" s="38">
        <v>1</v>
      </c>
      <c r="V31" s="38">
        <f t="shared" si="4"/>
        <v>0.05</v>
      </c>
      <c r="W31" s="237"/>
      <c r="X31" s="241"/>
      <c r="Y31" s="233"/>
      <c r="Z31" s="225"/>
      <c r="AA31" s="225"/>
      <c r="AB31" s="230"/>
      <c r="AC31" s="218"/>
      <c r="AD31" s="218"/>
      <c r="AE31" s="218"/>
      <c r="AF31" s="221"/>
      <c r="AG31" s="215"/>
    </row>
    <row r="32" spans="1:33" s="6" customFormat="1" ht="26.4" customHeight="1">
      <c r="A32" s="269"/>
      <c r="B32" s="273"/>
      <c r="C32" s="273"/>
      <c r="D32" s="273"/>
      <c r="E32" s="19" t="s">
        <v>426</v>
      </c>
      <c r="F32" s="20" t="s">
        <v>362</v>
      </c>
      <c r="G32" s="21"/>
      <c r="H32" s="22">
        <v>62.5</v>
      </c>
      <c r="I32" s="22">
        <v>37</v>
      </c>
      <c r="J32" s="18" t="s">
        <v>423</v>
      </c>
      <c r="K32" s="29">
        <v>0.05</v>
      </c>
      <c r="L32" s="23">
        <v>2.3E-2</v>
      </c>
      <c r="M32" s="30">
        <f t="shared" ref="M32" si="6">K32-L32</f>
        <v>2.7000000000000003E-2</v>
      </c>
      <c r="N32" s="27">
        <v>5.5</v>
      </c>
      <c r="O32" s="31">
        <v>3.4</v>
      </c>
      <c r="P32" s="30">
        <v>0.27089999999999997</v>
      </c>
      <c r="Q32" s="36" t="s">
        <v>403</v>
      </c>
      <c r="R32" s="36" t="s">
        <v>336</v>
      </c>
      <c r="S32" s="37">
        <v>1</v>
      </c>
      <c r="T32" s="38">
        <v>0.05</v>
      </c>
      <c r="U32" s="38">
        <v>1</v>
      </c>
      <c r="V32" s="38">
        <f t="shared" si="4"/>
        <v>0.05</v>
      </c>
      <c r="W32" s="237"/>
      <c r="X32" s="241"/>
      <c r="Y32" s="233"/>
      <c r="Z32" s="225"/>
      <c r="AA32" s="225"/>
      <c r="AB32" s="230"/>
      <c r="AC32" s="218"/>
      <c r="AD32" s="218"/>
      <c r="AE32" s="218"/>
      <c r="AF32" s="221"/>
      <c r="AG32" s="215"/>
    </row>
    <row r="33" spans="1:33" s="6" customFormat="1" ht="26.4" customHeight="1">
      <c r="A33" s="269"/>
      <c r="B33" s="273"/>
      <c r="C33" s="273"/>
      <c r="D33" s="273"/>
      <c r="E33" s="19"/>
      <c r="F33" s="20"/>
      <c r="G33" s="21"/>
      <c r="H33" s="22"/>
      <c r="I33" s="22"/>
      <c r="J33" s="18"/>
      <c r="K33" s="29"/>
      <c r="L33" s="23"/>
      <c r="M33" s="30"/>
      <c r="N33" s="27"/>
      <c r="O33" s="31"/>
      <c r="P33" s="30"/>
      <c r="Q33" s="36" t="s">
        <v>404</v>
      </c>
      <c r="R33" s="36" t="s">
        <v>336</v>
      </c>
      <c r="S33" s="37">
        <v>1</v>
      </c>
      <c r="T33" s="38">
        <v>0.05</v>
      </c>
      <c r="U33" s="38">
        <v>1</v>
      </c>
      <c r="V33" s="38">
        <f t="shared" si="4"/>
        <v>0.05</v>
      </c>
      <c r="W33" s="237"/>
      <c r="X33" s="241"/>
      <c r="Y33" s="233"/>
      <c r="Z33" s="225"/>
      <c r="AA33" s="225"/>
      <c r="AB33" s="230"/>
      <c r="AC33" s="218"/>
      <c r="AD33" s="218"/>
      <c r="AE33" s="218"/>
      <c r="AF33" s="221"/>
      <c r="AG33" s="215"/>
    </row>
    <row r="34" spans="1:33" s="6" customFormat="1" ht="18" customHeight="1">
      <c r="A34" s="269"/>
      <c r="B34" s="273"/>
      <c r="C34" s="273"/>
      <c r="D34" s="273"/>
      <c r="E34" s="19"/>
      <c r="F34" s="20"/>
      <c r="G34" s="21"/>
      <c r="H34" s="23"/>
      <c r="I34" s="23"/>
      <c r="J34" s="21"/>
      <c r="K34" s="29"/>
      <c r="L34" s="23"/>
      <c r="M34" s="30"/>
      <c r="N34" s="31"/>
      <c r="O34" s="31"/>
      <c r="P34" s="30"/>
      <c r="Q34" s="36" t="s">
        <v>366</v>
      </c>
      <c r="R34" s="36"/>
      <c r="S34" s="37">
        <v>8</v>
      </c>
      <c r="T34" s="38">
        <v>0.05</v>
      </c>
      <c r="U34" s="38">
        <v>1</v>
      </c>
      <c r="V34" s="38">
        <f t="shared" si="4"/>
        <v>0.4</v>
      </c>
      <c r="W34" s="237"/>
      <c r="X34" s="241"/>
      <c r="Y34" s="233"/>
      <c r="Z34" s="225"/>
      <c r="AA34" s="225"/>
      <c r="AB34" s="230"/>
      <c r="AC34" s="218"/>
      <c r="AD34" s="218"/>
      <c r="AE34" s="218"/>
      <c r="AF34" s="221"/>
      <c r="AG34" s="215"/>
    </row>
    <row r="35" spans="1:33" s="7" customFormat="1" ht="22.95" customHeight="1">
      <c r="A35" s="270"/>
      <c r="B35" s="274"/>
      <c r="C35" s="274"/>
      <c r="D35" s="274"/>
      <c r="E35" s="243" t="s">
        <v>326</v>
      </c>
      <c r="F35" s="244"/>
      <c r="G35" s="244"/>
      <c r="H35" s="244"/>
      <c r="I35" s="244"/>
      <c r="J35" s="244"/>
      <c r="K35" s="244"/>
      <c r="L35" s="244"/>
      <c r="M35" s="244"/>
      <c r="N35" s="244"/>
      <c r="O35" s="245"/>
      <c r="P35" s="28">
        <f>SUM(P27:P34)</f>
        <v>2.4855604625000001</v>
      </c>
      <c r="Q35" s="39"/>
      <c r="R35" s="40"/>
      <c r="S35" s="40"/>
      <c r="T35" s="41"/>
      <c r="U35" s="41"/>
      <c r="V35" s="42">
        <f>SUM(V27:V34)</f>
        <v>0.83</v>
      </c>
      <c r="W35" s="43"/>
      <c r="X35" s="43"/>
      <c r="Y35" s="44"/>
      <c r="Z35" s="44"/>
      <c r="AA35" s="44"/>
      <c r="AB35" s="230"/>
      <c r="AC35" s="45"/>
      <c r="AD35" s="46"/>
      <c r="AE35" s="46"/>
      <c r="AF35" s="47"/>
      <c r="AG35" s="215"/>
    </row>
    <row r="36" spans="1:33" s="6" customFormat="1" ht="26.4" customHeight="1">
      <c r="A36" s="268">
        <v>6</v>
      </c>
      <c r="B36" s="272" t="s">
        <v>427</v>
      </c>
      <c r="C36" s="272"/>
      <c r="D36" s="272" t="s">
        <v>428</v>
      </c>
      <c r="E36" s="19" t="s">
        <v>429</v>
      </c>
      <c r="F36" s="20" t="s">
        <v>422</v>
      </c>
      <c r="G36" s="21"/>
      <c r="H36" s="22">
        <v>145</v>
      </c>
      <c r="I36" s="22">
        <v>100</v>
      </c>
      <c r="J36" s="18">
        <v>3</v>
      </c>
      <c r="K36" s="29">
        <f>H36*I36*J36*7.85/1000000</f>
        <v>0.34147499999999997</v>
      </c>
      <c r="L36" s="23">
        <v>0.22800000000000001</v>
      </c>
      <c r="M36" s="30">
        <f>K36-L36</f>
        <v>0.11347499999999996</v>
      </c>
      <c r="N36" s="27">
        <v>6.9</v>
      </c>
      <c r="O36" s="31">
        <v>3.4</v>
      </c>
      <c r="P36" s="30">
        <f>K36*N36-M36*O36</f>
        <v>1.9703625</v>
      </c>
      <c r="Q36" s="36" t="s">
        <v>403</v>
      </c>
      <c r="R36" s="36" t="s">
        <v>340</v>
      </c>
      <c r="S36" s="37">
        <v>1</v>
      </c>
      <c r="T36" s="38">
        <v>0.1</v>
      </c>
      <c r="U36" s="38">
        <v>1</v>
      </c>
      <c r="V36" s="38">
        <f t="shared" ref="V36:V43" si="7">S36*T36/U36</f>
        <v>0.1</v>
      </c>
      <c r="W36" s="237">
        <f>(P44+V44)*1.12</f>
        <v>3.1860197180000003</v>
      </c>
      <c r="X36" s="241">
        <f>W36/1.13</f>
        <v>2.8194864761061953</v>
      </c>
      <c r="Y36" s="232">
        <f>(L36+L41+L39)/(K36+K39+K41)</f>
        <v>0.66848092911045875</v>
      </c>
      <c r="Z36" s="224">
        <f>SUM(K36:K43)*N36*1.1</f>
        <v>2.9180039625000003</v>
      </c>
      <c r="AA36" s="224">
        <f>Z36/1.13</f>
        <v>2.5823043915929209</v>
      </c>
      <c r="AB36" s="230"/>
      <c r="AC36" s="218">
        <v>50000</v>
      </c>
      <c r="AD36" s="218">
        <f>AB27/2/AC36</f>
        <v>0.23300000000000001</v>
      </c>
      <c r="AE36" s="218">
        <f>X36+AD36</f>
        <v>3.0524864761061954</v>
      </c>
      <c r="AF36" s="221"/>
      <c r="AG36" s="215"/>
    </row>
    <row r="37" spans="1:33" s="6" customFormat="1" ht="26.4" customHeight="1">
      <c r="A37" s="269"/>
      <c r="B37" s="273"/>
      <c r="C37" s="273"/>
      <c r="D37" s="273"/>
      <c r="E37" s="19"/>
      <c r="F37" s="20"/>
      <c r="G37" s="21"/>
      <c r="H37" s="22"/>
      <c r="I37" s="22"/>
      <c r="J37" s="18"/>
      <c r="K37" s="29"/>
      <c r="L37" s="23"/>
      <c r="M37" s="30"/>
      <c r="N37" s="27"/>
      <c r="O37" s="31"/>
      <c r="P37" s="30"/>
      <c r="Q37" s="36" t="s">
        <v>404</v>
      </c>
      <c r="R37" s="36" t="s">
        <v>339</v>
      </c>
      <c r="S37" s="37">
        <v>1</v>
      </c>
      <c r="T37" s="38">
        <v>0.08</v>
      </c>
      <c r="U37" s="38">
        <v>1</v>
      </c>
      <c r="V37" s="38">
        <f t="shared" si="7"/>
        <v>0.08</v>
      </c>
      <c r="W37" s="237"/>
      <c r="X37" s="241"/>
      <c r="Y37" s="233"/>
      <c r="Z37" s="225"/>
      <c r="AA37" s="225"/>
      <c r="AB37" s="230"/>
      <c r="AC37" s="218"/>
      <c r="AD37" s="218"/>
      <c r="AE37" s="218"/>
      <c r="AF37" s="221"/>
      <c r="AG37" s="215"/>
    </row>
    <row r="38" spans="1:33" s="6" customFormat="1" ht="26.4" customHeight="1">
      <c r="A38" s="269"/>
      <c r="B38" s="273"/>
      <c r="C38" s="273"/>
      <c r="D38" s="273"/>
      <c r="E38" s="19"/>
      <c r="F38" s="20"/>
      <c r="G38" s="21"/>
      <c r="H38" s="22"/>
      <c r="I38" s="22"/>
      <c r="J38" s="18"/>
      <c r="K38" s="29"/>
      <c r="L38" s="23"/>
      <c r="M38" s="30"/>
      <c r="N38" s="27"/>
      <c r="O38" s="31"/>
      <c r="P38" s="30"/>
      <c r="Q38" s="36" t="s">
        <v>405</v>
      </c>
      <c r="R38" s="36" t="s">
        <v>336</v>
      </c>
      <c r="S38" s="37">
        <v>1</v>
      </c>
      <c r="T38" s="38">
        <v>0.05</v>
      </c>
      <c r="U38" s="38">
        <v>1</v>
      </c>
      <c r="V38" s="38">
        <f t="shared" si="7"/>
        <v>0.05</v>
      </c>
      <c r="W38" s="237"/>
      <c r="X38" s="241"/>
      <c r="Y38" s="233"/>
      <c r="Z38" s="225"/>
      <c r="AA38" s="225"/>
      <c r="AB38" s="230"/>
      <c r="AC38" s="218"/>
      <c r="AD38" s="218"/>
      <c r="AE38" s="218"/>
      <c r="AF38" s="221"/>
      <c r="AG38" s="215"/>
    </row>
    <row r="39" spans="1:33" s="6" customFormat="1" ht="18" customHeight="1">
      <c r="A39" s="269"/>
      <c r="B39" s="273"/>
      <c r="C39" s="273"/>
      <c r="D39" s="273"/>
      <c r="E39" s="19" t="s">
        <v>424</v>
      </c>
      <c r="F39" s="20" t="s">
        <v>425</v>
      </c>
      <c r="G39" s="21"/>
      <c r="H39" s="22">
        <v>73</v>
      </c>
      <c r="I39" s="22">
        <v>25</v>
      </c>
      <c r="J39" s="18" t="s">
        <v>423</v>
      </c>
      <c r="K39" s="29">
        <f>H39*I39*J39*7.85/1000000</f>
        <v>4.2978750000000003E-2</v>
      </c>
      <c r="L39" s="23">
        <v>2.9000000000000001E-2</v>
      </c>
      <c r="M39" s="30">
        <f t="shared" ref="M39" si="8">K39-L39</f>
        <v>1.3978750000000002E-2</v>
      </c>
      <c r="N39" s="27">
        <v>6.79</v>
      </c>
      <c r="O39" s="31">
        <v>3.4</v>
      </c>
      <c r="P39" s="30">
        <f>K39*N39-M39*O39</f>
        <v>0.24429796249999999</v>
      </c>
      <c r="Q39" s="36" t="s">
        <v>403</v>
      </c>
      <c r="R39" s="36" t="s">
        <v>336</v>
      </c>
      <c r="S39" s="37">
        <v>1</v>
      </c>
      <c r="T39" s="38">
        <v>0.05</v>
      </c>
      <c r="U39" s="38">
        <v>1</v>
      </c>
      <c r="V39" s="38">
        <f t="shared" si="7"/>
        <v>0.05</v>
      </c>
      <c r="W39" s="237"/>
      <c r="X39" s="241"/>
      <c r="Y39" s="233"/>
      <c r="Z39" s="225"/>
      <c r="AA39" s="225"/>
      <c r="AB39" s="230"/>
      <c r="AC39" s="218"/>
      <c r="AD39" s="218"/>
      <c r="AE39" s="218"/>
      <c r="AF39" s="221"/>
      <c r="AG39" s="215"/>
    </row>
    <row r="40" spans="1:33" s="6" customFormat="1" ht="18" customHeight="1">
      <c r="A40" s="269"/>
      <c r="B40" s="273"/>
      <c r="C40" s="273"/>
      <c r="D40" s="273"/>
      <c r="E40" s="19"/>
      <c r="F40" s="20"/>
      <c r="G40" s="21"/>
      <c r="H40" s="22"/>
      <c r="I40" s="22"/>
      <c r="J40" s="18"/>
      <c r="K40" s="29"/>
      <c r="L40" s="23"/>
      <c r="M40" s="30"/>
      <c r="N40" s="27"/>
      <c r="O40" s="31"/>
      <c r="P40" s="30"/>
      <c r="Q40" s="36" t="s">
        <v>404</v>
      </c>
      <c r="R40" s="36" t="s">
        <v>336</v>
      </c>
      <c r="S40" s="37">
        <v>1</v>
      </c>
      <c r="T40" s="38">
        <v>0.05</v>
      </c>
      <c r="U40" s="38">
        <v>1</v>
      </c>
      <c r="V40" s="38">
        <f t="shared" si="7"/>
        <v>0.05</v>
      </c>
      <c r="W40" s="237"/>
      <c r="X40" s="241"/>
      <c r="Y40" s="233"/>
      <c r="Z40" s="225"/>
      <c r="AA40" s="225"/>
      <c r="AB40" s="230"/>
      <c r="AC40" s="218"/>
      <c r="AD40" s="218"/>
      <c r="AE40" s="218"/>
      <c r="AF40" s="221"/>
      <c r="AG40" s="215"/>
    </row>
    <row r="41" spans="1:33" s="6" customFormat="1" ht="26.4" customHeight="1">
      <c r="A41" s="269"/>
      <c r="B41" s="273"/>
      <c r="C41" s="273"/>
      <c r="D41" s="273"/>
      <c r="E41" s="19"/>
      <c r="F41" s="20"/>
      <c r="G41" s="21"/>
      <c r="H41" s="22"/>
      <c r="I41" s="22"/>
      <c r="J41" s="18"/>
      <c r="K41" s="29"/>
      <c r="L41" s="23"/>
      <c r="M41" s="30"/>
      <c r="N41" s="27"/>
      <c r="O41" s="31"/>
      <c r="P41" s="30"/>
      <c r="Q41" s="36" t="s">
        <v>403</v>
      </c>
      <c r="R41" s="36" t="s">
        <v>336</v>
      </c>
      <c r="S41" s="37">
        <v>1</v>
      </c>
      <c r="T41" s="38">
        <v>0.05</v>
      </c>
      <c r="U41" s="38">
        <v>1</v>
      </c>
      <c r="V41" s="38">
        <f t="shared" si="7"/>
        <v>0.05</v>
      </c>
      <c r="W41" s="237"/>
      <c r="X41" s="241"/>
      <c r="Y41" s="233"/>
      <c r="Z41" s="225"/>
      <c r="AA41" s="225"/>
      <c r="AB41" s="230"/>
      <c r="AC41" s="218"/>
      <c r="AD41" s="218"/>
      <c r="AE41" s="218"/>
      <c r="AF41" s="221"/>
      <c r="AG41" s="215"/>
    </row>
    <row r="42" spans="1:33" s="6" customFormat="1" ht="26.4" customHeight="1">
      <c r="A42" s="269"/>
      <c r="B42" s="273"/>
      <c r="C42" s="273"/>
      <c r="D42" s="273"/>
      <c r="E42" s="19"/>
      <c r="F42" s="20"/>
      <c r="G42" s="21"/>
      <c r="H42" s="22"/>
      <c r="I42" s="22"/>
      <c r="J42" s="18"/>
      <c r="K42" s="29"/>
      <c r="L42" s="23"/>
      <c r="M42" s="30"/>
      <c r="N42" s="27"/>
      <c r="O42" s="31"/>
      <c r="P42" s="30"/>
      <c r="Q42" s="36" t="s">
        <v>404</v>
      </c>
      <c r="R42" s="36" t="s">
        <v>336</v>
      </c>
      <c r="S42" s="37">
        <v>1</v>
      </c>
      <c r="T42" s="38">
        <v>0.05</v>
      </c>
      <c r="U42" s="38">
        <v>1</v>
      </c>
      <c r="V42" s="38">
        <f t="shared" si="7"/>
        <v>0.05</v>
      </c>
      <c r="W42" s="237"/>
      <c r="X42" s="241"/>
      <c r="Y42" s="233"/>
      <c r="Z42" s="225"/>
      <c r="AA42" s="225"/>
      <c r="AB42" s="230"/>
      <c r="AC42" s="218"/>
      <c r="AD42" s="218"/>
      <c r="AE42" s="218"/>
      <c r="AF42" s="221"/>
      <c r="AG42" s="215"/>
    </row>
    <row r="43" spans="1:33" s="6" customFormat="1" ht="18" customHeight="1">
      <c r="A43" s="269"/>
      <c r="B43" s="273"/>
      <c r="C43" s="273"/>
      <c r="D43" s="273"/>
      <c r="E43" s="19"/>
      <c r="F43" s="20"/>
      <c r="G43" s="21"/>
      <c r="H43" s="23"/>
      <c r="I43" s="23"/>
      <c r="J43" s="21"/>
      <c r="K43" s="29"/>
      <c r="L43" s="23"/>
      <c r="M43" s="30"/>
      <c r="N43" s="31"/>
      <c r="O43" s="31"/>
      <c r="P43" s="30"/>
      <c r="Q43" s="36" t="s">
        <v>366</v>
      </c>
      <c r="R43" s="36"/>
      <c r="S43" s="37">
        <v>4</v>
      </c>
      <c r="T43" s="38">
        <v>0.05</v>
      </c>
      <c r="U43" s="38">
        <v>1</v>
      </c>
      <c r="V43" s="38">
        <f t="shared" si="7"/>
        <v>0.2</v>
      </c>
      <c r="W43" s="237"/>
      <c r="X43" s="241"/>
      <c r="Y43" s="233"/>
      <c r="Z43" s="225"/>
      <c r="AA43" s="225"/>
      <c r="AB43" s="231"/>
      <c r="AC43" s="218"/>
      <c r="AD43" s="218"/>
      <c r="AE43" s="218"/>
      <c r="AF43" s="221"/>
      <c r="AG43" s="215"/>
    </row>
    <row r="44" spans="1:33" s="7" customFormat="1" ht="22.95" customHeight="1">
      <c r="A44" s="270"/>
      <c r="B44" s="274"/>
      <c r="C44" s="274"/>
      <c r="D44" s="274"/>
      <c r="E44" s="243" t="s">
        <v>326</v>
      </c>
      <c r="F44" s="244"/>
      <c r="G44" s="244"/>
      <c r="H44" s="244"/>
      <c r="I44" s="244"/>
      <c r="J44" s="244"/>
      <c r="K44" s="244"/>
      <c r="L44" s="244"/>
      <c r="M44" s="244"/>
      <c r="N44" s="244"/>
      <c r="O44" s="245"/>
      <c r="P44" s="28">
        <f>SUM(P36:P43)</f>
        <v>2.2146604624999999</v>
      </c>
      <c r="Q44" s="39"/>
      <c r="R44" s="40"/>
      <c r="S44" s="40"/>
      <c r="T44" s="41"/>
      <c r="U44" s="41"/>
      <c r="V44" s="42">
        <f>SUM(V36:V43)</f>
        <v>0.62999999999999989</v>
      </c>
      <c r="W44" s="43"/>
      <c r="X44" s="43"/>
      <c r="Y44" s="44"/>
      <c r="Z44" s="44"/>
      <c r="AA44" s="44"/>
      <c r="AB44" s="45"/>
      <c r="AC44" s="45"/>
      <c r="AD44" s="46"/>
      <c r="AE44" s="46"/>
      <c r="AF44" s="47"/>
      <c r="AG44" s="215"/>
    </row>
    <row r="45" spans="1:33">
      <c r="N45" s="32"/>
    </row>
    <row r="46" spans="1:33">
      <c r="L46" s="33"/>
      <c r="N46" s="32"/>
    </row>
    <row r="47" spans="1:33">
      <c r="N47" s="32"/>
    </row>
    <row r="48" spans="1:33">
      <c r="N48" s="32"/>
    </row>
    <row r="49" spans="14:14">
      <c r="N49" s="32"/>
    </row>
    <row r="50" spans="14:14">
      <c r="N50" s="32"/>
    </row>
    <row r="51" spans="14:14">
      <c r="N51" s="32"/>
    </row>
    <row r="52" spans="14:14">
      <c r="N52" s="34"/>
    </row>
    <row r="53" spans="14:14">
      <c r="N53" s="34"/>
    </row>
    <row r="54" spans="14:14">
      <c r="N54" s="34"/>
    </row>
    <row r="55" spans="14:14">
      <c r="N55" s="34"/>
    </row>
    <row r="56" spans="14:14">
      <c r="N56" s="34"/>
    </row>
    <row r="57" spans="14:14">
      <c r="N57" s="34"/>
    </row>
    <row r="58" spans="14:14">
      <c r="N58" s="34"/>
    </row>
    <row r="59" spans="14:14">
      <c r="N59" s="34"/>
    </row>
    <row r="60" spans="14:14">
      <c r="N60" s="34"/>
    </row>
  </sheetData>
  <autoFilter ref="A2:XDH44" xr:uid="{00000000-0009-0000-0000-000006000000}"/>
  <mergeCells count="165">
    <mergeCell ref="E26:O26"/>
    <mergeCell ref="E35:O35"/>
    <mergeCell ref="F1:F2"/>
    <mergeCell ref="F3:F6"/>
    <mergeCell ref="F8:F11"/>
    <mergeCell ref="F13:F18"/>
    <mergeCell ref="F20:F25"/>
    <mergeCell ref="G1:G2"/>
    <mergeCell ref="G3:G6"/>
    <mergeCell ref="G8:G11"/>
    <mergeCell ref="G13:G18"/>
    <mergeCell ref="G20:G25"/>
    <mergeCell ref="H3:H6"/>
    <mergeCell ref="H8:H11"/>
    <mergeCell ref="H13:H18"/>
    <mergeCell ref="H20:H25"/>
    <mergeCell ref="I3:I6"/>
    <mergeCell ref="E1:E2"/>
    <mergeCell ref="E3:E6"/>
    <mergeCell ref="E8:E11"/>
    <mergeCell ref="E13:E18"/>
    <mergeCell ref="E20:E25"/>
    <mergeCell ref="N8:N11"/>
    <mergeCell ref="N13:N18"/>
    <mergeCell ref="C1:C2"/>
    <mergeCell ref="C3:C7"/>
    <mergeCell ref="C8:C12"/>
    <mergeCell ref="C13:C19"/>
    <mergeCell ref="C20:C26"/>
    <mergeCell ref="C27:C35"/>
    <mergeCell ref="C36:C44"/>
    <mergeCell ref="D1:D2"/>
    <mergeCell ref="D3:D7"/>
    <mergeCell ref="D8:D12"/>
    <mergeCell ref="D13:D19"/>
    <mergeCell ref="D20:D26"/>
    <mergeCell ref="D27:D35"/>
    <mergeCell ref="D36:D44"/>
    <mergeCell ref="A3:A7"/>
    <mergeCell ref="A8:A12"/>
    <mergeCell ref="A13:A19"/>
    <mergeCell ref="A20:A26"/>
    <mergeCell ref="A27:A35"/>
    <mergeCell ref="A36:A44"/>
    <mergeCell ref="B1:B2"/>
    <mergeCell ref="B3:B7"/>
    <mergeCell ref="B8:B12"/>
    <mergeCell ref="B13:B19"/>
    <mergeCell ref="B20:B26"/>
    <mergeCell ref="B27:B35"/>
    <mergeCell ref="B36:B44"/>
    <mergeCell ref="E44:O44"/>
    <mergeCell ref="H1:J1"/>
    <mergeCell ref="K1:M1"/>
    <mergeCell ref="N1:O1"/>
    <mergeCell ref="I8:I11"/>
    <mergeCell ref="I13:I18"/>
    <mergeCell ref="I20:I25"/>
    <mergeCell ref="J3:J6"/>
    <mergeCell ref="J8:J11"/>
    <mergeCell ref="J13:J18"/>
    <mergeCell ref="J20:J25"/>
    <mergeCell ref="K3:K6"/>
    <mergeCell ref="K8:K11"/>
    <mergeCell ref="K13:K18"/>
    <mergeCell ref="K20:K25"/>
    <mergeCell ref="L3:L6"/>
    <mergeCell ref="L8:L11"/>
    <mergeCell ref="L13:L18"/>
    <mergeCell ref="L20:L25"/>
    <mergeCell ref="M3:M6"/>
    <mergeCell ref="M8:M11"/>
    <mergeCell ref="M13:M18"/>
    <mergeCell ref="M20:M25"/>
    <mergeCell ref="N3:N6"/>
    <mergeCell ref="N20:N25"/>
    <mergeCell ref="O3:O6"/>
    <mergeCell ref="O8:O11"/>
    <mergeCell ref="O13:O18"/>
    <mergeCell ref="O20:O25"/>
    <mergeCell ref="E7:O7"/>
    <mergeCell ref="E12:O12"/>
    <mergeCell ref="E19:O19"/>
    <mergeCell ref="P1:P2"/>
    <mergeCell ref="P3:P6"/>
    <mergeCell ref="P8:P11"/>
    <mergeCell ref="P13:P18"/>
    <mergeCell ref="P20:P25"/>
    <mergeCell ref="W1:W2"/>
    <mergeCell ref="W3:W6"/>
    <mergeCell ref="W8:W11"/>
    <mergeCell ref="W13:W18"/>
    <mergeCell ref="W20:W25"/>
    <mergeCell ref="Q1:V1"/>
    <mergeCell ref="W27:W34"/>
    <mergeCell ref="W36:W43"/>
    <mergeCell ref="X1:X2"/>
    <mergeCell ref="X3:X6"/>
    <mergeCell ref="X8:X11"/>
    <mergeCell ref="X13:X18"/>
    <mergeCell ref="X20:X25"/>
    <mergeCell ref="X27:X34"/>
    <mergeCell ref="X36:X43"/>
    <mergeCell ref="Y1:Y2"/>
    <mergeCell ref="Y3:Y6"/>
    <mergeCell ref="Y8:Y11"/>
    <mergeCell ref="Y13:Y18"/>
    <mergeCell ref="Y20:Y25"/>
    <mergeCell ref="Y27:Y34"/>
    <mergeCell ref="Y36:Y43"/>
    <mergeCell ref="Z1:Z2"/>
    <mergeCell ref="Z3:Z6"/>
    <mergeCell ref="Z8:Z11"/>
    <mergeCell ref="Z13:Z18"/>
    <mergeCell ref="Z20:Z25"/>
    <mergeCell ref="Z27:Z34"/>
    <mergeCell ref="Z36:Z43"/>
    <mergeCell ref="AA1:AA2"/>
    <mergeCell ref="AA3:AA6"/>
    <mergeCell ref="AA8:AA11"/>
    <mergeCell ref="AA13:AA18"/>
    <mergeCell ref="AA20:AA25"/>
    <mergeCell ref="AA27:AA34"/>
    <mergeCell ref="AA36:AA43"/>
    <mergeCell ref="AB1:AB2"/>
    <mergeCell ref="AB3:AB6"/>
    <mergeCell ref="AB8:AB11"/>
    <mergeCell ref="AB13:AB18"/>
    <mergeCell ref="AB20:AB25"/>
    <mergeCell ref="AB27:AB43"/>
    <mergeCell ref="AC1:AC2"/>
    <mergeCell ref="AC3:AC6"/>
    <mergeCell ref="AC8:AC11"/>
    <mergeCell ref="AC13:AC18"/>
    <mergeCell ref="AC20:AC25"/>
    <mergeCell ref="AC27:AC34"/>
    <mergeCell ref="AC36:AC43"/>
    <mergeCell ref="AD1:AD2"/>
    <mergeCell ref="AD3:AD6"/>
    <mergeCell ref="AD8:AD11"/>
    <mergeCell ref="AD13:AD18"/>
    <mergeCell ref="AD20:AD25"/>
    <mergeCell ref="AD27:AD34"/>
    <mergeCell ref="AD36:AD43"/>
    <mergeCell ref="AG1:AG2"/>
    <mergeCell ref="AG3:AG7"/>
    <mergeCell ref="AG8:AG12"/>
    <mergeCell ref="AG13:AG19"/>
    <mergeCell ref="AG20:AG26"/>
    <mergeCell ref="AG27:AG35"/>
    <mergeCell ref="AG36:AG44"/>
    <mergeCell ref="AE1:AE2"/>
    <mergeCell ref="AE3:AE6"/>
    <mergeCell ref="AE8:AE11"/>
    <mergeCell ref="AE13:AE18"/>
    <mergeCell ref="AE20:AE25"/>
    <mergeCell ref="AE27:AE34"/>
    <mergeCell ref="AE36:AE43"/>
    <mergeCell ref="AF1:AF2"/>
    <mergeCell ref="AF3:AF6"/>
    <mergeCell ref="AF8:AF11"/>
    <mergeCell ref="AF13:AF18"/>
    <mergeCell ref="AF20:AF25"/>
    <mergeCell ref="AF27:AF34"/>
    <mergeCell ref="AF36:AF43"/>
  </mergeCells>
  <phoneticPr fontId="35" type="noConversion"/>
  <conditionalFormatting sqref="G3:J3">
    <cfRule type="duplicateValues" dxfId="10" priority="58"/>
  </conditionalFormatting>
  <conditionalFormatting sqref="G8:J8">
    <cfRule type="duplicateValues" dxfId="9" priority="9"/>
  </conditionalFormatting>
  <conditionalFormatting sqref="G13:J17">
    <cfRule type="duplicateValues" dxfId="8" priority="8"/>
  </conditionalFormatting>
  <conditionalFormatting sqref="G20:J24">
    <cfRule type="duplicateValues" dxfId="7" priority="7"/>
  </conditionalFormatting>
  <conditionalFormatting sqref="G32:J34 G27:J29">
    <cfRule type="duplicateValues" dxfId="6" priority="69"/>
  </conditionalFormatting>
  <conditionalFormatting sqref="G30:J31">
    <cfRule type="duplicateValues" dxfId="5" priority="68"/>
  </conditionalFormatting>
  <conditionalFormatting sqref="G41:J43 G36:J38">
    <cfRule type="duplicateValues" dxfId="4" priority="4"/>
  </conditionalFormatting>
  <conditionalFormatting sqref="G39:J40">
    <cfRule type="duplicateValues" dxfId="3" priority="3"/>
  </conditionalFormatting>
  <conditionalFormatting sqref="C45:D1048576">
    <cfRule type="duplicateValues" dxfId="2" priority="66"/>
  </conditionalFormatting>
  <pageMargins left="0.70866141732283505" right="0.70866141732283505" top="0.74803149606299202" bottom="0.74803149606299202" header="0.31496062992126" footer="0.31496062992126"/>
  <pageSetup paperSize="9" scale="43" orientation="landscape" horizontalDpi="200" verticalDpi="300" r:id="rId1"/>
  <colBreaks count="1" manualBreakCount="1">
    <brk id="32" max="1048575" man="1"/>
  </colBreaks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XDD25"/>
  <sheetViews>
    <sheetView tabSelected="1" view="pageBreakPreview" zoomScale="90" zoomScaleNormal="80" workbookViewId="0">
      <pane xSplit="16" ySplit="2" topLeftCell="T3" activePane="bottomRight" state="frozen"/>
      <selection pane="topRight"/>
      <selection pane="bottomLeft"/>
      <selection pane="bottomRight" activeCell="E3" sqref="E3"/>
    </sheetView>
  </sheetViews>
  <sheetFormatPr defaultColWidth="9" defaultRowHeight="15.6"/>
  <cols>
    <col min="1" max="1" width="6.21875" style="8" customWidth="1"/>
    <col min="2" max="2" width="11.6640625" style="9" customWidth="1"/>
    <col min="3" max="3" width="14.33203125" style="10" customWidth="1"/>
    <col min="4" max="4" width="9.6640625" style="10" customWidth="1"/>
    <col min="5" max="5" width="22.109375" style="8" customWidth="1"/>
    <col min="6" max="6" width="9" style="11" customWidth="1"/>
    <col min="7" max="7" width="6" style="12" customWidth="1"/>
    <col min="8" max="9" width="6.109375" style="12" customWidth="1"/>
    <col min="10" max="10" width="4.6640625" style="12" customWidth="1"/>
    <col min="11" max="11" width="7" style="12" customWidth="1"/>
    <col min="12" max="12" width="7.33203125" style="12" customWidth="1"/>
    <col min="13" max="13" width="7.6640625" style="12" customWidth="1"/>
    <col min="14" max="14" width="8.88671875" style="8" customWidth="1"/>
    <col min="15" max="15" width="6.88671875" style="8" customWidth="1"/>
    <col min="16" max="16" width="9.5546875" style="8" customWidth="1"/>
    <col min="17" max="17" width="12.44140625" style="8" customWidth="1"/>
    <col min="18" max="19" width="7.33203125" style="8" customWidth="1"/>
    <col min="20" max="20" width="7.33203125" style="13" customWidth="1"/>
    <col min="21" max="22" width="8.88671875" style="13" customWidth="1"/>
    <col min="23" max="23" width="10" style="8" customWidth="1"/>
    <col min="24" max="24" width="11.6640625" style="8" customWidth="1"/>
    <col min="25" max="25" width="12.21875" style="8" customWidth="1"/>
    <col min="26" max="26" width="8.21875" style="8" customWidth="1"/>
    <col min="27" max="27" width="8.88671875" style="8" customWidth="1"/>
    <col min="28" max="28" width="8.21875" style="8" customWidth="1"/>
    <col min="29" max="29" width="18.44140625" style="8" customWidth="1"/>
    <col min="30" max="30" width="9" style="8" customWidth="1"/>
    <col min="31" max="184" width="9" style="8"/>
    <col min="185" max="185" width="5" style="8" customWidth="1"/>
    <col min="186" max="186" width="15" style="8" customWidth="1"/>
    <col min="187" max="188" width="14.6640625" style="8" customWidth="1"/>
    <col min="189" max="189" width="6.21875" style="8" customWidth="1"/>
    <col min="190" max="192" width="10.109375" style="8" customWidth="1"/>
    <col min="193" max="193" width="10.44140625" style="8" customWidth="1"/>
    <col min="194" max="211" width="9" style="8"/>
    <col min="212" max="212" width="6.44140625" style="8" customWidth="1"/>
    <col min="213" max="213" width="12.21875" style="8" customWidth="1"/>
    <col min="214" max="214" width="28.21875" style="8" customWidth="1"/>
    <col min="215" max="215" width="13.77734375" style="8" customWidth="1"/>
    <col min="216" max="216" width="5.6640625" style="8" customWidth="1"/>
    <col min="217" max="218" width="9.33203125" style="8" customWidth="1"/>
    <col min="219" max="219" width="13.109375" style="8" customWidth="1"/>
    <col min="220" max="440" width="9" style="8"/>
    <col min="441" max="441" width="5" style="8" customWidth="1"/>
    <col min="442" max="442" width="15" style="8" customWidth="1"/>
    <col min="443" max="444" width="14.6640625" style="8" customWidth="1"/>
    <col min="445" max="445" width="6.21875" style="8" customWidth="1"/>
    <col min="446" max="448" width="10.109375" style="8" customWidth="1"/>
    <col min="449" max="449" width="10.44140625" style="8" customWidth="1"/>
    <col min="450" max="467" width="9" style="8"/>
    <col min="468" max="468" width="6.44140625" style="8" customWidth="1"/>
    <col min="469" max="469" width="12.21875" style="8" customWidth="1"/>
    <col min="470" max="470" width="28.21875" style="8" customWidth="1"/>
    <col min="471" max="471" width="13.77734375" style="8" customWidth="1"/>
    <col min="472" max="472" width="5.6640625" style="8" customWidth="1"/>
    <col min="473" max="474" width="9.33203125" style="8" customWidth="1"/>
    <col min="475" max="475" width="13.109375" style="8" customWidth="1"/>
    <col min="476" max="696" width="9" style="8"/>
    <col min="697" max="697" width="5" style="8" customWidth="1"/>
    <col min="698" max="698" width="15" style="8" customWidth="1"/>
    <col min="699" max="700" width="14.6640625" style="8" customWidth="1"/>
    <col min="701" max="701" width="6.21875" style="8" customWidth="1"/>
    <col min="702" max="704" width="10.109375" style="8" customWidth="1"/>
    <col min="705" max="705" width="10.44140625" style="8" customWidth="1"/>
    <col min="706" max="723" width="9" style="8"/>
    <col min="724" max="724" width="6.44140625" style="8" customWidth="1"/>
    <col min="725" max="725" width="12.21875" style="8" customWidth="1"/>
    <col min="726" max="726" width="28.21875" style="8" customWidth="1"/>
    <col min="727" max="727" width="13.77734375" style="8" customWidth="1"/>
    <col min="728" max="728" width="5.6640625" style="8" customWidth="1"/>
    <col min="729" max="730" width="9.33203125" style="8" customWidth="1"/>
    <col min="731" max="731" width="13.109375" style="8" customWidth="1"/>
    <col min="732" max="952" width="9" style="8"/>
    <col min="953" max="953" width="5" style="8" customWidth="1"/>
    <col min="954" max="954" width="15" style="8" customWidth="1"/>
    <col min="955" max="956" width="14.6640625" style="8" customWidth="1"/>
    <col min="957" max="957" width="6.21875" style="8" customWidth="1"/>
    <col min="958" max="960" width="10.109375" style="8" customWidth="1"/>
    <col min="961" max="961" width="10.44140625" style="8" customWidth="1"/>
    <col min="962" max="979" width="9" style="8"/>
    <col min="980" max="980" width="6.44140625" style="8" customWidth="1"/>
    <col min="981" max="981" width="12.21875" style="8" customWidth="1"/>
    <col min="982" max="982" width="28.21875" style="8" customWidth="1"/>
    <col min="983" max="983" width="13.77734375" style="8" customWidth="1"/>
    <col min="984" max="984" width="5.6640625" style="8" customWidth="1"/>
    <col min="985" max="986" width="9.33203125" style="8" customWidth="1"/>
    <col min="987" max="987" width="13.109375" style="8" customWidth="1"/>
    <col min="988" max="1208" width="9" style="8"/>
    <col min="1209" max="1209" width="5" style="8" customWidth="1"/>
    <col min="1210" max="1210" width="15" style="8" customWidth="1"/>
    <col min="1211" max="1212" width="14.6640625" style="8" customWidth="1"/>
    <col min="1213" max="1213" width="6.21875" style="8" customWidth="1"/>
    <col min="1214" max="1216" width="10.109375" style="8" customWidth="1"/>
    <col min="1217" max="1217" width="10.44140625" style="8" customWidth="1"/>
    <col min="1218" max="1235" width="9" style="8"/>
    <col min="1236" max="1236" width="6.44140625" style="8" customWidth="1"/>
    <col min="1237" max="1237" width="12.21875" style="8" customWidth="1"/>
    <col min="1238" max="1238" width="28.21875" style="8" customWidth="1"/>
    <col min="1239" max="1239" width="13.77734375" style="8" customWidth="1"/>
    <col min="1240" max="1240" width="5.6640625" style="8" customWidth="1"/>
    <col min="1241" max="1242" width="9.33203125" style="8" customWidth="1"/>
    <col min="1243" max="1243" width="13.109375" style="8" customWidth="1"/>
    <col min="1244" max="1464" width="9" style="8"/>
    <col min="1465" max="1465" width="5" style="8" customWidth="1"/>
    <col min="1466" max="1466" width="15" style="8" customWidth="1"/>
    <col min="1467" max="1468" width="14.6640625" style="8" customWidth="1"/>
    <col min="1469" max="1469" width="6.21875" style="8" customWidth="1"/>
    <col min="1470" max="1472" width="10.109375" style="8" customWidth="1"/>
    <col min="1473" max="1473" width="10.44140625" style="8" customWidth="1"/>
    <col min="1474" max="1491" width="9" style="8"/>
    <col min="1492" max="1492" width="6.44140625" style="8" customWidth="1"/>
    <col min="1493" max="1493" width="12.21875" style="8" customWidth="1"/>
    <col min="1494" max="1494" width="28.21875" style="8" customWidth="1"/>
    <col min="1495" max="1495" width="13.77734375" style="8" customWidth="1"/>
    <col min="1496" max="1496" width="5.6640625" style="8" customWidth="1"/>
    <col min="1497" max="1498" width="9.33203125" style="8" customWidth="1"/>
    <col min="1499" max="1499" width="13.109375" style="8" customWidth="1"/>
    <col min="1500" max="1720" width="9" style="8"/>
    <col min="1721" max="1721" width="5" style="8" customWidth="1"/>
    <col min="1722" max="1722" width="15" style="8" customWidth="1"/>
    <col min="1723" max="1724" width="14.6640625" style="8" customWidth="1"/>
    <col min="1725" max="1725" width="6.21875" style="8" customWidth="1"/>
    <col min="1726" max="1728" width="10.109375" style="8" customWidth="1"/>
    <col min="1729" max="1729" width="10.44140625" style="8" customWidth="1"/>
    <col min="1730" max="1747" width="9" style="8"/>
    <col min="1748" max="1748" width="6.44140625" style="8" customWidth="1"/>
    <col min="1749" max="1749" width="12.21875" style="8" customWidth="1"/>
    <col min="1750" max="1750" width="28.21875" style="8" customWidth="1"/>
    <col min="1751" max="1751" width="13.77734375" style="8" customWidth="1"/>
    <col min="1752" max="1752" width="5.6640625" style="8" customWidth="1"/>
    <col min="1753" max="1754" width="9.33203125" style="8" customWidth="1"/>
    <col min="1755" max="1755" width="13.109375" style="8" customWidth="1"/>
    <col min="1756" max="1976" width="9" style="8"/>
    <col min="1977" max="1977" width="5" style="8" customWidth="1"/>
    <col min="1978" max="1978" width="15" style="8" customWidth="1"/>
    <col min="1979" max="1980" width="14.6640625" style="8" customWidth="1"/>
    <col min="1981" max="1981" width="6.21875" style="8" customWidth="1"/>
    <col min="1982" max="1984" width="10.109375" style="8" customWidth="1"/>
    <col min="1985" max="1985" width="10.44140625" style="8" customWidth="1"/>
    <col min="1986" max="2003" width="9" style="8"/>
    <col min="2004" max="2004" width="6.44140625" style="8" customWidth="1"/>
    <col min="2005" max="2005" width="12.21875" style="8" customWidth="1"/>
    <col min="2006" max="2006" width="28.21875" style="8" customWidth="1"/>
    <col min="2007" max="2007" width="13.77734375" style="8" customWidth="1"/>
    <col min="2008" max="2008" width="5.6640625" style="8" customWidth="1"/>
    <col min="2009" max="2010" width="9.33203125" style="8" customWidth="1"/>
    <col min="2011" max="2011" width="13.109375" style="8" customWidth="1"/>
    <col min="2012" max="2232" width="9" style="8"/>
    <col min="2233" max="2233" width="5" style="8" customWidth="1"/>
    <col min="2234" max="2234" width="15" style="8" customWidth="1"/>
    <col min="2235" max="2236" width="14.6640625" style="8" customWidth="1"/>
    <col min="2237" max="2237" width="6.21875" style="8" customWidth="1"/>
    <col min="2238" max="2240" width="10.109375" style="8" customWidth="1"/>
    <col min="2241" max="2241" width="10.44140625" style="8" customWidth="1"/>
    <col min="2242" max="2259" width="9" style="8"/>
    <col min="2260" max="2260" width="6.44140625" style="8" customWidth="1"/>
    <col min="2261" max="2261" width="12.21875" style="8" customWidth="1"/>
    <col min="2262" max="2262" width="28.21875" style="8" customWidth="1"/>
    <col min="2263" max="2263" width="13.77734375" style="8" customWidth="1"/>
    <col min="2264" max="2264" width="5.6640625" style="8" customWidth="1"/>
    <col min="2265" max="2266" width="9.33203125" style="8" customWidth="1"/>
    <col min="2267" max="2267" width="13.109375" style="8" customWidth="1"/>
    <col min="2268" max="2488" width="9" style="8"/>
    <col min="2489" max="2489" width="5" style="8" customWidth="1"/>
    <col min="2490" max="2490" width="15" style="8" customWidth="1"/>
    <col min="2491" max="2492" width="14.6640625" style="8" customWidth="1"/>
    <col min="2493" max="2493" width="6.21875" style="8" customWidth="1"/>
    <col min="2494" max="2496" width="10.109375" style="8" customWidth="1"/>
    <col min="2497" max="2497" width="10.44140625" style="8" customWidth="1"/>
    <col min="2498" max="2515" width="9" style="8"/>
    <col min="2516" max="2516" width="6.44140625" style="8" customWidth="1"/>
    <col min="2517" max="2517" width="12.21875" style="8" customWidth="1"/>
    <col min="2518" max="2518" width="28.21875" style="8" customWidth="1"/>
    <col min="2519" max="2519" width="13.77734375" style="8" customWidth="1"/>
    <col min="2520" max="2520" width="5.6640625" style="8" customWidth="1"/>
    <col min="2521" max="2522" width="9.33203125" style="8" customWidth="1"/>
    <col min="2523" max="2523" width="13.109375" style="8" customWidth="1"/>
    <col min="2524" max="2744" width="9" style="8"/>
    <col min="2745" max="2745" width="5" style="8" customWidth="1"/>
    <col min="2746" max="2746" width="15" style="8" customWidth="1"/>
    <col min="2747" max="2748" width="14.6640625" style="8" customWidth="1"/>
    <col min="2749" max="2749" width="6.21875" style="8" customWidth="1"/>
    <col min="2750" max="2752" width="10.109375" style="8" customWidth="1"/>
    <col min="2753" max="2753" width="10.44140625" style="8" customWidth="1"/>
    <col min="2754" max="2771" width="9" style="8"/>
    <col min="2772" max="2772" width="6.44140625" style="8" customWidth="1"/>
    <col min="2773" max="2773" width="12.21875" style="8" customWidth="1"/>
    <col min="2774" max="2774" width="28.21875" style="8" customWidth="1"/>
    <col min="2775" max="2775" width="13.77734375" style="8" customWidth="1"/>
    <col min="2776" max="2776" width="5.6640625" style="8" customWidth="1"/>
    <col min="2777" max="2778" width="9.33203125" style="8" customWidth="1"/>
    <col min="2779" max="2779" width="13.109375" style="8" customWidth="1"/>
    <col min="2780" max="3000" width="9" style="8"/>
    <col min="3001" max="3001" width="5" style="8" customWidth="1"/>
    <col min="3002" max="3002" width="15" style="8" customWidth="1"/>
    <col min="3003" max="3004" width="14.6640625" style="8" customWidth="1"/>
    <col min="3005" max="3005" width="6.21875" style="8" customWidth="1"/>
    <col min="3006" max="3008" width="10.109375" style="8" customWidth="1"/>
    <col min="3009" max="3009" width="10.44140625" style="8" customWidth="1"/>
    <col min="3010" max="3027" width="9" style="8"/>
    <col min="3028" max="3028" width="6.44140625" style="8" customWidth="1"/>
    <col min="3029" max="3029" width="12.21875" style="8" customWidth="1"/>
    <col min="3030" max="3030" width="28.21875" style="8" customWidth="1"/>
    <col min="3031" max="3031" width="13.77734375" style="8" customWidth="1"/>
    <col min="3032" max="3032" width="5.6640625" style="8" customWidth="1"/>
    <col min="3033" max="3034" width="9.33203125" style="8" customWidth="1"/>
    <col min="3035" max="3035" width="13.109375" style="8" customWidth="1"/>
    <col min="3036" max="3256" width="9" style="8"/>
    <col min="3257" max="3257" width="5" style="8" customWidth="1"/>
    <col min="3258" max="3258" width="15" style="8" customWidth="1"/>
    <col min="3259" max="3260" width="14.6640625" style="8" customWidth="1"/>
    <col min="3261" max="3261" width="6.21875" style="8" customWidth="1"/>
    <col min="3262" max="3264" width="10.109375" style="8" customWidth="1"/>
    <col min="3265" max="3265" width="10.44140625" style="8" customWidth="1"/>
    <col min="3266" max="3283" width="9" style="8"/>
    <col min="3284" max="3284" width="6.44140625" style="8" customWidth="1"/>
    <col min="3285" max="3285" width="12.21875" style="8" customWidth="1"/>
    <col min="3286" max="3286" width="28.21875" style="8" customWidth="1"/>
    <col min="3287" max="3287" width="13.77734375" style="8" customWidth="1"/>
    <col min="3288" max="3288" width="5.6640625" style="8" customWidth="1"/>
    <col min="3289" max="3290" width="9.33203125" style="8" customWidth="1"/>
    <col min="3291" max="3291" width="13.109375" style="8" customWidth="1"/>
    <col min="3292" max="3512" width="9" style="8"/>
    <col min="3513" max="3513" width="5" style="8" customWidth="1"/>
    <col min="3514" max="3514" width="15" style="8" customWidth="1"/>
    <col min="3515" max="3516" width="14.6640625" style="8" customWidth="1"/>
    <col min="3517" max="3517" width="6.21875" style="8" customWidth="1"/>
    <col min="3518" max="3520" width="10.109375" style="8" customWidth="1"/>
    <col min="3521" max="3521" width="10.44140625" style="8" customWidth="1"/>
    <col min="3522" max="3539" width="9" style="8"/>
    <col min="3540" max="3540" width="6.44140625" style="8" customWidth="1"/>
    <col min="3541" max="3541" width="12.21875" style="8" customWidth="1"/>
    <col min="3542" max="3542" width="28.21875" style="8" customWidth="1"/>
    <col min="3543" max="3543" width="13.77734375" style="8" customWidth="1"/>
    <col min="3544" max="3544" width="5.6640625" style="8" customWidth="1"/>
    <col min="3545" max="3546" width="9.33203125" style="8" customWidth="1"/>
    <col min="3547" max="3547" width="13.109375" style="8" customWidth="1"/>
    <col min="3548" max="3768" width="9" style="8"/>
    <col min="3769" max="3769" width="5" style="8" customWidth="1"/>
    <col min="3770" max="3770" width="15" style="8" customWidth="1"/>
    <col min="3771" max="3772" width="14.6640625" style="8" customWidth="1"/>
    <col min="3773" max="3773" width="6.21875" style="8" customWidth="1"/>
    <col min="3774" max="3776" width="10.109375" style="8" customWidth="1"/>
    <col min="3777" max="3777" width="10.44140625" style="8" customWidth="1"/>
    <col min="3778" max="3795" width="9" style="8"/>
    <col min="3796" max="3796" width="6.44140625" style="8" customWidth="1"/>
    <col min="3797" max="3797" width="12.21875" style="8" customWidth="1"/>
    <col min="3798" max="3798" width="28.21875" style="8" customWidth="1"/>
    <col min="3799" max="3799" width="13.77734375" style="8" customWidth="1"/>
    <col min="3800" max="3800" width="5.6640625" style="8" customWidth="1"/>
    <col min="3801" max="3802" width="9.33203125" style="8" customWidth="1"/>
    <col min="3803" max="3803" width="13.109375" style="8" customWidth="1"/>
    <col min="3804" max="4024" width="9" style="8"/>
    <col min="4025" max="4025" width="5" style="8" customWidth="1"/>
    <col min="4026" max="4026" width="15" style="8" customWidth="1"/>
    <col min="4027" max="4028" width="14.6640625" style="8" customWidth="1"/>
    <col min="4029" max="4029" width="6.21875" style="8" customWidth="1"/>
    <col min="4030" max="4032" width="10.109375" style="8" customWidth="1"/>
    <col min="4033" max="4033" width="10.44140625" style="8" customWidth="1"/>
    <col min="4034" max="4051" width="9" style="8"/>
    <col min="4052" max="4052" width="6.44140625" style="8" customWidth="1"/>
    <col min="4053" max="4053" width="12.21875" style="8" customWidth="1"/>
    <col min="4054" max="4054" width="28.21875" style="8" customWidth="1"/>
    <col min="4055" max="4055" width="13.77734375" style="8" customWidth="1"/>
    <col min="4056" max="4056" width="5.6640625" style="8" customWidth="1"/>
    <col min="4057" max="4058" width="9.33203125" style="8" customWidth="1"/>
    <col min="4059" max="4059" width="13.109375" style="8" customWidth="1"/>
    <col min="4060" max="4280" width="9" style="8"/>
    <col min="4281" max="4281" width="5" style="8" customWidth="1"/>
    <col min="4282" max="4282" width="15" style="8" customWidth="1"/>
    <col min="4283" max="4284" width="14.6640625" style="8" customWidth="1"/>
    <col min="4285" max="4285" width="6.21875" style="8" customWidth="1"/>
    <col min="4286" max="4288" width="10.109375" style="8" customWidth="1"/>
    <col min="4289" max="4289" width="10.44140625" style="8" customWidth="1"/>
    <col min="4290" max="4307" width="9" style="8"/>
    <col min="4308" max="4308" width="6.44140625" style="8" customWidth="1"/>
    <col min="4309" max="4309" width="12.21875" style="8" customWidth="1"/>
    <col min="4310" max="4310" width="28.21875" style="8" customWidth="1"/>
    <col min="4311" max="4311" width="13.77734375" style="8" customWidth="1"/>
    <col min="4312" max="4312" width="5.6640625" style="8" customWidth="1"/>
    <col min="4313" max="4314" width="9.33203125" style="8" customWidth="1"/>
    <col min="4315" max="4315" width="13.109375" style="8" customWidth="1"/>
    <col min="4316" max="4536" width="9" style="8"/>
    <col min="4537" max="4537" width="5" style="8" customWidth="1"/>
    <col min="4538" max="4538" width="15" style="8" customWidth="1"/>
    <col min="4539" max="4540" width="14.6640625" style="8" customWidth="1"/>
    <col min="4541" max="4541" width="6.21875" style="8" customWidth="1"/>
    <col min="4542" max="4544" width="10.109375" style="8" customWidth="1"/>
    <col min="4545" max="4545" width="10.44140625" style="8" customWidth="1"/>
    <col min="4546" max="4563" width="9" style="8"/>
    <col min="4564" max="4564" width="6.44140625" style="8" customWidth="1"/>
    <col min="4565" max="4565" width="12.21875" style="8" customWidth="1"/>
    <col min="4566" max="4566" width="28.21875" style="8" customWidth="1"/>
    <col min="4567" max="4567" width="13.77734375" style="8" customWidth="1"/>
    <col min="4568" max="4568" width="5.6640625" style="8" customWidth="1"/>
    <col min="4569" max="4570" width="9.33203125" style="8" customWidth="1"/>
    <col min="4571" max="4571" width="13.109375" style="8" customWidth="1"/>
    <col min="4572" max="4792" width="9" style="8"/>
    <col min="4793" max="4793" width="5" style="8" customWidth="1"/>
    <col min="4794" max="4794" width="15" style="8" customWidth="1"/>
    <col min="4795" max="4796" width="14.6640625" style="8" customWidth="1"/>
    <col min="4797" max="4797" width="6.21875" style="8" customWidth="1"/>
    <col min="4798" max="4800" width="10.109375" style="8" customWidth="1"/>
    <col min="4801" max="4801" width="10.44140625" style="8" customWidth="1"/>
    <col min="4802" max="4819" width="9" style="8"/>
    <col min="4820" max="4820" width="6.44140625" style="8" customWidth="1"/>
    <col min="4821" max="4821" width="12.21875" style="8" customWidth="1"/>
    <col min="4822" max="4822" width="28.21875" style="8" customWidth="1"/>
    <col min="4823" max="4823" width="13.77734375" style="8" customWidth="1"/>
    <col min="4824" max="4824" width="5.6640625" style="8" customWidth="1"/>
    <col min="4825" max="4826" width="9.33203125" style="8" customWidth="1"/>
    <col min="4827" max="4827" width="13.109375" style="8" customWidth="1"/>
    <col min="4828" max="5048" width="9" style="8"/>
    <col min="5049" max="5049" width="5" style="8" customWidth="1"/>
    <col min="5050" max="5050" width="15" style="8" customWidth="1"/>
    <col min="5051" max="5052" width="14.6640625" style="8" customWidth="1"/>
    <col min="5053" max="5053" width="6.21875" style="8" customWidth="1"/>
    <col min="5054" max="5056" width="10.109375" style="8" customWidth="1"/>
    <col min="5057" max="5057" width="10.44140625" style="8" customWidth="1"/>
    <col min="5058" max="5075" width="9" style="8"/>
    <col min="5076" max="5076" width="6.44140625" style="8" customWidth="1"/>
    <col min="5077" max="5077" width="12.21875" style="8" customWidth="1"/>
    <col min="5078" max="5078" width="28.21875" style="8" customWidth="1"/>
    <col min="5079" max="5079" width="13.77734375" style="8" customWidth="1"/>
    <col min="5080" max="5080" width="5.6640625" style="8" customWidth="1"/>
    <col min="5081" max="5082" width="9.33203125" style="8" customWidth="1"/>
    <col min="5083" max="5083" width="13.109375" style="8" customWidth="1"/>
    <col min="5084" max="5304" width="9" style="8"/>
    <col min="5305" max="5305" width="5" style="8" customWidth="1"/>
    <col min="5306" max="5306" width="15" style="8" customWidth="1"/>
    <col min="5307" max="5308" width="14.6640625" style="8" customWidth="1"/>
    <col min="5309" max="5309" width="6.21875" style="8" customWidth="1"/>
    <col min="5310" max="5312" width="10.109375" style="8" customWidth="1"/>
    <col min="5313" max="5313" width="10.44140625" style="8" customWidth="1"/>
    <col min="5314" max="5331" width="9" style="8"/>
    <col min="5332" max="5332" width="6.44140625" style="8" customWidth="1"/>
    <col min="5333" max="5333" width="12.21875" style="8" customWidth="1"/>
    <col min="5334" max="5334" width="28.21875" style="8" customWidth="1"/>
    <col min="5335" max="5335" width="13.77734375" style="8" customWidth="1"/>
    <col min="5336" max="5336" width="5.6640625" style="8" customWidth="1"/>
    <col min="5337" max="5338" width="9.33203125" style="8" customWidth="1"/>
    <col min="5339" max="5339" width="13.109375" style="8" customWidth="1"/>
    <col min="5340" max="5560" width="9" style="8"/>
    <col min="5561" max="5561" width="5" style="8" customWidth="1"/>
    <col min="5562" max="5562" width="15" style="8" customWidth="1"/>
    <col min="5563" max="5564" width="14.6640625" style="8" customWidth="1"/>
    <col min="5565" max="5565" width="6.21875" style="8" customWidth="1"/>
    <col min="5566" max="5568" width="10.109375" style="8" customWidth="1"/>
    <col min="5569" max="5569" width="10.44140625" style="8" customWidth="1"/>
    <col min="5570" max="5587" width="9" style="8"/>
    <col min="5588" max="5588" width="6.44140625" style="8" customWidth="1"/>
    <col min="5589" max="5589" width="12.21875" style="8" customWidth="1"/>
    <col min="5590" max="5590" width="28.21875" style="8" customWidth="1"/>
    <col min="5591" max="5591" width="13.77734375" style="8" customWidth="1"/>
    <col min="5592" max="5592" width="5.6640625" style="8" customWidth="1"/>
    <col min="5593" max="5594" width="9.33203125" style="8" customWidth="1"/>
    <col min="5595" max="5595" width="13.109375" style="8" customWidth="1"/>
    <col min="5596" max="5816" width="9" style="8"/>
    <col min="5817" max="5817" width="5" style="8" customWidth="1"/>
    <col min="5818" max="5818" width="15" style="8" customWidth="1"/>
    <col min="5819" max="5820" width="14.6640625" style="8" customWidth="1"/>
    <col min="5821" max="5821" width="6.21875" style="8" customWidth="1"/>
    <col min="5822" max="5824" width="10.109375" style="8" customWidth="1"/>
    <col min="5825" max="5825" width="10.44140625" style="8" customWidth="1"/>
    <col min="5826" max="5843" width="9" style="8"/>
    <col min="5844" max="5844" width="6.44140625" style="8" customWidth="1"/>
    <col min="5845" max="5845" width="12.21875" style="8" customWidth="1"/>
    <col min="5846" max="5846" width="28.21875" style="8" customWidth="1"/>
    <col min="5847" max="5847" width="13.77734375" style="8" customWidth="1"/>
    <col min="5848" max="5848" width="5.6640625" style="8" customWidth="1"/>
    <col min="5849" max="5850" width="9.33203125" style="8" customWidth="1"/>
    <col min="5851" max="5851" width="13.109375" style="8" customWidth="1"/>
    <col min="5852" max="6072" width="9" style="8"/>
    <col min="6073" max="6073" width="5" style="8" customWidth="1"/>
    <col min="6074" max="6074" width="15" style="8" customWidth="1"/>
    <col min="6075" max="6076" width="14.6640625" style="8" customWidth="1"/>
    <col min="6077" max="6077" width="6.21875" style="8" customWidth="1"/>
    <col min="6078" max="6080" width="10.109375" style="8" customWidth="1"/>
    <col min="6081" max="6081" width="10.44140625" style="8" customWidth="1"/>
    <col min="6082" max="6099" width="9" style="8"/>
    <col min="6100" max="6100" width="6.44140625" style="8" customWidth="1"/>
    <col min="6101" max="6101" width="12.21875" style="8" customWidth="1"/>
    <col min="6102" max="6102" width="28.21875" style="8" customWidth="1"/>
    <col min="6103" max="6103" width="13.77734375" style="8" customWidth="1"/>
    <col min="6104" max="6104" width="5.6640625" style="8" customWidth="1"/>
    <col min="6105" max="6106" width="9.33203125" style="8" customWidth="1"/>
    <col min="6107" max="6107" width="13.109375" style="8" customWidth="1"/>
    <col min="6108" max="6328" width="9" style="8"/>
    <col min="6329" max="6329" width="5" style="8" customWidth="1"/>
    <col min="6330" max="6330" width="15" style="8" customWidth="1"/>
    <col min="6331" max="6332" width="14.6640625" style="8" customWidth="1"/>
    <col min="6333" max="6333" width="6.21875" style="8" customWidth="1"/>
    <col min="6334" max="6336" width="10.109375" style="8" customWidth="1"/>
    <col min="6337" max="6337" width="10.44140625" style="8" customWidth="1"/>
    <col min="6338" max="6355" width="9" style="8"/>
    <col min="6356" max="6356" width="6.44140625" style="8" customWidth="1"/>
    <col min="6357" max="6357" width="12.21875" style="8" customWidth="1"/>
    <col min="6358" max="6358" width="28.21875" style="8" customWidth="1"/>
    <col min="6359" max="6359" width="13.77734375" style="8" customWidth="1"/>
    <col min="6360" max="6360" width="5.6640625" style="8" customWidth="1"/>
    <col min="6361" max="6362" width="9.33203125" style="8" customWidth="1"/>
    <col min="6363" max="6363" width="13.109375" style="8" customWidth="1"/>
    <col min="6364" max="6584" width="9" style="8"/>
    <col min="6585" max="6585" width="5" style="8" customWidth="1"/>
    <col min="6586" max="6586" width="15" style="8" customWidth="1"/>
    <col min="6587" max="6588" width="14.6640625" style="8" customWidth="1"/>
    <col min="6589" max="6589" width="6.21875" style="8" customWidth="1"/>
    <col min="6590" max="6592" width="10.109375" style="8" customWidth="1"/>
    <col min="6593" max="6593" width="10.44140625" style="8" customWidth="1"/>
    <col min="6594" max="6611" width="9" style="8"/>
    <col min="6612" max="6612" width="6.44140625" style="8" customWidth="1"/>
    <col min="6613" max="6613" width="12.21875" style="8" customWidth="1"/>
    <col min="6614" max="6614" width="28.21875" style="8" customWidth="1"/>
    <col min="6615" max="6615" width="13.77734375" style="8" customWidth="1"/>
    <col min="6616" max="6616" width="5.6640625" style="8" customWidth="1"/>
    <col min="6617" max="6618" width="9.33203125" style="8" customWidth="1"/>
    <col min="6619" max="6619" width="13.109375" style="8" customWidth="1"/>
    <col min="6620" max="6840" width="9" style="8"/>
    <col min="6841" max="6841" width="5" style="8" customWidth="1"/>
    <col min="6842" max="6842" width="15" style="8" customWidth="1"/>
    <col min="6843" max="6844" width="14.6640625" style="8" customWidth="1"/>
    <col min="6845" max="6845" width="6.21875" style="8" customWidth="1"/>
    <col min="6846" max="6848" width="10.109375" style="8" customWidth="1"/>
    <col min="6849" max="6849" width="10.44140625" style="8" customWidth="1"/>
    <col min="6850" max="6867" width="9" style="8"/>
    <col min="6868" max="6868" width="6.44140625" style="8" customWidth="1"/>
    <col min="6869" max="6869" width="12.21875" style="8" customWidth="1"/>
    <col min="6870" max="6870" width="28.21875" style="8" customWidth="1"/>
    <col min="6871" max="6871" width="13.77734375" style="8" customWidth="1"/>
    <col min="6872" max="6872" width="5.6640625" style="8" customWidth="1"/>
    <col min="6873" max="6874" width="9.33203125" style="8" customWidth="1"/>
    <col min="6875" max="6875" width="13.109375" style="8" customWidth="1"/>
    <col min="6876" max="7096" width="9" style="8"/>
    <col min="7097" max="7097" width="5" style="8" customWidth="1"/>
    <col min="7098" max="7098" width="15" style="8" customWidth="1"/>
    <col min="7099" max="7100" width="14.6640625" style="8" customWidth="1"/>
    <col min="7101" max="7101" width="6.21875" style="8" customWidth="1"/>
    <col min="7102" max="7104" width="10.109375" style="8" customWidth="1"/>
    <col min="7105" max="7105" width="10.44140625" style="8" customWidth="1"/>
    <col min="7106" max="7123" width="9" style="8"/>
    <col min="7124" max="7124" width="6.44140625" style="8" customWidth="1"/>
    <col min="7125" max="7125" width="12.21875" style="8" customWidth="1"/>
    <col min="7126" max="7126" width="28.21875" style="8" customWidth="1"/>
    <col min="7127" max="7127" width="13.77734375" style="8" customWidth="1"/>
    <col min="7128" max="7128" width="5.6640625" style="8" customWidth="1"/>
    <col min="7129" max="7130" width="9.33203125" style="8" customWidth="1"/>
    <col min="7131" max="7131" width="13.109375" style="8" customWidth="1"/>
    <col min="7132" max="7352" width="9" style="8"/>
    <col min="7353" max="7353" width="5" style="8" customWidth="1"/>
    <col min="7354" max="7354" width="15" style="8" customWidth="1"/>
    <col min="7355" max="7356" width="14.6640625" style="8" customWidth="1"/>
    <col min="7357" max="7357" width="6.21875" style="8" customWidth="1"/>
    <col min="7358" max="7360" width="10.109375" style="8" customWidth="1"/>
    <col min="7361" max="7361" width="10.44140625" style="8" customWidth="1"/>
    <col min="7362" max="7379" width="9" style="8"/>
    <col min="7380" max="7380" width="6.44140625" style="8" customWidth="1"/>
    <col min="7381" max="7381" width="12.21875" style="8" customWidth="1"/>
    <col min="7382" max="7382" width="28.21875" style="8" customWidth="1"/>
    <col min="7383" max="7383" width="13.77734375" style="8" customWidth="1"/>
    <col min="7384" max="7384" width="5.6640625" style="8" customWidth="1"/>
    <col min="7385" max="7386" width="9.33203125" style="8" customWidth="1"/>
    <col min="7387" max="7387" width="13.109375" style="8" customWidth="1"/>
    <col min="7388" max="7608" width="9" style="8"/>
    <col min="7609" max="7609" width="5" style="8" customWidth="1"/>
    <col min="7610" max="7610" width="15" style="8" customWidth="1"/>
    <col min="7611" max="7612" width="14.6640625" style="8" customWidth="1"/>
    <col min="7613" max="7613" width="6.21875" style="8" customWidth="1"/>
    <col min="7614" max="7616" width="10.109375" style="8" customWidth="1"/>
    <col min="7617" max="7617" width="10.44140625" style="8" customWidth="1"/>
    <col min="7618" max="7635" width="9" style="8"/>
    <col min="7636" max="7636" width="6.44140625" style="8" customWidth="1"/>
    <col min="7637" max="7637" width="12.21875" style="8" customWidth="1"/>
    <col min="7638" max="7638" width="28.21875" style="8" customWidth="1"/>
    <col min="7639" max="7639" width="13.77734375" style="8" customWidth="1"/>
    <col min="7640" max="7640" width="5.6640625" style="8" customWidth="1"/>
    <col min="7641" max="7642" width="9.33203125" style="8" customWidth="1"/>
    <col min="7643" max="7643" width="13.109375" style="8" customWidth="1"/>
    <col min="7644" max="7864" width="9" style="8"/>
    <col min="7865" max="7865" width="5" style="8" customWidth="1"/>
    <col min="7866" max="7866" width="15" style="8" customWidth="1"/>
    <col min="7867" max="7868" width="14.6640625" style="8" customWidth="1"/>
    <col min="7869" max="7869" width="6.21875" style="8" customWidth="1"/>
    <col min="7870" max="7872" width="10.109375" style="8" customWidth="1"/>
    <col min="7873" max="7873" width="10.44140625" style="8" customWidth="1"/>
    <col min="7874" max="7891" width="9" style="8"/>
    <col min="7892" max="7892" width="6.44140625" style="8" customWidth="1"/>
    <col min="7893" max="7893" width="12.21875" style="8" customWidth="1"/>
    <col min="7894" max="7894" width="28.21875" style="8" customWidth="1"/>
    <col min="7895" max="7895" width="13.77734375" style="8" customWidth="1"/>
    <col min="7896" max="7896" width="5.6640625" style="8" customWidth="1"/>
    <col min="7897" max="7898" width="9.33203125" style="8" customWidth="1"/>
    <col min="7899" max="7899" width="13.109375" style="8" customWidth="1"/>
    <col min="7900" max="8120" width="9" style="8"/>
    <col min="8121" max="8121" width="5" style="8" customWidth="1"/>
    <col min="8122" max="8122" width="15" style="8" customWidth="1"/>
    <col min="8123" max="8124" width="14.6640625" style="8" customWidth="1"/>
    <col min="8125" max="8125" width="6.21875" style="8" customWidth="1"/>
    <col min="8126" max="8128" width="10.109375" style="8" customWidth="1"/>
    <col min="8129" max="8129" width="10.44140625" style="8" customWidth="1"/>
    <col min="8130" max="8147" width="9" style="8"/>
    <col min="8148" max="8148" width="6.44140625" style="8" customWidth="1"/>
    <col min="8149" max="8149" width="12.21875" style="8" customWidth="1"/>
    <col min="8150" max="8150" width="28.21875" style="8" customWidth="1"/>
    <col min="8151" max="8151" width="13.77734375" style="8" customWidth="1"/>
    <col min="8152" max="8152" width="5.6640625" style="8" customWidth="1"/>
    <col min="8153" max="8154" width="9.33203125" style="8" customWidth="1"/>
    <col min="8155" max="8155" width="13.109375" style="8" customWidth="1"/>
    <col min="8156" max="8376" width="9" style="8"/>
    <col min="8377" max="8377" width="5" style="8" customWidth="1"/>
    <col min="8378" max="8378" width="15" style="8" customWidth="1"/>
    <col min="8379" max="8380" width="14.6640625" style="8" customWidth="1"/>
    <col min="8381" max="8381" width="6.21875" style="8" customWidth="1"/>
    <col min="8382" max="8384" width="10.109375" style="8" customWidth="1"/>
    <col min="8385" max="8385" width="10.44140625" style="8" customWidth="1"/>
    <col min="8386" max="8403" width="9" style="8"/>
    <col min="8404" max="8404" width="6.44140625" style="8" customWidth="1"/>
    <col min="8405" max="8405" width="12.21875" style="8" customWidth="1"/>
    <col min="8406" max="8406" width="28.21875" style="8" customWidth="1"/>
    <col min="8407" max="8407" width="13.77734375" style="8" customWidth="1"/>
    <col min="8408" max="8408" width="5.6640625" style="8" customWidth="1"/>
    <col min="8409" max="8410" width="9.33203125" style="8" customWidth="1"/>
    <col min="8411" max="8411" width="13.109375" style="8" customWidth="1"/>
    <col min="8412" max="8632" width="9" style="8"/>
    <col min="8633" max="8633" width="5" style="8" customWidth="1"/>
    <col min="8634" max="8634" width="15" style="8" customWidth="1"/>
    <col min="8635" max="8636" width="14.6640625" style="8" customWidth="1"/>
    <col min="8637" max="8637" width="6.21875" style="8" customWidth="1"/>
    <col min="8638" max="8640" width="10.109375" style="8" customWidth="1"/>
    <col min="8641" max="8641" width="10.44140625" style="8" customWidth="1"/>
    <col min="8642" max="8659" width="9" style="8"/>
    <col min="8660" max="8660" width="6.44140625" style="8" customWidth="1"/>
    <col min="8661" max="8661" width="12.21875" style="8" customWidth="1"/>
    <col min="8662" max="8662" width="28.21875" style="8" customWidth="1"/>
    <col min="8663" max="8663" width="13.77734375" style="8" customWidth="1"/>
    <col min="8664" max="8664" width="5.6640625" style="8" customWidth="1"/>
    <col min="8665" max="8666" width="9.33203125" style="8" customWidth="1"/>
    <col min="8667" max="8667" width="13.109375" style="8" customWidth="1"/>
    <col min="8668" max="8888" width="9" style="8"/>
    <col min="8889" max="8889" width="5" style="8" customWidth="1"/>
    <col min="8890" max="8890" width="15" style="8" customWidth="1"/>
    <col min="8891" max="8892" width="14.6640625" style="8" customWidth="1"/>
    <col min="8893" max="8893" width="6.21875" style="8" customWidth="1"/>
    <col min="8894" max="8896" width="10.109375" style="8" customWidth="1"/>
    <col min="8897" max="8897" width="10.44140625" style="8" customWidth="1"/>
    <col min="8898" max="8915" width="9" style="8"/>
    <col min="8916" max="8916" width="6.44140625" style="8" customWidth="1"/>
    <col min="8917" max="8917" width="12.21875" style="8" customWidth="1"/>
    <col min="8918" max="8918" width="28.21875" style="8" customWidth="1"/>
    <col min="8919" max="8919" width="13.77734375" style="8" customWidth="1"/>
    <col min="8920" max="8920" width="5.6640625" style="8" customWidth="1"/>
    <col min="8921" max="8922" width="9.33203125" style="8" customWidth="1"/>
    <col min="8923" max="8923" width="13.109375" style="8" customWidth="1"/>
    <col min="8924" max="9144" width="9" style="8"/>
    <col min="9145" max="9145" width="5" style="8" customWidth="1"/>
    <col min="9146" max="9146" width="15" style="8" customWidth="1"/>
    <col min="9147" max="9148" width="14.6640625" style="8" customWidth="1"/>
    <col min="9149" max="9149" width="6.21875" style="8" customWidth="1"/>
    <col min="9150" max="9152" width="10.109375" style="8" customWidth="1"/>
    <col min="9153" max="9153" width="10.44140625" style="8" customWidth="1"/>
    <col min="9154" max="9171" width="9" style="8"/>
    <col min="9172" max="9172" width="6.44140625" style="8" customWidth="1"/>
    <col min="9173" max="9173" width="12.21875" style="8" customWidth="1"/>
    <col min="9174" max="9174" width="28.21875" style="8" customWidth="1"/>
    <col min="9175" max="9175" width="13.77734375" style="8" customWidth="1"/>
    <col min="9176" max="9176" width="5.6640625" style="8" customWidth="1"/>
    <col min="9177" max="9178" width="9.33203125" style="8" customWidth="1"/>
    <col min="9179" max="9179" width="13.109375" style="8" customWidth="1"/>
    <col min="9180" max="9400" width="9" style="8"/>
    <col min="9401" max="9401" width="5" style="8" customWidth="1"/>
    <col min="9402" max="9402" width="15" style="8" customWidth="1"/>
    <col min="9403" max="9404" width="14.6640625" style="8" customWidth="1"/>
    <col min="9405" max="9405" width="6.21875" style="8" customWidth="1"/>
    <col min="9406" max="9408" width="10.109375" style="8" customWidth="1"/>
    <col min="9409" max="9409" width="10.44140625" style="8" customWidth="1"/>
    <col min="9410" max="9427" width="9" style="8"/>
    <col min="9428" max="9428" width="6.44140625" style="8" customWidth="1"/>
    <col min="9429" max="9429" width="12.21875" style="8" customWidth="1"/>
    <col min="9430" max="9430" width="28.21875" style="8" customWidth="1"/>
    <col min="9431" max="9431" width="13.77734375" style="8" customWidth="1"/>
    <col min="9432" max="9432" width="5.6640625" style="8" customWidth="1"/>
    <col min="9433" max="9434" width="9.33203125" style="8" customWidth="1"/>
    <col min="9435" max="9435" width="13.109375" style="8" customWidth="1"/>
    <col min="9436" max="9656" width="9" style="8"/>
    <col min="9657" max="9657" width="5" style="8" customWidth="1"/>
    <col min="9658" max="9658" width="15" style="8" customWidth="1"/>
    <col min="9659" max="9660" width="14.6640625" style="8" customWidth="1"/>
    <col min="9661" max="9661" width="6.21875" style="8" customWidth="1"/>
    <col min="9662" max="9664" width="10.109375" style="8" customWidth="1"/>
    <col min="9665" max="9665" width="10.44140625" style="8" customWidth="1"/>
    <col min="9666" max="9683" width="9" style="8"/>
    <col min="9684" max="9684" width="6.44140625" style="8" customWidth="1"/>
    <col min="9685" max="9685" width="12.21875" style="8" customWidth="1"/>
    <col min="9686" max="9686" width="28.21875" style="8" customWidth="1"/>
    <col min="9687" max="9687" width="13.77734375" style="8" customWidth="1"/>
    <col min="9688" max="9688" width="5.6640625" style="8" customWidth="1"/>
    <col min="9689" max="9690" width="9.33203125" style="8" customWidth="1"/>
    <col min="9691" max="9691" width="13.109375" style="8" customWidth="1"/>
    <col min="9692" max="9912" width="9" style="8"/>
    <col min="9913" max="9913" width="5" style="8" customWidth="1"/>
    <col min="9914" max="9914" width="15" style="8" customWidth="1"/>
    <col min="9915" max="9916" width="14.6640625" style="8" customWidth="1"/>
    <col min="9917" max="9917" width="6.21875" style="8" customWidth="1"/>
    <col min="9918" max="9920" width="10.109375" style="8" customWidth="1"/>
    <col min="9921" max="9921" width="10.44140625" style="8" customWidth="1"/>
    <col min="9922" max="9939" width="9" style="8"/>
    <col min="9940" max="9940" width="6.44140625" style="8" customWidth="1"/>
    <col min="9941" max="9941" width="12.21875" style="8" customWidth="1"/>
    <col min="9942" max="9942" width="28.21875" style="8" customWidth="1"/>
    <col min="9943" max="9943" width="13.77734375" style="8" customWidth="1"/>
    <col min="9944" max="9944" width="5.6640625" style="8" customWidth="1"/>
    <col min="9945" max="9946" width="9.33203125" style="8" customWidth="1"/>
    <col min="9947" max="9947" width="13.109375" style="8" customWidth="1"/>
    <col min="9948" max="10168" width="9" style="8"/>
    <col min="10169" max="10169" width="5" style="8" customWidth="1"/>
    <col min="10170" max="10170" width="15" style="8" customWidth="1"/>
    <col min="10171" max="10172" width="14.6640625" style="8" customWidth="1"/>
    <col min="10173" max="10173" width="6.21875" style="8" customWidth="1"/>
    <col min="10174" max="10176" width="10.109375" style="8" customWidth="1"/>
    <col min="10177" max="10177" width="10.44140625" style="8" customWidth="1"/>
    <col min="10178" max="10195" width="9" style="8"/>
    <col min="10196" max="10196" width="6.44140625" style="8" customWidth="1"/>
    <col min="10197" max="10197" width="12.21875" style="8" customWidth="1"/>
    <col min="10198" max="10198" width="28.21875" style="8" customWidth="1"/>
    <col min="10199" max="10199" width="13.77734375" style="8" customWidth="1"/>
    <col min="10200" max="10200" width="5.6640625" style="8" customWidth="1"/>
    <col min="10201" max="10202" width="9.33203125" style="8" customWidth="1"/>
    <col min="10203" max="10203" width="13.109375" style="8" customWidth="1"/>
    <col min="10204" max="10424" width="9" style="8"/>
    <col min="10425" max="10425" width="5" style="8" customWidth="1"/>
    <col min="10426" max="10426" width="15" style="8" customWidth="1"/>
    <col min="10427" max="10428" width="14.6640625" style="8" customWidth="1"/>
    <col min="10429" max="10429" width="6.21875" style="8" customWidth="1"/>
    <col min="10430" max="10432" width="10.109375" style="8" customWidth="1"/>
    <col min="10433" max="10433" width="10.44140625" style="8" customWidth="1"/>
    <col min="10434" max="10451" width="9" style="8"/>
    <col min="10452" max="10452" width="6.44140625" style="8" customWidth="1"/>
    <col min="10453" max="10453" width="12.21875" style="8" customWidth="1"/>
    <col min="10454" max="10454" width="28.21875" style="8" customWidth="1"/>
    <col min="10455" max="10455" width="13.77734375" style="8" customWidth="1"/>
    <col min="10456" max="10456" width="5.6640625" style="8" customWidth="1"/>
    <col min="10457" max="10458" width="9.33203125" style="8" customWidth="1"/>
    <col min="10459" max="10459" width="13.109375" style="8" customWidth="1"/>
    <col min="10460" max="10680" width="9" style="8"/>
    <col min="10681" max="10681" width="5" style="8" customWidth="1"/>
    <col min="10682" max="10682" width="15" style="8" customWidth="1"/>
    <col min="10683" max="10684" width="14.6640625" style="8" customWidth="1"/>
    <col min="10685" max="10685" width="6.21875" style="8" customWidth="1"/>
    <col min="10686" max="10688" width="10.109375" style="8" customWidth="1"/>
    <col min="10689" max="10689" width="10.44140625" style="8" customWidth="1"/>
    <col min="10690" max="10707" width="9" style="8"/>
    <col min="10708" max="10708" width="6.44140625" style="8" customWidth="1"/>
    <col min="10709" max="10709" width="12.21875" style="8" customWidth="1"/>
    <col min="10710" max="10710" width="28.21875" style="8" customWidth="1"/>
    <col min="10711" max="10711" width="13.77734375" style="8" customWidth="1"/>
    <col min="10712" max="10712" width="5.6640625" style="8" customWidth="1"/>
    <col min="10713" max="10714" width="9.33203125" style="8" customWidth="1"/>
    <col min="10715" max="10715" width="13.109375" style="8" customWidth="1"/>
    <col min="10716" max="10936" width="9" style="8"/>
    <col min="10937" max="10937" width="5" style="8" customWidth="1"/>
    <col min="10938" max="10938" width="15" style="8" customWidth="1"/>
    <col min="10939" max="10940" width="14.6640625" style="8" customWidth="1"/>
    <col min="10941" max="10941" width="6.21875" style="8" customWidth="1"/>
    <col min="10942" max="10944" width="10.109375" style="8" customWidth="1"/>
    <col min="10945" max="10945" width="10.44140625" style="8" customWidth="1"/>
    <col min="10946" max="10963" width="9" style="8"/>
    <col min="10964" max="10964" width="6.44140625" style="8" customWidth="1"/>
    <col min="10965" max="10965" width="12.21875" style="8" customWidth="1"/>
    <col min="10966" max="10966" width="28.21875" style="8" customWidth="1"/>
    <col min="10967" max="10967" width="13.77734375" style="8" customWidth="1"/>
    <col min="10968" max="10968" width="5.6640625" style="8" customWidth="1"/>
    <col min="10969" max="10970" width="9.33203125" style="8" customWidth="1"/>
    <col min="10971" max="10971" width="13.109375" style="8" customWidth="1"/>
    <col min="10972" max="11192" width="9" style="8"/>
    <col min="11193" max="11193" width="5" style="8" customWidth="1"/>
    <col min="11194" max="11194" width="15" style="8" customWidth="1"/>
    <col min="11195" max="11196" width="14.6640625" style="8" customWidth="1"/>
    <col min="11197" max="11197" width="6.21875" style="8" customWidth="1"/>
    <col min="11198" max="11200" width="10.109375" style="8" customWidth="1"/>
    <col min="11201" max="11201" width="10.44140625" style="8" customWidth="1"/>
    <col min="11202" max="11219" width="9" style="8"/>
    <col min="11220" max="11220" width="6.44140625" style="8" customWidth="1"/>
    <col min="11221" max="11221" width="12.21875" style="8" customWidth="1"/>
    <col min="11222" max="11222" width="28.21875" style="8" customWidth="1"/>
    <col min="11223" max="11223" width="13.77734375" style="8" customWidth="1"/>
    <col min="11224" max="11224" width="5.6640625" style="8" customWidth="1"/>
    <col min="11225" max="11226" width="9.33203125" style="8" customWidth="1"/>
    <col min="11227" max="11227" width="13.109375" style="8" customWidth="1"/>
    <col min="11228" max="11448" width="9" style="8"/>
    <col min="11449" max="11449" width="5" style="8" customWidth="1"/>
    <col min="11450" max="11450" width="15" style="8" customWidth="1"/>
    <col min="11451" max="11452" width="14.6640625" style="8" customWidth="1"/>
    <col min="11453" max="11453" width="6.21875" style="8" customWidth="1"/>
    <col min="11454" max="11456" width="10.109375" style="8" customWidth="1"/>
    <col min="11457" max="11457" width="10.44140625" style="8" customWidth="1"/>
    <col min="11458" max="11475" width="9" style="8"/>
    <col min="11476" max="11476" width="6.44140625" style="8" customWidth="1"/>
    <col min="11477" max="11477" width="12.21875" style="8" customWidth="1"/>
    <col min="11478" max="11478" width="28.21875" style="8" customWidth="1"/>
    <col min="11479" max="11479" width="13.77734375" style="8" customWidth="1"/>
    <col min="11480" max="11480" width="5.6640625" style="8" customWidth="1"/>
    <col min="11481" max="11482" width="9.33203125" style="8" customWidth="1"/>
    <col min="11483" max="11483" width="13.109375" style="8" customWidth="1"/>
    <col min="11484" max="11704" width="9" style="8"/>
    <col min="11705" max="11705" width="5" style="8" customWidth="1"/>
    <col min="11706" max="11706" width="15" style="8" customWidth="1"/>
    <col min="11707" max="11708" width="14.6640625" style="8" customWidth="1"/>
    <col min="11709" max="11709" width="6.21875" style="8" customWidth="1"/>
    <col min="11710" max="11712" width="10.109375" style="8" customWidth="1"/>
    <col min="11713" max="11713" width="10.44140625" style="8" customWidth="1"/>
    <col min="11714" max="11731" width="9" style="8"/>
    <col min="11732" max="11732" width="6.44140625" style="8" customWidth="1"/>
    <col min="11733" max="11733" width="12.21875" style="8" customWidth="1"/>
    <col min="11734" max="11734" width="28.21875" style="8" customWidth="1"/>
    <col min="11735" max="11735" width="13.77734375" style="8" customWidth="1"/>
    <col min="11736" max="11736" width="5.6640625" style="8" customWidth="1"/>
    <col min="11737" max="11738" width="9.33203125" style="8" customWidth="1"/>
    <col min="11739" max="11739" width="13.109375" style="8" customWidth="1"/>
    <col min="11740" max="11960" width="9" style="8"/>
    <col min="11961" max="11961" width="5" style="8" customWidth="1"/>
    <col min="11962" max="11962" width="15" style="8" customWidth="1"/>
    <col min="11963" max="11964" width="14.6640625" style="8" customWidth="1"/>
    <col min="11965" max="11965" width="6.21875" style="8" customWidth="1"/>
    <col min="11966" max="11968" width="10.109375" style="8" customWidth="1"/>
    <col min="11969" max="11969" width="10.44140625" style="8" customWidth="1"/>
    <col min="11970" max="11987" width="9" style="8"/>
    <col min="11988" max="11988" width="6.44140625" style="8" customWidth="1"/>
    <col min="11989" max="11989" width="12.21875" style="8" customWidth="1"/>
    <col min="11990" max="11990" width="28.21875" style="8" customWidth="1"/>
    <col min="11991" max="11991" width="13.77734375" style="8" customWidth="1"/>
    <col min="11992" max="11992" width="5.6640625" style="8" customWidth="1"/>
    <col min="11993" max="11994" width="9.33203125" style="8" customWidth="1"/>
    <col min="11995" max="11995" width="13.109375" style="8" customWidth="1"/>
    <col min="11996" max="12216" width="9" style="8"/>
    <col min="12217" max="12217" width="5" style="8" customWidth="1"/>
    <col min="12218" max="12218" width="15" style="8" customWidth="1"/>
    <col min="12219" max="12220" width="14.6640625" style="8" customWidth="1"/>
    <col min="12221" max="12221" width="6.21875" style="8" customWidth="1"/>
    <col min="12222" max="12224" width="10.109375" style="8" customWidth="1"/>
    <col min="12225" max="12225" width="10.44140625" style="8" customWidth="1"/>
    <col min="12226" max="12243" width="9" style="8"/>
    <col min="12244" max="12244" width="6.44140625" style="8" customWidth="1"/>
    <col min="12245" max="12245" width="12.21875" style="8" customWidth="1"/>
    <col min="12246" max="12246" width="28.21875" style="8" customWidth="1"/>
    <col min="12247" max="12247" width="13.77734375" style="8" customWidth="1"/>
    <col min="12248" max="12248" width="5.6640625" style="8" customWidth="1"/>
    <col min="12249" max="12250" width="9.33203125" style="8" customWidth="1"/>
    <col min="12251" max="12251" width="13.109375" style="8" customWidth="1"/>
    <col min="12252" max="12472" width="9" style="8"/>
    <col min="12473" max="12473" width="5" style="8" customWidth="1"/>
    <col min="12474" max="12474" width="15" style="8" customWidth="1"/>
    <col min="12475" max="12476" width="14.6640625" style="8" customWidth="1"/>
    <col min="12477" max="12477" width="6.21875" style="8" customWidth="1"/>
    <col min="12478" max="12480" width="10.109375" style="8" customWidth="1"/>
    <col min="12481" max="12481" width="10.44140625" style="8" customWidth="1"/>
    <col min="12482" max="12499" width="9" style="8"/>
    <col min="12500" max="12500" width="6.44140625" style="8" customWidth="1"/>
    <col min="12501" max="12501" width="12.21875" style="8" customWidth="1"/>
    <col min="12502" max="12502" width="28.21875" style="8" customWidth="1"/>
    <col min="12503" max="12503" width="13.77734375" style="8" customWidth="1"/>
    <col min="12504" max="12504" width="5.6640625" style="8" customWidth="1"/>
    <col min="12505" max="12506" width="9.33203125" style="8" customWidth="1"/>
    <col min="12507" max="12507" width="13.109375" style="8" customWidth="1"/>
    <col min="12508" max="12728" width="9" style="8"/>
    <col min="12729" max="12729" width="5" style="8" customWidth="1"/>
    <col min="12730" max="12730" width="15" style="8" customWidth="1"/>
    <col min="12731" max="12732" width="14.6640625" style="8" customWidth="1"/>
    <col min="12733" max="12733" width="6.21875" style="8" customWidth="1"/>
    <col min="12734" max="12736" width="10.109375" style="8" customWidth="1"/>
    <col min="12737" max="12737" width="10.44140625" style="8" customWidth="1"/>
    <col min="12738" max="12755" width="9" style="8"/>
    <col min="12756" max="12756" width="6.44140625" style="8" customWidth="1"/>
    <col min="12757" max="12757" width="12.21875" style="8" customWidth="1"/>
    <col min="12758" max="12758" width="28.21875" style="8" customWidth="1"/>
    <col min="12759" max="12759" width="13.77734375" style="8" customWidth="1"/>
    <col min="12760" max="12760" width="5.6640625" style="8" customWidth="1"/>
    <col min="12761" max="12762" width="9.33203125" style="8" customWidth="1"/>
    <col min="12763" max="12763" width="13.109375" style="8" customWidth="1"/>
    <col min="12764" max="12984" width="9" style="8"/>
    <col min="12985" max="12985" width="5" style="8" customWidth="1"/>
    <col min="12986" max="12986" width="15" style="8" customWidth="1"/>
    <col min="12987" max="12988" width="14.6640625" style="8" customWidth="1"/>
    <col min="12989" max="12989" width="6.21875" style="8" customWidth="1"/>
    <col min="12990" max="12992" width="10.109375" style="8" customWidth="1"/>
    <col min="12993" max="12993" width="10.44140625" style="8" customWidth="1"/>
    <col min="12994" max="13011" width="9" style="8"/>
    <col min="13012" max="13012" width="6.44140625" style="8" customWidth="1"/>
    <col min="13013" max="13013" width="12.21875" style="8" customWidth="1"/>
    <col min="13014" max="13014" width="28.21875" style="8" customWidth="1"/>
    <col min="13015" max="13015" width="13.77734375" style="8" customWidth="1"/>
    <col min="13016" max="13016" width="5.6640625" style="8" customWidth="1"/>
    <col min="13017" max="13018" width="9.33203125" style="8" customWidth="1"/>
    <col min="13019" max="13019" width="13.109375" style="8" customWidth="1"/>
    <col min="13020" max="13240" width="9" style="8"/>
    <col min="13241" max="13241" width="5" style="8" customWidth="1"/>
    <col min="13242" max="13242" width="15" style="8" customWidth="1"/>
    <col min="13243" max="13244" width="14.6640625" style="8" customWidth="1"/>
    <col min="13245" max="13245" width="6.21875" style="8" customWidth="1"/>
    <col min="13246" max="13248" width="10.109375" style="8" customWidth="1"/>
    <col min="13249" max="13249" width="10.44140625" style="8" customWidth="1"/>
    <col min="13250" max="13267" width="9" style="8"/>
    <col min="13268" max="13268" width="6.44140625" style="8" customWidth="1"/>
    <col min="13269" max="13269" width="12.21875" style="8" customWidth="1"/>
    <col min="13270" max="13270" width="28.21875" style="8" customWidth="1"/>
    <col min="13271" max="13271" width="13.77734375" style="8" customWidth="1"/>
    <col min="13272" max="13272" width="5.6640625" style="8" customWidth="1"/>
    <col min="13273" max="13274" width="9.33203125" style="8" customWidth="1"/>
    <col min="13275" max="13275" width="13.109375" style="8" customWidth="1"/>
    <col min="13276" max="13496" width="9" style="8"/>
    <col min="13497" max="13497" width="5" style="8" customWidth="1"/>
    <col min="13498" max="13498" width="15" style="8" customWidth="1"/>
    <col min="13499" max="13500" width="14.6640625" style="8" customWidth="1"/>
    <col min="13501" max="13501" width="6.21875" style="8" customWidth="1"/>
    <col min="13502" max="13504" width="10.109375" style="8" customWidth="1"/>
    <col min="13505" max="13505" width="10.44140625" style="8" customWidth="1"/>
    <col min="13506" max="13523" width="9" style="8"/>
    <col min="13524" max="13524" width="6.44140625" style="8" customWidth="1"/>
    <col min="13525" max="13525" width="12.21875" style="8" customWidth="1"/>
    <col min="13526" max="13526" width="28.21875" style="8" customWidth="1"/>
    <col min="13527" max="13527" width="13.77734375" style="8" customWidth="1"/>
    <col min="13528" max="13528" width="5.6640625" style="8" customWidth="1"/>
    <col min="13529" max="13530" width="9.33203125" style="8" customWidth="1"/>
    <col min="13531" max="13531" width="13.109375" style="8" customWidth="1"/>
    <col min="13532" max="13752" width="9" style="8"/>
    <col min="13753" max="13753" width="5" style="8" customWidth="1"/>
    <col min="13754" max="13754" width="15" style="8" customWidth="1"/>
    <col min="13755" max="13756" width="14.6640625" style="8" customWidth="1"/>
    <col min="13757" max="13757" width="6.21875" style="8" customWidth="1"/>
    <col min="13758" max="13760" width="10.109375" style="8" customWidth="1"/>
    <col min="13761" max="13761" width="10.44140625" style="8" customWidth="1"/>
    <col min="13762" max="13779" width="9" style="8"/>
    <col min="13780" max="13780" width="6.44140625" style="8" customWidth="1"/>
    <col min="13781" max="13781" width="12.21875" style="8" customWidth="1"/>
    <col min="13782" max="13782" width="28.21875" style="8" customWidth="1"/>
    <col min="13783" max="13783" width="13.77734375" style="8" customWidth="1"/>
    <col min="13784" max="13784" width="5.6640625" style="8" customWidth="1"/>
    <col min="13785" max="13786" width="9.33203125" style="8" customWidth="1"/>
    <col min="13787" max="13787" width="13.109375" style="8" customWidth="1"/>
    <col min="13788" max="14008" width="9" style="8"/>
    <col min="14009" max="14009" width="5" style="8" customWidth="1"/>
    <col min="14010" max="14010" width="15" style="8" customWidth="1"/>
    <col min="14011" max="14012" width="14.6640625" style="8" customWidth="1"/>
    <col min="14013" max="14013" width="6.21875" style="8" customWidth="1"/>
    <col min="14014" max="14016" width="10.109375" style="8" customWidth="1"/>
    <col min="14017" max="14017" width="10.44140625" style="8" customWidth="1"/>
    <col min="14018" max="14035" width="9" style="8"/>
    <col min="14036" max="14036" width="6.44140625" style="8" customWidth="1"/>
    <col min="14037" max="14037" width="12.21875" style="8" customWidth="1"/>
    <col min="14038" max="14038" width="28.21875" style="8" customWidth="1"/>
    <col min="14039" max="14039" width="13.77734375" style="8" customWidth="1"/>
    <col min="14040" max="14040" width="5.6640625" style="8" customWidth="1"/>
    <col min="14041" max="14042" width="9.33203125" style="8" customWidth="1"/>
    <col min="14043" max="14043" width="13.109375" style="8" customWidth="1"/>
    <col min="14044" max="14264" width="9" style="8"/>
    <col min="14265" max="14265" width="5" style="8" customWidth="1"/>
    <col min="14266" max="14266" width="15" style="8" customWidth="1"/>
    <col min="14267" max="14268" width="14.6640625" style="8" customWidth="1"/>
    <col min="14269" max="14269" width="6.21875" style="8" customWidth="1"/>
    <col min="14270" max="14272" width="10.109375" style="8" customWidth="1"/>
    <col min="14273" max="14273" width="10.44140625" style="8" customWidth="1"/>
    <col min="14274" max="14291" width="9" style="8"/>
    <col min="14292" max="14292" width="6.44140625" style="8" customWidth="1"/>
    <col min="14293" max="14293" width="12.21875" style="8" customWidth="1"/>
    <col min="14294" max="14294" width="28.21875" style="8" customWidth="1"/>
    <col min="14295" max="14295" width="13.77734375" style="8" customWidth="1"/>
    <col min="14296" max="14296" width="5.6640625" style="8" customWidth="1"/>
    <col min="14297" max="14298" width="9.33203125" style="8" customWidth="1"/>
    <col min="14299" max="14299" width="13.109375" style="8" customWidth="1"/>
    <col min="14300" max="14520" width="9" style="8"/>
    <col min="14521" max="14521" width="5" style="8" customWidth="1"/>
    <col min="14522" max="14522" width="15" style="8" customWidth="1"/>
    <col min="14523" max="14524" width="14.6640625" style="8" customWidth="1"/>
    <col min="14525" max="14525" width="6.21875" style="8" customWidth="1"/>
    <col min="14526" max="14528" width="10.109375" style="8" customWidth="1"/>
    <col min="14529" max="14529" width="10.44140625" style="8" customWidth="1"/>
    <col min="14530" max="14547" width="9" style="8"/>
    <col min="14548" max="14548" width="6.44140625" style="8" customWidth="1"/>
    <col min="14549" max="14549" width="12.21875" style="8" customWidth="1"/>
    <col min="14550" max="14550" width="28.21875" style="8" customWidth="1"/>
    <col min="14551" max="14551" width="13.77734375" style="8" customWidth="1"/>
    <col min="14552" max="14552" width="5.6640625" style="8" customWidth="1"/>
    <col min="14553" max="14554" width="9.33203125" style="8" customWidth="1"/>
    <col min="14555" max="14555" width="13.109375" style="8" customWidth="1"/>
    <col min="14556" max="14776" width="9" style="8"/>
    <col min="14777" max="14777" width="5" style="8" customWidth="1"/>
    <col min="14778" max="14778" width="15" style="8" customWidth="1"/>
    <col min="14779" max="14780" width="14.6640625" style="8" customWidth="1"/>
    <col min="14781" max="14781" width="6.21875" style="8" customWidth="1"/>
    <col min="14782" max="14784" width="10.109375" style="8" customWidth="1"/>
    <col min="14785" max="14785" width="10.44140625" style="8" customWidth="1"/>
    <col min="14786" max="14803" width="9" style="8"/>
    <col min="14804" max="14804" width="6.44140625" style="8" customWidth="1"/>
    <col min="14805" max="14805" width="12.21875" style="8" customWidth="1"/>
    <col min="14806" max="14806" width="28.21875" style="8" customWidth="1"/>
    <col min="14807" max="14807" width="13.77734375" style="8" customWidth="1"/>
    <col min="14808" max="14808" width="5.6640625" style="8" customWidth="1"/>
    <col min="14809" max="14810" width="9.33203125" style="8" customWidth="1"/>
    <col min="14811" max="14811" width="13.109375" style="8" customWidth="1"/>
    <col min="14812" max="15032" width="9" style="8"/>
    <col min="15033" max="15033" width="5" style="8" customWidth="1"/>
    <col min="15034" max="15034" width="15" style="8" customWidth="1"/>
    <col min="15035" max="15036" width="14.6640625" style="8" customWidth="1"/>
    <col min="15037" max="15037" width="6.21875" style="8" customWidth="1"/>
    <col min="15038" max="15040" width="10.109375" style="8" customWidth="1"/>
    <col min="15041" max="15041" width="10.44140625" style="8" customWidth="1"/>
    <col min="15042" max="15059" width="9" style="8"/>
    <col min="15060" max="15060" width="6.44140625" style="8" customWidth="1"/>
    <col min="15061" max="15061" width="12.21875" style="8" customWidth="1"/>
    <col min="15062" max="15062" width="28.21875" style="8" customWidth="1"/>
    <col min="15063" max="15063" width="13.77734375" style="8" customWidth="1"/>
    <col min="15064" max="15064" width="5.6640625" style="8" customWidth="1"/>
    <col min="15065" max="15066" width="9.33203125" style="8" customWidth="1"/>
    <col min="15067" max="15067" width="13.109375" style="8" customWidth="1"/>
    <col min="15068" max="15288" width="9" style="8"/>
    <col min="15289" max="15289" width="5" style="8" customWidth="1"/>
    <col min="15290" max="15290" width="15" style="8" customWidth="1"/>
    <col min="15291" max="15292" width="14.6640625" style="8" customWidth="1"/>
    <col min="15293" max="15293" width="6.21875" style="8" customWidth="1"/>
    <col min="15294" max="15296" width="10.109375" style="8" customWidth="1"/>
    <col min="15297" max="15297" width="10.44140625" style="8" customWidth="1"/>
    <col min="15298" max="15315" width="9" style="8"/>
    <col min="15316" max="15316" width="6.44140625" style="8" customWidth="1"/>
    <col min="15317" max="15317" width="12.21875" style="8" customWidth="1"/>
    <col min="15318" max="15318" width="28.21875" style="8" customWidth="1"/>
    <col min="15319" max="15319" width="13.77734375" style="8" customWidth="1"/>
    <col min="15320" max="15320" width="5.6640625" style="8" customWidth="1"/>
    <col min="15321" max="15322" width="9.33203125" style="8" customWidth="1"/>
    <col min="15323" max="15323" width="13.109375" style="8" customWidth="1"/>
    <col min="15324" max="15544" width="9" style="8"/>
    <col min="15545" max="15545" width="5" style="8" customWidth="1"/>
    <col min="15546" max="15546" width="15" style="8" customWidth="1"/>
    <col min="15547" max="15548" width="14.6640625" style="8" customWidth="1"/>
    <col min="15549" max="15549" width="6.21875" style="8" customWidth="1"/>
    <col min="15550" max="15552" width="10.109375" style="8" customWidth="1"/>
    <col min="15553" max="15553" width="10.44140625" style="8" customWidth="1"/>
    <col min="15554" max="15571" width="9" style="8"/>
    <col min="15572" max="15572" width="6.44140625" style="8" customWidth="1"/>
    <col min="15573" max="15573" width="12.21875" style="8" customWidth="1"/>
    <col min="15574" max="15574" width="28.21875" style="8" customWidth="1"/>
    <col min="15575" max="15575" width="13.77734375" style="8" customWidth="1"/>
    <col min="15576" max="15576" width="5.6640625" style="8" customWidth="1"/>
    <col min="15577" max="15578" width="9.33203125" style="8" customWidth="1"/>
    <col min="15579" max="15579" width="13.109375" style="8" customWidth="1"/>
    <col min="15580" max="15800" width="9" style="8"/>
    <col min="15801" max="15801" width="5" style="8" customWidth="1"/>
    <col min="15802" max="15802" width="15" style="8" customWidth="1"/>
    <col min="15803" max="15804" width="14.6640625" style="8" customWidth="1"/>
    <col min="15805" max="15805" width="6.21875" style="8" customWidth="1"/>
    <col min="15806" max="15808" width="10.109375" style="8" customWidth="1"/>
    <col min="15809" max="15809" width="10.44140625" style="8" customWidth="1"/>
    <col min="15810" max="15827" width="9" style="8"/>
    <col min="15828" max="15828" width="6.44140625" style="8" customWidth="1"/>
    <col min="15829" max="15829" width="12.21875" style="8" customWidth="1"/>
    <col min="15830" max="15830" width="28.21875" style="8" customWidth="1"/>
    <col min="15831" max="15831" width="13.77734375" style="8" customWidth="1"/>
    <col min="15832" max="15832" width="5.6640625" style="8" customWidth="1"/>
    <col min="15833" max="15834" width="9.33203125" style="8" customWidth="1"/>
    <col min="15835" max="15835" width="13.109375" style="8" customWidth="1"/>
    <col min="15836" max="16056" width="9" style="8"/>
    <col min="16057" max="16057" width="5" style="8" customWidth="1"/>
    <col min="16058" max="16058" width="15" style="8" customWidth="1"/>
    <col min="16059" max="16060" width="14.6640625" style="8" customWidth="1"/>
    <col min="16061" max="16061" width="6.21875" style="8" customWidth="1"/>
    <col min="16062" max="16064" width="10.109375" style="8" customWidth="1"/>
    <col min="16065" max="16065" width="10.44140625" style="8" customWidth="1"/>
    <col min="16066" max="16083" width="9" style="8"/>
    <col min="16084" max="16084" width="6.44140625" style="8" customWidth="1"/>
    <col min="16085" max="16085" width="12.21875" style="8" customWidth="1"/>
    <col min="16086" max="16086" width="28.21875" style="8" customWidth="1"/>
    <col min="16087" max="16087" width="13.77734375" style="8" customWidth="1"/>
    <col min="16088" max="16088" width="5.6640625" style="8" customWidth="1"/>
    <col min="16089" max="16090" width="9.33203125" style="8" customWidth="1"/>
    <col min="16091" max="16091" width="13.109375" style="8" customWidth="1"/>
    <col min="16092" max="16312" width="9" style="8"/>
    <col min="16313" max="16313" width="5" style="8" customWidth="1"/>
    <col min="16314" max="16314" width="15" style="8" customWidth="1"/>
    <col min="16315" max="16316" width="14.6640625" style="8" customWidth="1"/>
    <col min="16317" max="16317" width="6.21875" style="8" customWidth="1"/>
    <col min="16318" max="16320" width="10.109375" style="8" customWidth="1"/>
    <col min="16321" max="16321" width="10.44140625" style="8" customWidth="1"/>
    <col min="16322" max="16332" width="9" style="8"/>
  </cols>
  <sheetData>
    <row r="1" spans="1:29" s="5" customFormat="1" ht="14.4" customHeight="1">
      <c r="A1" s="15" t="s">
        <v>367</v>
      </c>
      <c r="B1" s="186" t="s">
        <v>7</v>
      </c>
      <c r="C1" s="275" t="s">
        <v>368</v>
      </c>
      <c r="D1" s="275" t="s">
        <v>369</v>
      </c>
      <c r="E1" s="220" t="s">
        <v>356</v>
      </c>
      <c r="F1" s="278" t="s">
        <v>315</v>
      </c>
      <c r="G1" s="287" t="s">
        <v>441</v>
      </c>
      <c r="H1" s="252" t="s">
        <v>371</v>
      </c>
      <c r="I1" s="253"/>
      <c r="J1" s="254"/>
      <c r="K1" s="255" t="s">
        <v>372</v>
      </c>
      <c r="L1" s="256"/>
      <c r="M1" s="257"/>
      <c r="N1" s="288" t="s">
        <v>445</v>
      </c>
      <c r="O1" s="259"/>
      <c r="P1" s="246" t="s">
        <v>355</v>
      </c>
      <c r="Q1" s="238" t="s">
        <v>374</v>
      </c>
      <c r="R1" s="238"/>
      <c r="S1" s="238"/>
      <c r="T1" s="238"/>
      <c r="U1" s="238"/>
      <c r="V1" s="238"/>
      <c r="W1" s="286" t="s">
        <v>446</v>
      </c>
      <c r="X1" s="227" t="s">
        <v>380</v>
      </c>
      <c r="Y1" s="216" t="s">
        <v>381</v>
      </c>
      <c r="Z1" s="216" t="s">
        <v>382</v>
      </c>
      <c r="AA1" s="216" t="s">
        <v>383</v>
      </c>
      <c r="AB1" s="219" t="s">
        <v>384</v>
      </c>
      <c r="AC1" s="214" t="s">
        <v>385</v>
      </c>
    </row>
    <row r="2" spans="1:29" s="5" customFormat="1" ht="24" customHeight="1">
      <c r="A2" s="16" t="s">
        <v>386</v>
      </c>
      <c r="B2" s="271"/>
      <c r="C2" s="276"/>
      <c r="D2" s="276"/>
      <c r="E2" s="284"/>
      <c r="F2" s="279"/>
      <c r="G2" s="282"/>
      <c r="H2" s="17" t="s">
        <v>387</v>
      </c>
      <c r="I2" s="17" t="s">
        <v>388</v>
      </c>
      <c r="J2" s="17" t="s">
        <v>389</v>
      </c>
      <c r="K2" s="25" t="s">
        <v>390</v>
      </c>
      <c r="L2" s="26" t="s">
        <v>391</v>
      </c>
      <c r="M2" s="25" t="s">
        <v>392</v>
      </c>
      <c r="N2" s="24" t="s">
        <v>393</v>
      </c>
      <c r="O2" s="24" t="s">
        <v>392</v>
      </c>
      <c r="P2" s="247"/>
      <c r="Q2" s="24" t="s">
        <v>394</v>
      </c>
      <c r="R2" s="24" t="s">
        <v>395</v>
      </c>
      <c r="S2" s="24" t="s">
        <v>396</v>
      </c>
      <c r="T2" s="35" t="s">
        <v>360</v>
      </c>
      <c r="U2" s="35" t="s">
        <v>397</v>
      </c>
      <c r="V2" s="35" t="s">
        <v>326</v>
      </c>
      <c r="W2" s="236"/>
      <c r="X2" s="228"/>
      <c r="Y2" s="217"/>
      <c r="Z2" s="217"/>
      <c r="AA2" s="217"/>
      <c r="AB2" s="220"/>
      <c r="AC2" s="214"/>
    </row>
    <row r="3" spans="1:29" s="6" customFormat="1" ht="26.4" customHeight="1">
      <c r="A3" s="268">
        <v>1</v>
      </c>
      <c r="B3" s="272" t="s">
        <v>436</v>
      </c>
      <c r="C3" s="272"/>
      <c r="D3" s="272" t="s">
        <v>437</v>
      </c>
      <c r="E3" s="19" t="s">
        <v>438</v>
      </c>
      <c r="F3" s="20" t="s">
        <v>439</v>
      </c>
      <c r="G3" s="179" t="s">
        <v>442</v>
      </c>
      <c r="H3" s="23"/>
      <c r="I3" s="23"/>
      <c r="J3" s="21"/>
      <c r="K3" s="29"/>
      <c r="L3" s="23"/>
      <c r="M3" s="30"/>
      <c r="N3" s="31">
        <v>2.9222999999999999</v>
      </c>
      <c r="O3" s="31"/>
      <c r="P3" s="30">
        <f>N3*G3</f>
        <v>2.9222999999999999</v>
      </c>
      <c r="Q3" s="36" t="s">
        <v>444</v>
      </c>
      <c r="R3" s="36"/>
      <c r="S3" s="37">
        <v>4</v>
      </c>
      <c r="T3" s="38">
        <v>0.05</v>
      </c>
      <c r="U3" s="38">
        <v>1</v>
      </c>
      <c r="V3" s="38">
        <v>0.4</v>
      </c>
      <c r="W3" s="237">
        <f>P9+V9</f>
        <v>4.1223000000000001</v>
      </c>
      <c r="X3" s="218">
        <v>6000</v>
      </c>
      <c r="Y3" s="218"/>
      <c r="Z3" s="218"/>
      <c r="AA3" s="218"/>
      <c r="AB3" s="221"/>
      <c r="AC3" s="215"/>
    </row>
    <row r="4" spans="1:29" s="6" customFormat="1" ht="18" customHeight="1">
      <c r="A4" s="269"/>
      <c r="B4" s="273"/>
      <c r="C4" s="273"/>
      <c r="D4" s="273"/>
      <c r="E4" s="19" t="s">
        <v>440</v>
      </c>
      <c r="F4" s="20"/>
      <c r="G4" s="179" t="s">
        <v>443</v>
      </c>
      <c r="H4" s="23"/>
      <c r="I4" s="23"/>
      <c r="J4" s="21"/>
      <c r="K4" s="29"/>
      <c r="L4" s="23"/>
      <c r="M4" s="30"/>
      <c r="N4" s="181">
        <v>0.4</v>
      </c>
      <c r="O4" s="31"/>
      <c r="P4" s="30">
        <f>G4*N4</f>
        <v>0.8</v>
      </c>
      <c r="Q4" s="36" t="s">
        <v>447</v>
      </c>
      <c r="R4" s="36"/>
      <c r="S4" s="37"/>
      <c r="T4" s="38"/>
      <c r="U4" s="180"/>
      <c r="V4" s="180"/>
      <c r="W4" s="237"/>
      <c r="X4" s="218"/>
      <c r="Y4" s="218"/>
      <c r="Z4" s="218"/>
      <c r="AA4" s="218"/>
      <c r="AB4" s="221"/>
      <c r="AC4" s="215"/>
    </row>
    <row r="5" spans="1:29" s="6" customFormat="1" ht="30.6" customHeight="1">
      <c r="A5" s="269"/>
      <c r="B5" s="273"/>
      <c r="C5" s="273"/>
      <c r="D5" s="273"/>
      <c r="E5" s="19"/>
      <c r="F5" s="20"/>
      <c r="G5" s="179"/>
      <c r="H5" s="23"/>
      <c r="I5" s="23"/>
      <c r="J5" s="21"/>
      <c r="K5" s="29"/>
      <c r="L5" s="23"/>
      <c r="M5" s="30"/>
      <c r="N5" s="31"/>
      <c r="O5" s="31"/>
      <c r="P5" s="30"/>
      <c r="Q5" s="182" t="s">
        <v>448</v>
      </c>
      <c r="R5" s="182"/>
      <c r="S5" s="37"/>
      <c r="T5" s="38"/>
      <c r="U5" s="38"/>
      <c r="V5" s="38"/>
      <c r="W5" s="237"/>
      <c r="X5" s="218"/>
      <c r="Y5" s="218"/>
      <c r="Z5" s="218"/>
      <c r="AA5" s="218"/>
      <c r="AB5" s="221"/>
      <c r="AC5" s="215"/>
    </row>
    <row r="6" spans="1:29" s="6" customFormat="1" ht="18" customHeight="1">
      <c r="A6" s="269"/>
      <c r="B6" s="273"/>
      <c r="C6" s="273"/>
      <c r="D6" s="273"/>
      <c r="E6" s="19"/>
      <c r="F6" s="20"/>
      <c r="G6" s="179"/>
      <c r="H6" s="23"/>
      <c r="I6" s="23"/>
      <c r="J6" s="21"/>
      <c r="K6" s="29"/>
      <c r="L6" s="23"/>
      <c r="M6" s="30"/>
      <c r="N6" s="31"/>
      <c r="O6" s="31"/>
      <c r="P6" s="30"/>
      <c r="Q6" s="36"/>
      <c r="R6" s="36"/>
      <c r="S6" s="37"/>
      <c r="T6" s="38"/>
      <c r="U6" s="38"/>
      <c r="V6" s="38"/>
      <c r="W6" s="237"/>
      <c r="X6" s="218"/>
      <c r="Y6" s="218"/>
      <c r="Z6" s="218"/>
      <c r="AA6" s="218"/>
      <c r="AB6" s="221"/>
      <c r="AC6" s="215"/>
    </row>
    <row r="7" spans="1:29" s="6" customFormat="1" ht="18" customHeight="1">
      <c r="A7" s="269"/>
      <c r="B7" s="273"/>
      <c r="C7" s="273"/>
      <c r="D7" s="273"/>
      <c r="E7" s="19"/>
      <c r="F7" s="20"/>
      <c r="G7" s="179"/>
      <c r="H7" s="23"/>
      <c r="I7" s="23"/>
      <c r="J7" s="21"/>
      <c r="K7" s="29"/>
      <c r="L7" s="23"/>
      <c r="M7" s="30"/>
      <c r="N7" s="31"/>
      <c r="O7" s="31"/>
      <c r="P7" s="30"/>
      <c r="Q7" s="36"/>
      <c r="R7" s="36"/>
      <c r="S7" s="37"/>
      <c r="T7" s="38"/>
      <c r="U7" s="38"/>
      <c r="V7" s="38"/>
      <c r="W7" s="237"/>
      <c r="X7" s="218"/>
      <c r="Y7" s="218"/>
      <c r="Z7" s="218"/>
      <c r="AA7" s="218"/>
      <c r="AB7" s="221"/>
      <c r="AC7" s="215"/>
    </row>
    <row r="8" spans="1:29" s="6" customFormat="1" ht="18" customHeight="1">
      <c r="A8" s="269"/>
      <c r="B8" s="273"/>
      <c r="C8" s="273"/>
      <c r="D8" s="273"/>
      <c r="E8" s="19"/>
      <c r="F8" s="20"/>
      <c r="G8" s="179"/>
      <c r="H8" s="23"/>
      <c r="I8" s="23"/>
      <c r="J8" s="21"/>
      <c r="K8" s="29"/>
      <c r="L8" s="23"/>
      <c r="M8" s="30"/>
      <c r="N8" s="31"/>
      <c r="O8" s="31"/>
      <c r="P8" s="30"/>
      <c r="Q8" s="36"/>
      <c r="R8" s="36"/>
      <c r="S8" s="37"/>
      <c r="T8" s="38"/>
      <c r="U8" s="38"/>
      <c r="V8" s="38"/>
      <c r="W8" s="237"/>
      <c r="X8" s="215"/>
      <c r="Y8" s="215"/>
      <c r="Z8" s="218"/>
      <c r="AA8" s="218"/>
      <c r="AB8" s="221"/>
      <c r="AC8" s="215"/>
    </row>
    <row r="9" spans="1:29" s="7" customFormat="1" ht="22.95" customHeight="1">
      <c r="A9" s="270"/>
      <c r="B9" s="274"/>
      <c r="C9" s="274"/>
      <c r="D9" s="274"/>
      <c r="E9" s="243" t="s">
        <v>326</v>
      </c>
      <c r="F9" s="244"/>
      <c r="G9" s="244"/>
      <c r="H9" s="244"/>
      <c r="I9" s="244"/>
      <c r="J9" s="244"/>
      <c r="K9" s="244"/>
      <c r="L9" s="244"/>
      <c r="M9" s="244"/>
      <c r="N9" s="244"/>
      <c r="O9" s="245"/>
      <c r="P9" s="28">
        <f>SUM(P3:P8)</f>
        <v>3.7222999999999997</v>
      </c>
      <c r="Q9" s="39"/>
      <c r="R9" s="40"/>
      <c r="S9" s="40"/>
      <c r="T9" s="41"/>
      <c r="U9" s="41"/>
      <c r="V9" s="42">
        <f>SUM(V3:V8)</f>
        <v>0.4</v>
      </c>
      <c r="W9" s="43"/>
      <c r="X9" s="45"/>
      <c r="Y9" s="45"/>
      <c r="Z9" s="46"/>
      <c r="AA9" s="46"/>
      <c r="AB9" s="47"/>
      <c r="AC9" s="215"/>
    </row>
    <row r="10" spans="1:29" s="8" customFormat="1">
      <c r="B10" s="9"/>
      <c r="C10" s="10"/>
      <c r="D10" s="10"/>
      <c r="F10" s="11"/>
      <c r="G10" s="12"/>
      <c r="H10" s="12"/>
      <c r="I10" s="12"/>
      <c r="J10" s="12"/>
      <c r="K10" s="12"/>
      <c r="L10" s="12"/>
      <c r="M10" s="12"/>
      <c r="N10" s="32"/>
      <c r="T10" s="13"/>
      <c r="U10" s="13"/>
      <c r="V10" s="13"/>
    </row>
    <row r="11" spans="1:29" s="8" customFormat="1">
      <c r="B11" s="9"/>
      <c r="C11" s="10"/>
      <c r="D11" s="10"/>
      <c r="F11" s="11"/>
      <c r="G11" s="12"/>
      <c r="H11" s="12"/>
      <c r="I11" s="12"/>
      <c r="J11" s="12"/>
      <c r="K11" s="12"/>
      <c r="L11" s="33"/>
      <c r="M11" s="12"/>
      <c r="N11" s="32"/>
      <c r="T11" s="13"/>
      <c r="U11" s="13"/>
      <c r="V11" s="13"/>
    </row>
    <row r="12" spans="1:29" s="8" customFormat="1">
      <c r="B12" s="9"/>
      <c r="C12" s="10"/>
      <c r="D12" s="10"/>
      <c r="F12" s="11"/>
      <c r="G12" s="12"/>
      <c r="H12" s="12"/>
      <c r="I12" s="12"/>
      <c r="J12" s="12"/>
      <c r="K12" s="12"/>
      <c r="L12" s="12"/>
      <c r="M12" s="12"/>
      <c r="N12" s="32"/>
      <c r="T12" s="13"/>
      <c r="U12" s="13"/>
      <c r="V12" s="13"/>
    </row>
    <row r="13" spans="1:29" s="8" customFormat="1">
      <c r="B13" s="9"/>
      <c r="C13" s="10"/>
      <c r="D13" s="10"/>
      <c r="F13" s="11"/>
      <c r="G13" s="12"/>
      <c r="H13" s="12"/>
      <c r="I13" s="12"/>
      <c r="J13" s="12"/>
      <c r="K13" s="12"/>
      <c r="L13" s="12"/>
      <c r="M13" s="12"/>
      <c r="N13" s="32"/>
      <c r="T13" s="13"/>
      <c r="U13" s="13"/>
      <c r="V13" s="13"/>
    </row>
    <row r="14" spans="1:29" s="8" customFormat="1">
      <c r="B14" s="9"/>
      <c r="C14" s="10"/>
      <c r="D14" s="10"/>
      <c r="F14" s="11"/>
      <c r="G14" s="12"/>
      <c r="H14" s="12"/>
      <c r="I14" s="12"/>
      <c r="J14" s="12"/>
      <c r="K14" s="12"/>
      <c r="L14" s="12"/>
      <c r="M14" s="12"/>
      <c r="N14" s="32"/>
      <c r="T14" s="13"/>
      <c r="U14" s="13"/>
      <c r="V14" s="13"/>
    </row>
    <row r="15" spans="1:29" s="8" customFormat="1">
      <c r="B15" s="9"/>
      <c r="C15" s="10"/>
      <c r="D15" s="10"/>
      <c r="F15" s="11"/>
      <c r="G15" s="12"/>
      <c r="H15" s="12"/>
      <c r="I15" s="12"/>
      <c r="J15" s="12"/>
      <c r="K15" s="12"/>
      <c r="L15" s="12"/>
      <c r="M15" s="12"/>
      <c r="N15" s="32"/>
      <c r="T15" s="13"/>
      <c r="U15" s="13"/>
      <c r="V15" s="13"/>
    </row>
    <row r="16" spans="1:29" s="8" customFormat="1">
      <c r="B16" s="9"/>
      <c r="C16" s="10"/>
      <c r="D16" s="10"/>
      <c r="F16" s="11"/>
      <c r="G16" s="12"/>
      <c r="H16" s="12"/>
      <c r="I16" s="12"/>
      <c r="J16" s="12"/>
      <c r="K16" s="12"/>
      <c r="L16" s="12"/>
      <c r="M16" s="12"/>
      <c r="N16" s="32"/>
      <c r="T16" s="13"/>
      <c r="U16" s="13"/>
      <c r="V16" s="13"/>
    </row>
    <row r="17" spans="2:22" s="8" customFormat="1">
      <c r="B17" s="9"/>
      <c r="C17" s="10"/>
      <c r="D17" s="10"/>
      <c r="F17" s="11"/>
      <c r="G17" s="12"/>
      <c r="H17" s="12"/>
      <c r="I17" s="12"/>
      <c r="J17" s="12"/>
      <c r="K17" s="12"/>
      <c r="L17" s="12"/>
      <c r="M17" s="12"/>
      <c r="N17" s="34"/>
      <c r="T17" s="13"/>
      <c r="U17" s="13"/>
      <c r="V17" s="13"/>
    </row>
    <row r="18" spans="2:22" s="8" customFormat="1">
      <c r="B18" s="9"/>
      <c r="C18" s="10"/>
      <c r="D18" s="10"/>
      <c r="F18" s="11"/>
      <c r="G18" s="12"/>
      <c r="H18" s="12"/>
      <c r="I18" s="12"/>
      <c r="J18" s="12"/>
      <c r="K18" s="12"/>
      <c r="L18" s="12"/>
      <c r="M18" s="12"/>
      <c r="N18" s="34"/>
      <c r="T18" s="13"/>
      <c r="U18" s="13"/>
      <c r="V18" s="13"/>
    </row>
    <row r="19" spans="2:22" s="8" customFormat="1">
      <c r="B19" s="9"/>
      <c r="C19" s="10"/>
      <c r="D19" s="10"/>
      <c r="F19" s="11"/>
      <c r="G19" s="12"/>
      <c r="H19" s="12"/>
      <c r="I19" s="12"/>
      <c r="J19" s="12"/>
      <c r="K19" s="12"/>
      <c r="L19" s="12"/>
      <c r="M19" s="12"/>
      <c r="N19" s="34"/>
      <c r="T19" s="13"/>
      <c r="U19" s="13"/>
      <c r="V19" s="13"/>
    </row>
    <row r="20" spans="2:22" s="8" customFormat="1">
      <c r="B20" s="9"/>
      <c r="C20" s="10"/>
      <c r="D20" s="10"/>
      <c r="F20" s="11"/>
      <c r="G20" s="12"/>
      <c r="H20" s="12"/>
      <c r="I20" s="12"/>
      <c r="J20" s="12"/>
      <c r="K20" s="12"/>
      <c r="L20" s="12"/>
      <c r="M20" s="12"/>
      <c r="N20" s="34"/>
      <c r="T20" s="13"/>
      <c r="U20" s="13"/>
      <c r="V20" s="13"/>
    </row>
    <row r="21" spans="2:22" s="8" customFormat="1">
      <c r="B21" s="9"/>
      <c r="C21" s="10"/>
      <c r="D21" s="10"/>
      <c r="F21" s="11"/>
      <c r="G21" s="12"/>
      <c r="H21" s="12"/>
      <c r="I21" s="12"/>
      <c r="J21" s="12"/>
      <c r="K21" s="12"/>
      <c r="L21" s="12"/>
      <c r="M21" s="12"/>
      <c r="N21" s="34"/>
      <c r="T21" s="13"/>
      <c r="U21" s="13"/>
      <c r="V21" s="13"/>
    </row>
    <row r="22" spans="2:22" s="8" customFormat="1">
      <c r="B22" s="9"/>
      <c r="C22" s="10"/>
      <c r="D22" s="10"/>
      <c r="F22" s="11"/>
      <c r="G22" s="12"/>
      <c r="H22" s="12"/>
      <c r="I22" s="12"/>
      <c r="J22" s="12"/>
      <c r="K22" s="12"/>
      <c r="L22" s="12"/>
      <c r="M22" s="12"/>
      <c r="N22" s="34"/>
      <c r="T22" s="13"/>
      <c r="U22" s="13"/>
      <c r="V22" s="13"/>
    </row>
    <row r="23" spans="2:22" s="8" customFormat="1">
      <c r="B23" s="9"/>
      <c r="C23" s="10"/>
      <c r="D23" s="10"/>
      <c r="F23" s="11"/>
      <c r="G23" s="12"/>
      <c r="H23" s="12"/>
      <c r="I23" s="12"/>
      <c r="J23" s="12"/>
      <c r="K23" s="12"/>
      <c r="L23" s="12"/>
      <c r="M23" s="12"/>
      <c r="N23" s="34"/>
      <c r="T23" s="13"/>
      <c r="U23" s="13"/>
      <c r="V23" s="13"/>
    </row>
    <row r="24" spans="2:22" s="8" customFormat="1">
      <c r="B24" s="9"/>
      <c r="C24" s="10"/>
      <c r="D24" s="10"/>
      <c r="F24" s="11"/>
      <c r="G24" s="12"/>
      <c r="H24" s="12"/>
      <c r="I24" s="12"/>
      <c r="J24" s="12"/>
      <c r="K24" s="12"/>
      <c r="L24" s="12"/>
      <c r="M24" s="12"/>
      <c r="N24" s="34"/>
      <c r="T24" s="13"/>
      <c r="U24" s="13"/>
      <c r="V24" s="13"/>
    </row>
    <row r="25" spans="2:22" s="8" customFormat="1">
      <c r="B25" s="9"/>
      <c r="C25" s="10"/>
      <c r="D25" s="10"/>
      <c r="F25" s="11"/>
      <c r="G25" s="12"/>
      <c r="H25" s="12"/>
      <c r="I25" s="12"/>
      <c r="J25" s="12"/>
      <c r="K25" s="12"/>
      <c r="L25" s="12"/>
      <c r="M25" s="12"/>
      <c r="N25" s="34"/>
      <c r="T25" s="13"/>
      <c r="U25" s="13"/>
      <c r="V25" s="13"/>
    </row>
  </sheetData>
  <autoFilter ref="A2:XDD9" xr:uid="{00000000-0009-0000-0000-000007000000}"/>
  <mergeCells count="30">
    <mergeCell ref="Q1:V1"/>
    <mergeCell ref="E9:O9"/>
    <mergeCell ref="A3:A9"/>
    <mergeCell ref="B1:B2"/>
    <mergeCell ref="B3:B9"/>
    <mergeCell ref="C1:C2"/>
    <mergeCell ref="C3:C9"/>
    <mergeCell ref="D1:D2"/>
    <mergeCell ref="D3:D9"/>
    <mergeCell ref="E1:E2"/>
    <mergeCell ref="F1:F2"/>
    <mergeCell ref="G1:G2"/>
    <mergeCell ref="H1:J1"/>
    <mergeCell ref="K1:M1"/>
    <mergeCell ref="P1:P2"/>
    <mergeCell ref="N1:O1"/>
    <mergeCell ref="W1:W2"/>
    <mergeCell ref="W3:W8"/>
    <mergeCell ref="X1:X2"/>
    <mergeCell ref="X3:X8"/>
    <mergeCell ref="Y1:Y2"/>
    <mergeCell ref="Y3:Y8"/>
    <mergeCell ref="Z1:Z2"/>
    <mergeCell ref="Z3:Z8"/>
    <mergeCell ref="AC1:AC2"/>
    <mergeCell ref="AC3:AC9"/>
    <mergeCell ref="AA1:AA2"/>
    <mergeCell ref="AA3:AA8"/>
    <mergeCell ref="AB1:AB2"/>
    <mergeCell ref="AB3:AB8"/>
  </mergeCells>
  <phoneticPr fontId="35" type="noConversion"/>
  <conditionalFormatting sqref="G3:J7">
    <cfRule type="duplicateValues" dxfId="1" priority="4"/>
  </conditionalFormatting>
  <conditionalFormatting sqref="C10:D1048576">
    <cfRule type="duplicateValues" dxfId="0" priority="7"/>
  </conditionalFormatting>
  <pageMargins left="0.70866141732283505" right="0.70866141732283505" top="0.74803149606299202" bottom="0.74803149606299202" header="0.31496062992126" footer="0.31496062992126"/>
  <pageSetup paperSize="9" scale="43" orientation="landscape" horizontalDpi="200" verticalDpi="300" r:id="rId1"/>
  <colBreaks count="1" manualBreakCount="1">
    <brk id="28" max="1048575" man="1"/>
  </colBreaks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9"/>
  <sheetViews>
    <sheetView workbookViewId="0">
      <selection activeCell="C11" sqref="C11"/>
    </sheetView>
  </sheetViews>
  <sheetFormatPr defaultColWidth="9" defaultRowHeight="14.4"/>
  <cols>
    <col min="2" max="2" width="15.6640625" customWidth="1"/>
    <col min="3" max="3" width="37" customWidth="1"/>
    <col min="4" max="4" width="13.6640625" customWidth="1"/>
    <col min="5" max="5" width="12.5546875" customWidth="1"/>
    <col min="6" max="6" width="15.5546875" customWidth="1"/>
  </cols>
  <sheetData>
    <row r="1" spans="1:6">
      <c r="A1" s="291" t="s">
        <v>6</v>
      </c>
      <c r="B1" s="291" t="s">
        <v>430</v>
      </c>
      <c r="C1" s="291" t="s">
        <v>431</v>
      </c>
      <c r="D1" s="289" t="s">
        <v>432</v>
      </c>
      <c r="E1" s="290"/>
      <c r="F1" s="290"/>
    </row>
    <row r="2" spans="1:6">
      <c r="A2" s="292"/>
      <c r="B2" s="292"/>
      <c r="C2" s="292"/>
      <c r="D2" s="1" t="s">
        <v>433</v>
      </c>
      <c r="E2" s="1" t="s">
        <v>434</v>
      </c>
      <c r="F2" s="1" t="s">
        <v>435</v>
      </c>
    </row>
    <row r="3" spans="1:6">
      <c r="A3" s="2">
        <v>1</v>
      </c>
      <c r="B3" s="1" t="s">
        <v>398</v>
      </c>
      <c r="C3" s="3" t="s">
        <v>400</v>
      </c>
      <c r="D3" s="2"/>
      <c r="E3" s="2">
        <v>3.0350000000000001</v>
      </c>
      <c r="F3" s="4">
        <v>2.91</v>
      </c>
    </row>
    <row r="4" spans="1:6">
      <c r="A4" s="2">
        <v>2</v>
      </c>
      <c r="B4" s="1" t="s">
        <v>407</v>
      </c>
      <c r="C4" s="3" t="s">
        <v>408</v>
      </c>
      <c r="D4" s="2"/>
      <c r="E4" s="2">
        <v>3.0350000000000001</v>
      </c>
      <c r="F4" s="4">
        <v>2.91</v>
      </c>
    </row>
    <row r="5" spans="1:6">
      <c r="A5" s="2">
        <v>3</v>
      </c>
      <c r="B5" s="1" t="s">
        <v>409</v>
      </c>
      <c r="C5" s="3" t="s">
        <v>410</v>
      </c>
      <c r="D5" s="2"/>
      <c r="E5" s="2">
        <v>6.2850000000000001</v>
      </c>
      <c r="F5" s="4">
        <v>5.94</v>
      </c>
    </row>
    <row r="6" spans="1:6">
      <c r="A6" s="2">
        <v>4</v>
      </c>
      <c r="B6" s="1" t="s">
        <v>417</v>
      </c>
      <c r="C6" s="3" t="s">
        <v>418</v>
      </c>
      <c r="D6" s="2"/>
      <c r="E6" s="2">
        <v>6.2850000000000001</v>
      </c>
      <c r="F6" s="4">
        <v>5.94</v>
      </c>
    </row>
    <row r="7" spans="1:6">
      <c r="A7" s="2">
        <v>5</v>
      </c>
      <c r="B7" s="1" t="s">
        <v>419</v>
      </c>
      <c r="C7" s="3" t="s">
        <v>420</v>
      </c>
      <c r="D7" s="2"/>
      <c r="E7" s="2">
        <v>3.5209999999999999</v>
      </c>
      <c r="F7" s="4">
        <v>2.92</v>
      </c>
    </row>
    <row r="8" spans="1:6">
      <c r="A8" s="2">
        <v>6</v>
      </c>
      <c r="B8" s="1" t="s">
        <v>427</v>
      </c>
      <c r="C8" s="3" t="s">
        <v>428</v>
      </c>
      <c r="D8" s="2"/>
      <c r="E8" s="2">
        <v>3.0209999999999999</v>
      </c>
      <c r="F8" s="4">
        <v>2.58</v>
      </c>
    </row>
    <row r="9" spans="1:6">
      <c r="A9" s="2"/>
      <c r="B9" s="2"/>
      <c r="C9" s="2"/>
      <c r="D9" s="2"/>
      <c r="E9" s="2"/>
      <c r="F9" s="2"/>
    </row>
  </sheetData>
  <mergeCells count="4">
    <mergeCell ref="D1:F1"/>
    <mergeCell ref="A1:A2"/>
    <mergeCell ref="B1:B2"/>
    <mergeCell ref="C1:C2"/>
  </mergeCells>
  <phoneticPr fontId="35" type="noConversion"/>
  <pageMargins left="0.7" right="0.7" top="0.75" bottom="0.75" header="0.3" footer="0.3"/>
  <pageSetup paperSize="9" orientation="portrait" horizontalDpi="2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8</vt:i4>
      </vt:variant>
      <vt:variant>
        <vt:lpstr>命名范围</vt:lpstr>
      </vt:variant>
      <vt:variant>
        <vt:i4>8</vt:i4>
      </vt:variant>
    </vt:vector>
  </HeadingPairs>
  <TitlesOfParts>
    <vt:vector size="16" baseType="lpstr">
      <vt:lpstr>成卓 (2)ZY</vt:lpstr>
      <vt:lpstr>成卓 (3)ZY</vt:lpstr>
      <vt:lpstr>成卓 (4)ZY</vt:lpstr>
      <vt:lpstr>成卓ZY (自行核对1)</vt:lpstr>
      <vt:lpstr>成卓ZY (自行核对)</vt:lpstr>
      <vt:lpstr>成本核算</vt:lpstr>
      <vt:lpstr>成本核算 (2)</vt:lpstr>
      <vt:lpstr>Sheet2</vt:lpstr>
      <vt:lpstr>'成卓 (2)ZY'!Print_Area</vt:lpstr>
      <vt:lpstr>'成卓 (3)ZY'!Print_Area</vt:lpstr>
      <vt:lpstr>'成卓 (4)ZY'!Print_Area</vt:lpstr>
      <vt:lpstr>'成卓ZY (自行核对)'!Print_Area</vt:lpstr>
      <vt:lpstr>'成卓ZY (自行核对1)'!Print_Area</vt:lpstr>
      <vt:lpstr>'成卓 (2)ZY'!Print_Titles</vt:lpstr>
      <vt:lpstr>'成卓 (3)ZY'!Print_Titles</vt:lpstr>
      <vt:lpstr>'成卓 (4)ZY'!Print_Titles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吴英格</dc:creator>
  <cp:lastModifiedBy>吴英格</cp:lastModifiedBy>
  <cp:lastPrinted>2021-09-04T08:28:00Z</cp:lastPrinted>
  <dcterms:created xsi:type="dcterms:W3CDTF">2006-09-13T11:21:00Z</dcterms:created>
  <dcterms:modified xsi:type="dcterms:W3CDTF">2022-11-02T05:18:35Z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60A2E596C6A24D289F836796F51D3D9B</vt:lpwstr>
  </property>
</Properties>
</file>