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E3B3E6B0-2A3B-4B5A-8321-48F08C89E8CA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力乐" sheetId="11" r:id="rId1"/>
    <sheet name="江苏力乐2-" sheetId="12" r:id="rId2"/>
    <sheet name="江苏力乐3" sheetId="7" r:id="rId3"/>
    <sheet name="江苏力乐4" sheetId="13" r:id="rId4"/>
  </sheets>
  <definedNames>
    <definedName name="_xlnm.Print_Area" localSheetId="0">力乐!$A$1:$G$39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3" l="1"/>
  <c r="K12" i="13" l="1"/>
  <c r="K13" i="13"/>
  <c r="K14" i="13"/>
  <c r="K15" i="13"/>
  <c r="K16" i="13"/>
  <c r="K17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9" i="13"/>
  <c r="K11" i="13"/>
  <c r="K10" i="13"/>
  <c r="I10" i="12"/>
  <c r="K10" i="12" s="1"/>
  <c r="I11" i="12"/>
  <c r="K11" i="12" s="1"/>
  <c r="I12" i="12"/>
  <c r="K12" i="12" s="1"/>
  <c r="I13" i="12"/>
  <c r="I17" i="12"/>
  <c r="I18" i="12"/>
  <c r="I19" i="12"/>
  <c r="K19" i="12" s="1"/>
  <c r="I20" i="12"/>
  <c r="K20" i="12" s="1"/>
  <c r="I21" i="12"/>
  <c r="V22" i="12"/>
  <c r="P22" i="12"/>
  <c r="O16" i="12"/>
  <c r="N22" i="12"/>
  <c r="O9" i="12" s="1"/>
  <c r="V10" i="12"/>
  <c r="V11" i="12"/>
  <c r="V12" i="12"/>
  <c r="V13" i="12"/>
  <c r="V14" i="12"/>
  <c r="V15" i="12"/>
  <c r="V16" i="12"/>
  <c r="V17" i="12"/>
  <c r="V18" i="12"/>
  <c r="V19" i="12"/>
  <c r="V20" i="12"/>
  <c r="V21" i="12"/>
  <c r="V9" i="12"/>
  <c r="K21" i="12"/>
  <c r="K13" i="12"/>
  <c r="K18" i="12"/>
  <c r="K17" i="12"/>
  <c r="O10" i="12" l="1"/>
  <c r="P9" i="12"/>
  <c r="S9" i="12" s="1"/>
  <c r="T9" i="12" s="1"/>
  <c r="P16" i="12"/>
  <c r="S16" i="12" s="1"/>
  <c r="T16" i="12" s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9" i="7"/>
  <c r="H16" i="12" l="1"/>
  <c r="I16" i="12"/>
  <c r="K16" i="12" s="1"/>
  <c r="H9" i="12"/>
  <c r="I9" i="12"/>
  <c r="K9" i="12" s="1"/>
  <c r="O11" i="12"/>
  <c r="P10" i="12"/>
  <c r="S10" i="12" s="1"/>
  <c r="T10" i="12" s="1"/>
  <c r="H10" i="12" s="1"/>
  <c r="O12" i="12" l="1"/>
  <c r="P11" i="12"/>
  <c r="S11" i="12" s="1"/>
  <c r="O13" i="12" l="1"/>
  <c r="P12" i="12"/>
  <c r="S12" i="12" s="1"/>
  <c r="T12" i="12" s="1"/>
  <c r="H12" i="12" s="1"/>
  <c r="T11" i="12"/>
  <c r="H11" i="12" s="1"/>
  <c r="O14" i="12" l="1"/>
  <c r="P13" i="12"/>
  <c r="S13" i="12" s="1"/>
  <c r="O15" i="12" l="1"/>
  <c r="P14" i="12"/>
  <c r="S14" i="12" s="1"/>
  <c r="T14" i="12" s="1"/>
  <c r="T13" i="12"/>
  <c r="H13" i="12" s="1"/>
  <c r="H14" i="12" l="1"/>
  <c r="I14" i="12"/>
  <c r="K14" i="12" s="1"/>
  <c r="O17" i="12"/>
  <c r="P15" i="12"/>
  <c r="S15" i="12" s="1"/>
  <c r="O18" i="12" l="1"/>
  <c r="P17" i="12"/>
  <c r="S17" i="12" s="1"/>
  <c r="T17" i="12" s="1"/>
  <c r="H17" i="12" s="1"/>
  <c r="T15" i="12"/>
  <c r="H15" i="12" l="1"/>
  <c r="I15" i="12"/>
  <c r="K15" i="12" s="1"/>
  <c r="O19" i="12"/>
  <c r="P18" i="12"/>
  <c r="S18" i="12" s="1"/>
  <c r="O20" i="12" l="1"/>
  <c r="P19" i="12"/>
  <c r="S19" i="12" s="1"/>
  <c r="T19" i="12" s="1"/>
  <c r="H19" i="12" s="1"/>
  <c r="T18" i="12"/>
  <c r="H18" i="12" s="1"/>
  <c r="O21" i="12" l="1"/>
  <c r="P21" i="12" s="1"/>
  <c r="S21" i="12" s="1"/>
  <c r="T21" i="12" s="1"/>
  <c r="H21" i="12" s="1"/>
  <c r="P20" i="12"/>
  <c r="S20" i="12" s="1"/>
  <c r="T20" i="12" s="1"/>
  <c r="H20" i="12" s="1"/>
  <c r="S22" i="12" l="1"/>
</calcChain>
</file>

<file path=xl/sharedStrings.xml><?xml version="1.0" encoding="utf-8"?>
<sst xmlns="http://schemas.openxmlformats.org/spreadsheetml/2006/main" count="652" uniqueCount="362">
  <si>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</si>
  <si>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</si>
  <si>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</si>
  <si>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</si>
  <si>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</si>
  <si>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</si>
  <si>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</si>
  <si>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</si>
  <si>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</si>
  <si>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SCS0004574</t>
  </si>
  <si>
    <t>C32B调角器左主动</t>
  </si>
  <si>
    <t>02.03.29.002</t>
  </si>
  <si>
    <t>SCS0004572</t>
  </si>
  <si>
    <t>C32B调角器左被动</t>
  </si>
  <si>
    <t>02.03.29.003</t>
  </si>
  <si>
    <t>SCS0004570</t>
  </si>
  <si>
    <t>C32B调角器右主动</t>
  </si>
  <si>
    <t>02.03.29.004</t>
  </si>
  <si>
    <t>SCS0004568</t>
  </si>
  <si>
    <t>C32B调角器右被动</t>
  </si>
  <si>
    <t>02.03.29.005</t>
  </si>
  <si>
    <t>SCS0005429</t>
  </si>
  <si>
    <t>P203手动左侧滑轨总成</t>
  </si>
  <si>
    <t>02.03.50.039</t>
  </si>
  <si>
    <t>SCS0006002</t>
  </si>
  <si>
    <t>P203手动右侧滑轨总成</t>
  </si>
  <si>
    <t>02.03.50.040</t>
  </si>
  <si>
    <t>SCS0005431</t>
  </si>
  <si>
    <t>P203U型把手</t>
  </si>
  <si>
    <t>02.03.50.041</t>
  </si>
  <si>
    <t>SCS0006422</t>
  </si>
  <si>
    <t>P203主驾左侧滑轨前地脚总成6804250X1006A</t>
  </si>
  <si>
    <t>02.03.50.061</t>
  </si>
  <si>
    <t>SCS0006423</t>
  </si>
  <si>
    <t>P203后地脚总成6804265X1006A</t>
  </si>
  <si>
    <t>02.03.50.062</t>
  </si>
  <si>
    <t>SCS0006424</t>
  </si>
  <si>
    <t>P203主驾右侧滑轨前地脚总成6804255X1006A</t>
  </si>
  <si>
    <t>02.03.50.063</t>
  </si>
  <si>
    <t>SCS0005899</t>
  </si>
  <si>
    <t>M20五五分左侧座椅折叠器总成</t>
  </si>
  <si>
    <t>02.12.24.188</t>
  </si>
  <si>
    <t>SCS0004660</t>
  </si>
  <si>
    <t>301调角器右</t>
  </si>
  <si>
    <t>02.03.22.002</t>
  </si>
  <si>
    <t>SHT0000669</t>
  </si>
  <si>
    <t>02.03.23.003</t>
  </si>
  <si>
    <t>套</t>
  </si>
  <si>
    <t>SHT0000443</t>
  </si>
  <si>
    <t>02.03.23.006</t>
  </si>
  <si>
    <t>SHT0001062</t>
  </si>
  <si>
    <t>02.03.23.007</t>
  </si>
  <si>
    <t>SLT0002545</t>
  </si>
  <si>
    <t>J6F调角器星盘</t>
  </si>
  <si>
    <t>02.03.27.089</t>
  </si>
  <si>
    <t>只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</si>
  <si>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</si>
  <si>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</si>
  <si>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</si>
  <si>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</si>
  <si>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</si>
  <si>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</si>
  <si>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SHT0000168</t>
  </si>
  <si>
    <t>欧曼重卡(标准型)升级座椅司机主边调角器总成</t>
  </si>
  <si>
    <t>SHT0000181</t>
  </si>
  <si>
    <t>欧曼重卡(标准型)升级座椅副司机主边调角器总成</t>
  </si>
  <si>
    <t>SHT0000582</t>
  </si>
  <si>
    <t xml:space="preserve">H3升级司机主边调角器 </t>
  </si>
  <si>
    <t>SHT0000730</t>
  </si>
  <si>
    <t>H3升级副司机主边调角器</t>
  </si>
  <si>
    <t>司机调角器总成</t>
  </si>
  <si>
    <t>SLT0000835</t>
  </si>
  <si>
    <t>副司机调角器总成</t>
  </si>
  <si>
    <t>SCS0004038</t>
  </si>
  <si>
    <t>B40L四分左折叠器总成</t>
  </si>
  <si>
    <t>SCS0004053</t>
  </si>
  <si>
    <t>B40L四分右折叠器总成</t>
  </si>
  <si>
    <t>SCS0004131</t>
  </si>
  <si>
    <t>B40L六分左折叠器总成</t>
  </si>
  <si>
    <t>SCS0004125</t>
  </si>
  <si>
    <t>B40L六分右折叠器总成</t>
  </si>
  <si>
    <t>02.12.30.003</t>
  </si>
  <si>
    <t>02.12.30.004</t>
  </si>
  <si>
    <t>02.12.31.017</t>
  </si>
  <si>
    <t>02.12.31.021</t>
  </si>
  <si>
    <t>02.12.23.008</t>
  </si>
  <si>
    <t>02.12.23.009</t>
  </si>
  <si>
    <t>02.12.28.036</t>
  </si>
  <si>
    <t>02.12.28.037</t>
  </si>
  <si>
    <t>02.12.28.039</t>
  </si>
  <si>
    <t>02.12.28.038</t>
  </si>
  <si>
    <t>件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</si>
  <si>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（1932313）</t>
    </r>
    <phoneticPr fontId="15" type="noConversion"/>
  </si>
  <si>
    <t>甲方：河北光华荣昌汽车部件有限公司</t>
    <phoneticPr fontId="1" type="noConversion"/>
  </si>
  <si>
    <t>乙方：江苏力乐汽车部件股份有限公司</t>
    <phoneticPr fontId="15" type="noConversion"/>
  </si>
  <si>
    <t xml:space="preserve">    甲乙双方在保持互惠互利的基础上，为保持长久的合作关系，双方携手共同占领大市场，特签定价格协议如下：</t>
    <phoneticPr fontId="15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</si>
  <si>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15" type="noConversion"/>
  </si>
  <si>
    <t>QAD编码</t>
    <phoneticPr fontId="1" type="noConversion"/>
  </si>
  <si>
    <t>零部件名称</t>
  </si>
  <si>
    <t>图号规格</t>
    <phoneticPr fontId="1" type="noConversion"/>
  </si>
  <si>
    <t>未税产品价格
（不含摊销费）</t>
    <phoneticPr fontId="1" type="noConversion"/>
  </si>
  <si>
    <t>未税模具摊销费</t>
    <phoneticPr fontId="1" type="noConversion"/>
  </si>
  <si>
    <t>备注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</si>
  <si>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</si>
  <si>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</si>
  <si>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</si>
  <si>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SLT0010383</t>
    <phoneticPr fontId="1" type="noConversion"/>
  </si>
  <si>
    <t>驾驶员左侧滑轨总成</t>
    <phoneticPr fontId="1" type="noConversion"/>
  </si>
  <si>
    <t>100%分摊至4万件产品</t>
    <phoneticPr fontId="1" type="noConversion"/>
  </si>
  <si>
    <t>统帅项目</t>
    <phoneticPr fontId="1" type="noConversion"/>
  </si>
  <si>
    <t>SLT0010384</t>
  </si>
  <si>
    <t>驾驶员右侧滑轨总成</t>
    <phoneticPr fontId="1" type="noConversion"/>
  </si>
  <si>
    <t>SLT0010435</t>
    <phoneticPr fontId="1" type="noConversion"/>
  </si>
  <si>
    <t>右侧手动调角器总成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</si>
  <si>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5" type="noConversion"/>
  </si>
  <si>
    <t>三、结算方式：依据零部件采购合同。</t>
    <phoneticPr fontId="1" type="noConversion"/>
  </si>
  <si>
    <t>四、价格执行期从2021年1月1日起至2021年12月31日(遇市场价格变动经双方协商同意后可调整)。</t>
    <phoneticPr fontId="15" type="noConversion"/>
  </si>
  <si>
    <t>五、此协议一式二份，经双方代表签字后即生效，同时具有法律效力。双方合作中出现质量、技术、物流等问题按相应合同（协议）办理。</t>
    <phoneticPr fontId="15" type="noConversion"/>
  </si>
  <si>
    <t>六、供应商接到此通知后两日内确认回传（传真：010-89774860），否则视为默认。</t>
    <phoneticPr fontId="15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</si>
  <si>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</si>
  <si>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</si>
  <si>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</si>
  <si>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</si>
  <si>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t>件</t>
  </si>
  <si>
    <t>SLT0000832</t>
  </si>
  <si>
    <t>SLT0000427</t>
  </si>
  <si>
    <t>6480折叠器 （ 右被动）</t>
  </si>
  <si>
    <t>SLT0000273</t>
  </si>
  <si>
    <t>6480右主动罩壳</t>
  </si>
  <si>
    <t>SLT0000428</t>
  </si>
  <si>
    <t>6480右被动罩壳</t>
  </si>
  <si>
    <t>SLT0000274</t>
  </si>
  <si>
    <t>6480解锁把手</t>
  </si>
  <si>
    <t>SLT0000277</t>
  </si>
  <si>
    <t>6486活解主动</t>
  </si>
  <si>
    <t>SLT0000278</t>
  </si>
  <si>
    <t>6486活接被动</t>
  </si>
  <si>
    <t>SLT0000884</t>
  </si>
  <si>
    <t>6480折叠器 （ 左主动）</t>
  </si>
  <si>
    <t>SLT0000328</t>
  </si>
  <si>
    <t>K1正司机调角器主动</t>
  </si>
  <si>
    <t>SLT0000329</t>
  </si>
  <si>
    <t>K1正司机调角器被动</t>
  </si>
  <si>
    <t>SLT0000363</t>
  </si>
  <si>
    <t>K1副司机调角器主动</t>
  </si>
  <si>
    <t>SLT0000364</t>
  </si>
  <si>
    <t>K1副司机调角器被动</t>
  </si>
  <si>
    <t>SLT0000330</t>
  </si>
  <si>
    <t>连接杆295</t>
  </si>
  <si>
    <t>SLT0000352</t>
  </si>
  <si>
    <t>连接杆265</t>
  </si>
  <si>
    <t>SLT0000410</t>
  </si>
  <si>
    <t>K1左舵单人右被动调角器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</si>
  <si>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</si>
  <si>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</si>
  <si>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</si>
  <si>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</si>
  <si>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</si>
  <si>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</si>
  <si>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</si>
  <si>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K1左舵双人右背左被动调角器（带螺丝）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</si>
  <si>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</si>
  <si>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</si>
  <si>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</si>
  <si>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</si>
  <si>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</si>
  <si>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</si>
  <si>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</si>
  <si>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</si>
  <si>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SLT0001050</t>
  </si>
  <si>
    <t>K1右舵双人左背右被动调角器（带螺丝）</t>
  </si>
  <si>
    <t>SLT0001051</t>
  </si>
  <si>
    <t>K1右舵双人右背左被动</t>
  </si>
  <si>
    <t>SLT0001054</t>
  </si>
  <si>
    <t>K1右舵单人左被动调角器</t>
  </si>
  <si>
    <t>SLT0002347</t>
  </si>
  <si>
    <t>通道左主动（含7080等替代品调角器）</t>
  </si>
  <si>
    <t>SLT0002348</t>
  </si>
  <si>
    <t>通道左被动</t>
  </si>
  <si>
    <t>SLT0002349</t>
  </si>
  <si>
    <t>通道右主动（含替代品调角器）</t>
  </si>
  <si>
    <t>SLT0002350</t>
  </si>
  <si>
    <t>通道右被动</t>
  </si>
  <si>
    <t>SLT0002351</t>
  </si>
  <si>
    <t>640连接杆</t>
  </si>
  <si>
    <t>SLT0002122</t>
  </si>
  <si>
    <t>驾驶员左侧滑轨总成</t>
  </si>
  <si>
    <t>SLT0002123</t>
  </si>
  <si>
    <t>SLT0002124</t>
  </si>
  <si>
    <t>驾驶员U型把手</t>
  </si>
  <si>
    <t>SLT0000326</t>
  </si>
  <si>
    <t>K1宽体正司机左内滑轨B</t>
  </si>
  <si>
    <t>SLT0000327</t>
  </si>
  <si>
    <t>K1宽体正司机左外滑轨B</t>
  </si>
  <si>
    <t>SLT0000361</t>
  </si>
  <si>
    <t>K1宽体副司机右内滑轨B</t>
  </si>
  <si>
    <t>SLT0000362</t>
  </si>
  <si>
    <t>K1宽体副司机右外滑轨B</t>
  </si>
  <si>
    <t>SLT0000350</t>
  </si>
  <si>
    <t>K1窄车正司机左内滑轨</t>
  </si>
  <si>
    <t>SLT0000351</t>
  </si>
  <si>
    <t>K1窄车正司机左外滑轨</t>
  </si>
  <si>
    <t>SLT0000370</t>
  </si>
  <si>
    <t>K1窄车副司机右内滑轨</t>
  </si>
  <si>
    <t>SLT0000371</t>
  </si>
  <si>
    <t>K1窄车副司机右外滑轨</t>
  </si>
  <si>
    <t>SLT0000272</t>
    <phoneticPr fontId="1" type="noConversion"/>
  </si>
  <si>
    <t>6480折叠器 （ 右主动）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</si>
  <si>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15" type="noConversion"/>
  </si>
  <si>
    <r>
      <t>乙方：</t>
    </r>
    <r>
      <rPr>
        <u/>
        <sz val="12"/>
        <rFont val="楷体_GB2312"/>
        <family val="3"/>
        <charset val="134"/>
      </rPr>
      <t>江苏力乐汽车部件股份有限公司</t>
    </r>
    <phoneticPr fontId="15" type="noConversion"/>
  </si>
  <si>
    <t>河北2022年</t>
    <phoneticPr fontId="1" type="noConversion"/>
  </si>
  <si>
    <t>司机靠背调角器总成（左主动）</t>
  </si>
  <si>
    <t>04.02.361</t>
  </si>
  <si>
    <t>司机靠背调角器总成（左被动）</t>
  </si>
  <si>
    <t>04.02.362</t>
  </si>
  <si>
    <t>副司机靠背调角器总成（右主动）</t>
  </si>
  <si>
    <t>04.02.363</t>
  </si>
  <si>
    <t>副司机靠背调角器总成（右被动）</t>
  </si>
  <si>
    <t>04.02.364</t>
  </si>
  <si>
    <t>K1乘客座通用左主动调角器</t>
  </si>
  <si>
    <t>04.02.369</t>
  </si>
  <si>
    <t>K1乘客座通用右主动调角器</t>
  </si>
  <si>
    <t>04.02.371</t>
  </si>
  <si>
    <t>K1乘客座左舵双人左被动调角器</t>
  </si>
  <si>
    <t>04.02.370</t>
  </si>
  <si>
    <t>K1乘客座左舵双人右被动调角器（带螺丝）</t>
  </si>
  <si>
    <t>04.02.372</t>
  </si>
  <si>
    <t>K1乘客座左舵单人被动调角器</t>
  </si>
  <si>
    <t>04.02.366</t>
  </si>
  <si>
    <t>04.02.403</t>
  </si>
  <si>
    <t>K1右舵双人右背左被动调角器</t>
  </si>
  <si>
    <t>04.02.404</t>
  </si>
  <si>
    <t>K1右舵单人被动调角器</t>
  </si>
  <si>
    <t>04.02.405</t>
  </si>
  <si>
    <t>04.02.377</t>
  </si>
  <si>
    <t>04.02.378</t>
  </si>
  <si>
    <t>04.02.379</t>
  </si>
  <si>
    <t>04.02.380</t>
  </si>
  <si>
    <t>04.02.401</t>
  </si>
  <si>
    <t>连接板265</t>
  </si>
  <si>
    <t>04.02.402</t>
  </si>
  <si>
    <t>SLT0000272</t>
  </si>
  <si>
    <t>6480双人放倒器（右主动）</t>
  </si>
  <si>
    <t>04.02.088</t>
  </si>
  <si>
    <t>6480双人放倒器（右从动）</t>
  </si>
  <si>
    <t>04.02.089</t>
  </si>
  <si>
    <t>6480双人放倒器（右主动罩壳）</t>
  </si>
  <si>
    <t>04.02.090</t>
  </si>
  <si>
    <t>6480双人放倒器（右从动罩壳）</t>
  </si>
  <si>
    <t>04.02.091</t>
  </si>
  <si>
    <t>6480双人放倒器（搬手柱壳）</t>
  </si>
  <si>
    <t>04.02.092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</si>
  <si>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</si>
  <si>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协议编号：HBZYXY-2022-001</t>
    </r>
    <r>
      <rPr>
        <b/>
        <sz val="12"/>
        <rFont val="微软雅黑"/>
        <family val="3"/>
        <charset val="134"/>
      </rPr>
      <t>-01</t>
    </r>
    <phoneticPr fontId="1" type="noConversion"/>
  </si>
  <si>
    <t>SLT0010383</t>
  </si>
  <si>
    <t>驾驶员右侧滑轨总成</t>
  </si>
  <si>
    <t>SLT0010435</t>
  </si>
  <si>
    <t>右侧手动调角器总成</t>
  </si>
  <si>
    <t>M20五五分右侧折叠器总成</t>
  </si>
  <si>
    <t>02.12.24.208</t>
  </si>
  <si>
    <t>滑轨（欧曼豪华型）</t>
  </si>
  <si>
    <t>滑轨（H4-A升级）</t>
  </si>
  <si>
    <t>滑轨（M4）</t>
  </si>
  <si>
    <t>SHT0010283</t>
  </si>
  <si>
    <t>H6座椅滑轨本体</t>
  </si>
  <si>
    <t>副</t>
  </si>
  <si>
    <t>SHT0012284</t>
  </si>
  <si>
    <t>驾驶员主边调角器总成</t>
  </si>
  <si>
    <t>SHT0012319</t>
  </si>
  <si>
    <t>副驾驶员主边调角器总成</t>
  </si>
  <si>
    <t>TX-1.0放平项目</t>
  </si>
  <si>
    <t>2022年</t>
    <phoneticPr fontId="1" type="noConversion"/>
  </si>
  <si>
    <t>2021年</t>
    <phoneticPr fontId="15" type="noConversion"/>
  </si>
  <si>
    <t>2022年</t>
    <phoneticPr fontId="15" type="noConversion"/>
  </si>
  <si>
    <t>5月用量</t>
    <phoneticPr fontId="1" type="noConversion"/>
  </si>
  <si>
    <t>SLT0000351</t>
    <phoneticPr fontId="1" type="noConversion"/>
  </si>
  <si>
    <t>材料差额</t>
    <phoneticPr fontId="1" type="noConversion"/>
  </si>
  <si>
    <t>未税产品价格
（不含材料差额）</t>
    <phoneticPr fontId="1" type="noConversion"/>
  </si>
  <si>
    <r>
      <t>未税产品价格
（含</t>
    </r>
    <r>
      <rPr>
        <b/>
        <sz val="10"/>
        <rFont val="Microsoft YaHei UI"/>
        <family val="3"/>
        <charset val="134"/>
      </rPr>
      <t>材料差额</t>
    </r>
    <r>
      <rPr>
        <b/>
        <sz val="10"/>
        <rFont val="楷体_GB2312"/>
        <family val="3"/>
        <charset val="134"/>
      </rPr>
      <t>）</t>
    </r>
    <phoneticPr fontId="1" type="noConversion"/>
  </si>
  <si>
    <r>
      <t>未税</t>
    </r>
    <r>
      <rPr>
        <b/>
        <sz val="10"/>
        <rFont val="Microsoft YaHei UI"/>
        <family val="3"/>
        <charset val="134"/>
      </rPr>
      <t>材料差额</t>
    </r>
    <phoneticPr fontId="1" type="noConversion"/>
  </si>
  <si>
    <r>
      <t xml:space="preserve">     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-001-0</t>
    </r>
    <r>
      <rPr>
        <b/>
        <sz val="12"/>
        <rFont val="宋体"/>
        <family val="3"/>
        <charset val="134"/>
      </rPr>
      <t>2</t>
    </r>
    <phoneticPr fontId="1" type="noConversion"/>
  </si>
  <si>
    <t>补充材料差价，分摊6000件后结束，恢复2022年原价</t>
    <phoneticPr fontId="1" type="noConversion"/>
  </si>
  <si>
    <t>补充材料差价，分摊4500件后结束，恢复2022年原价</t>
    <phoneticPr fontId="1" type="noConversion"/>
  </si>
  <si>
    <t>补充材料差价，分摊3000件后结束，恢复2022年原价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</si>
  <si>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16"/>
        <rFont val="楷体_GB2312"/>
        <family val="3"/>
        <charset val="134"/>
      </rPr>
      <t>（1932313）</t>
    </r>
    <phoneticPr fontId="15" type="noConversion"/>
  </si>
  <si>
    <r>
      <t>四、价格执行期从2022年</t>
    </r>
    <r>
      <rPr>
        <sz val="12"/>
        <rFont val="宋体"/>
        <family val="3"/>
        <charset val="134"/>
      </rPr>
      <t>5</t>
    </r>
    <r>
      <rPr>
        <sz val="12"/>
        <rFont val="楷体_GB2312"/>
        <family val="3"/>
        <charset val="134"/>
      </rPr>
      <t>月1日起至2022年</t>
    </r>
    <r>
      <rPr>
        <sz val="12"/>
        <rFont val="宋体"/>
        <family val="3"/>
        <charset val="134"/>
      </rPr>
      <t>12</t>
    </r>
    <r>
      <rPr>
        <sz val="12"/>
        <rFont val="楷体_GB2312"/>
        <family val="3"/>
        <charset val="134"/>
      </rPr>
      <t>月31日(遇市场价格变动经双方协商同意后可调整)。</t>
    </r>
    <phoneticPr fontId="15" type="noConversion"/>
  </si>
  <si>
    <r>
      <t xml:space="preserve">     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-001-0</t>
    </r>
    <r>
      <rPr>
        <b/>
        <sz val="12"/>
        <rFont val="宋体"/>
        <family val="3"/>
        <charset val="134"/>
      </rPr>
      <t>4</t>
    </r>
    <phoneticPr fontId="1" type="noConversion"/>
  </si>
  <si>
    <r>
      <t xml:space="preserve">     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-001-0</t>
    </r>
    <r>
      <rPr>
        <b/>
        <sz val="12"/>
        <rFont val="宋体"/>
        <family val="3"/>
        <charset val="134"/>
      </rPr>
      <t>3</t>
    </r>
    <phoneticPr fontId="1" type="noConversion"/>
  </si>
  <si>
    <t>中心轴套</t>
  </si>
  <si>
    <t>正副司机座左圆盘（主动）</t>
  </si>
  <si>
    <t>正副司机座右圆盘（主动）</t>
  </si>
  <si>
    <t>正副司机座左圆盘（被动）</t>
  </si>
  <si>
    <t>正副司机座右圆盘（被动）</t>
  </si>
  <si>
    <t>LJB170102-06</t>
  </si>
  <si>
    <t>H2L6804T-04</t>
  </si>
  <si>
    <t>LL6804170-A15</t>
  </si>
  <si>
    <t>后排单/双人座右圆盘（主动）</t>
  </si>
  <si>
    <t>空心核心件</t>
  </si>
  <si>
    <t>FTK1-7134000-01-003R</t>
  </si>
  <si>
    <t>FTK1-7134000-03-001</t>
  </si>
  <si>
    <t>FTK1-7134000-02-103</t>
  </si>
  <si>
    <t>翻折左座圆盘（主动）</t>
  </si>
  <si>
    <t>翻折右座圆盘（主动）</t>
  </si>
  <si>
    <t>翻折左座圆盘（被动）</t>
  </si>
  <si>
    <t>翻折右座圆盘（被动）</t>
  </si>
  <si>
    <t>限位销</t>
  </si>
  <si>
    <t>SY6480-H3-Z-100-02</t>
  </si>
  <si>
    <t>操纵柄</t>
  </si>
  <si>
    <t>SY6480-H3-Z-200-01</t>
  </si>
  <si>
    <t>固定铆钉</t>
  </si>
  <si>
    <t>TJQ-H3-Z-003</t>
  </si>
  <si>
    <t>TJQ-H3-Z-009</t>
  </si>
  <si>
    <t>中心轴</t>
  </si>
  <si>
    <t>TJQ-H3-Z-011</t>
  </si>
  <si>
    <t>定位铆钉</t>
  </si>
  <si>
    <t>TJQ-H3-Z-012</t>
  </si>
  <si>
    <t>力乐1号格拉默</t>
  </si>
  <si>
    <t>力乐1号格拉默</t>
    <phoneticPr fontId="1" type="noConversion"/>
  </si>
  <si>
    <t>力乐1号半空心</t>
    <phoneticPr fontId="1" type="noConversion"/>
  </si>
  <si>
    <t>主左/副右对称</t>
    <phoneticPr fontId="1" type="noConversion"/>
  </si>
  <si>
    <t>主右/副左对称</t>
    <phoneticPr fontId="1" type="noConversion"/>
  </si>
  <si>
    <t>左/右对称</t>
    <phoneticPr fontId="1" type="noConversion"/>
  </si>
  <si>
    <t>左右通用</t>
    <phoneticPr fontId="1" type="noConversion"/>
  </si>
  <si>
    <t>借用170</t>
    <phoneticPr fontId="1" type="noConversion"/>
  </si>
  <si>
    <t>借用H2L/左右通用</t>
    <phoneticPr fontId="1" type="noConversion"/>
  </si>
  <si>
    <t>借用A15/左右通用</t>
    <phoneticPr fontId="1" type="noConversion"/>
  </si>
  <si>
    <t>正副司机座</t>
    <phoneticPr fontId="1" type="noConversion"/>
  </si>
  <si>
    <t>后排单/双人座</t>
    <phoneticPr fontId="1" type="noConversion"/>
  </si>
  <si>
    <t>后排翻折座</t>
    <phoneticPr fontId="1" type="noConversion"/>
  </si>
  <si>
    <t>6480连接板</t>
    <phoneticPr fontId="1" type="noConversion"/>
  </si>
  <si>
    <t>所用位置</t>
    <phoneticPr fontId="1" type="noConversion"/>
  </si>
  <si>
    <t>BSP0000109</t>
  </si>
  <si>
    <t>BSP0000110</t>
  </si>
  <si>
    <t>K1正副司机拉簧</t>
  </si>
  <si>
    <t>K1正副司机盘簧</t>
  </si>
  <si>
    <t>BAS0000081</t>
  </si>
  <si>
    <t>SLT0002795</t>
  </si>
  <si>
    <t>SLT0002796</t>
  </si>
  <si>
    <t>SLT0002797</t>
  </si>
  <si>
    <t>SLT0002798</t>
  </si>
  <si>
    <t>后排单/双人座左圆盘（主动）</t>
    <phoneticPr fontId="1" type="noConversion"/>
  </si>
  <si>
    <t>SLT0002800</t>
  </si>
  <si>
    <t>SLT0002801</t>
  </si>
  <si>
    <t>BSP0000111</t>
  </si>
  <si>
    <t>BSP0000112</t>
  </si>
  <si>
    <t>BSP0000113</t>
  </si>
  <si>
    <t>SLT0002802</t>
  </si>
  <si>
    <t>K1后排盘簧</t>
  </si>
  <si>
    <t>扭簧左</t>
  </si>
  <si>
    <t>扭簧右</t>
  </si>
  <si>
    <t>SLT0002803</t>
  </si>
  <si>
    <t>SLT0002804</t>
  </si>
  <si>
    <t>SLT0002805</t>
  </si>
  <si>
    <t>SLT0002806</t>
  </si>
  <si>
    <t>6480连接板拉簧</t>
  </si>
  <si>
    <t>BFA0000859</t>
  </si>
  <si>
    <t>SLT0002807</t>
  </si>
  <si>
    <t>BFA0000860</t>
  </si>
  <si>
    <t>BSP0000114</t>
  </si>
  <si>
    <t>SLT0002808</t>
  </si>
  <si>
    <t>BFA0000861</t>
  </si>
  <si>
    <r>
      <t>四、价格执行期从202</t>
    </r>
    <r>
      <rPr>
        <sz val="12"/>
        <rFont val="宋体"/>
        <family val="3"/>
        <charset val="134"/>
      </rPr>
      <t>2</t>
    </r>
    <r>
      <rPr>
        <sz val="12"/>
        <rFont val="楷体_GB2312"/>
        <family val="3"/>
        <charset val="134"/>
      </rPr>
      <t>年</t>
    </r>
    <r>
      <rPr>
        <sz val="12"/>
        <rFont val="宋体"/>
        <family val="3"/>
        <charset val="134"/>
      </rPr>
      <t>11</t>
    </r>
    <r>
      <rPr>
        <sz val="12"/>
        <rFont val="楷体_GB2312"/>
        <family val="3"/>
        <charset val="134"/>
      </rPr>
      <t>月1日起至202</t>
    </r>
    <r>
      <rPr>
        <sz val="12"/>
        <rFont val="宋体"/>
        <family val="3"/>
        <charset val="134"/>
      </rPr>
      <t>3</t>
    </r>
    <r>
      <rPr>
        <sz val="12"/>
        <rFont val="楷体_GB2312"/>
        <family val="3"/>
        <charset val="134"/>
      </rPr>
      <t>年12月31日(遇市场价格变动经双方协商同意后可调整)。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</si>
</sst>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00_);[Red]\(0.0000\)"/>
    <numFmt numFmtId="178" formatCode="0_ "/>
    <numFmt numFmtId="179" formatCode="0.0000_ "/>
    <numFmt numFmtId="180" formatCode="0_);[Red]\(0\)"/>
    <numFmt numFmtId="181" formatCode="0.000_);[Red]\(0.000\)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楷体_GB2312"/>
      <family val="3"/>
      <charset val="134"/>
    </font>
    <font>
      <b/>
      <u/>
      <sz val="12"/>
      <name val="楷体_GB2312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Microsoft YaHei UI"/>
      <family val="3"/>
      <charset val="134"/>
    </font>
    <font>
      <b/>
      <sz val="18"/>
      <name val="Microsoft YaHei UI"/>
      <family val="3"/>
      <charset val="134"/>
    </font>
    <font>
      <sz val="9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8" fillId="0" borderId="0"/>
    <xf numFmtId="179" fontId="12" fillId="0" borderId="0"/>
    <xf numFmtId="0" fontId="12" fillId="0" borderId="0"/>
    <xf numFmtId="0" fontId="12" fillId="0" borderId="0"/>
    <xf numFmtId="9" fontId="33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4" fillId="0" borderId="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6" fillId="0" borderId="0" xfId="1" applyNumberFormat="1" applyFont="1" applyAlignment="1">
      <alignment vertical="center" wrapText="1"/>
    </xf>
    <xf numFmtId="177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81" fontId="14" fillId="2" borderId="1" xfId="1" applyNumberFormat="1" applyFont="1" applyFill="1" applyBorder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 wrapText="1"/>
    </xf>
    <xf numFmtId="180" fontId="20" fillId="0" borderId="1" xfId="0" applyNumberFormat="1" applyFont="1" applyBorder="1" applyAlignment="1">
      <alignment horizontal="center" vertical="center" wrapText="1"/>
    </xf>
    <xf numFmtId="177" fontId="25" fillId="3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178" fontId="31" fillId="2" borderId="1" xfId="1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34" fillId="0" borderId="0" xfId="0" applyFont="1">
      <alignment vertical="center"/>
    </xf>
    <xf numFmtId="177" fontId="27" fillId="0" borderId="1" xfId="0" applyNumberFormat="1" applyFont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9" fontId="5" fillId="0" borderId="0" xfId="13" applyFont="1">
      <alignment vertical="center"/>
    </xf>
    <xf numFmtId="180" fontId="5" fillId="0" borderId="0" xfId="0" applyNumberFormat="1" applyFont="1">
      <alignment vertical="center"/>
    </xf>
    <xf numFmtId="9" fontId="7" fillId="0" borderId="0" xfId="0" applyNumberFormat="1" applyFont="1" applyAlignment="1">
      <alignment vertical="center" wrapText="1"/>
    </xf>
    <xf numFmtId="178" fontId="31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9" fontId="5" fillId="0" borderId="0" xfId="13" applyFont="1" applyFill="1">
      <alignment vertical="center"/>
    </xf>
    <xf numFmtId="180" fontId="5" fillId="0" borderId="0" xfId="0" applyNumberFormat="1" applyFont="1" applyFill="1">
      <alignment vertical="center"/>
    </xf>
    <xf numFmtId="0" fontId="7" fillId="0" borderId="0" xfId="0" applyFont="1" applyAlignment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76" fontId="37" fillId="0" borderId="1" xfId="0" applyNumberFormat="1" applyFont="1" applyBorder="1" applyAlignment="1">
      <alignment horizontal="center" vertical="center" wrapText="1"/>
    </xf>
    <xf numFmtId="176" fontId="38" fillId="0" borderId="1" xfId="0" applyNumberFormat="1" applyFont="1" applyBorder="1" applyAlignment="1">
      <alignment horizontal="center" vertical="center" wrapText="1"/>
    </xf>
    <xf numFmtId="0" fontId="39" fillId="0" borderId="0" xfId="0" applyFont="1">
      <alignment vertical="center"/>
    </xf>
    <xf numFmtId="176" fontId="10" fillId="2" borderId="1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7" fontId="13" fillId="0" borderId="3" xfId="2" applyNumberFormat="1" applyFont="1" applyBorder="1" applyAlignment="1">
      <alignment horizontal="center" vertical="center" wrapText="1"/>
    </xf>
    <xf numFmtId="177" fontId="13" fillId="0" borderId="5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B981-BD34-40B9-8FA5-C4967C4F3333}">
  <sheetPr>
    <tabColor rgb="FFFF0000"/>
  </sheetPr>
  <dimension ref="A1:G39"/>
  <sheetViews>
    <sheetView view="pageBreakPreview" zoomScale="85" zoomScaleNormal="100" zoomScaleSheetLayoutView="85" workbookViewId="0">
      <selection activeCell="C18" sqref="C18"/>
    </sheetView>
  </sheetViews>
  <sheetFormatPr defaultRowHeight="14.4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7" ht="22.2">
      <c r="A1" s="85" t="s">
        <v>208</v>
      </c>
      <c r="B1" s="85"/>
      <c r="C1" s="85"/>
      <c r="D1" s="85"/>
      <c r="E1" s="85"/>
      <c r="F1" s="85"/>
      <c r="G1" s="85"/>
    </row>
    <row r="2" spans="1:7" ht="17.399999999999999">
      <c r="A2" s="86" t="s">
        <v>253</v>
      </c>
      <c r="B2" s="86"/>
      <c r="C2" s="86"/>
      <c r="D2" s="86"/>
      <c r="E2" s="86"/>
      <c r="F2" s="86"/>
      <c r="G2" s="86"/>
    </row>
    <row r="3" spans="1:7" ht="15.6">
      <c r="A3" s="87" t="s">
        <v>0</v>
      </c>
      <c r="B3" s="87"/>
      <c r="C3" s="87"/>
      <c r="D3" s="87"/>
      <c r="E3" s="87"/>
      <c r="F3" s="87"/>
      <c r="G3" s="87"/>
    </row>
    <row r="4" spans="1:7" ht="15.6">
      <c r="A4" s="87" t="s">
        <v>209</v>
      </c>
      <c r="B4" s="87"/>
      <c r="C4" s="87"/>
      <c r="D4" s="87"/>
      <c r="E4" s="87"/>
      <c r="F4" s="87"/>
      <c r="G4" s="87"/>
    </row>
    <row r="5" spans="1:7" ht="28.5" customHeight="1">
      <c r="A5" s="88" t="s">
        <v>1</v>
      </c>
      <c r="B5" s="88"/>
      <c r="C5" s="88"/>
      <c r="D5" s="88"/>
      <c r="E5" s="88"/>
      <c r="F5" s="88"/>
      <c r="G5" s="88"/>
    </row>
    <row r="6" spans="1:7" ht="15.6">
      <c r="A6" s="84" t="s">
        <v>2</v>
      </c>
      <c r="B6" s="84"/>
      <c r="C6" s="84"/>
      <c r="D6" s="84"/>
      <c r="E6" s="84"/>
      <c r="F6" s="84"/>
      <c r="G6" s="84"/>
    </row>
    <row r="7" spans="1:7">
      <c r="A7" s="78" t="s">
        <v>3</v>
      </c>
      <c r="B7" s="79" t="s">
        <v>4</v>
      </c>
      <c r="C7" s="80" t="s">
        <v>5</v>
      </c>
      <c r="D7" s="80" t="s">
        <v>6</v>
      </c>
      <c r="E7" s="81" t="s">
        <v>7</v>
      </c>
      <c r="F7" s="82" t="s">
        <v>210</v>
      </c>
      <c r="G7" s="74" t="s">
        <v>8</v>
      </c>
    </row>
    <row r="8" spans="1:7">
      <c r="A8" s="78"/>
      <c r="B8" s="79"/>
      <c r="C8" s="80"/>
      <c r="D8" s="80"/>
      <c r="E8" s="81"/>
      <c r="F8" s="83"/>
      <c r="G8" s="74"/>
    </row>
    <row r="9" spans="1:7" ht="22.5" customHeight="1">
      <c r="A9" s="32">
        <v>1</v>
      </c>
      <c r="B9" s="33" t="s">
        <v>139</v>
      </c>
      <c r="C9" s="33" t="s">
        <v>211</v>
      </c>
      <c r="D9" s="33" t="s">
        <v>212</v>
      </c>
      <c r="E9" s="33" t="s">
        <v>123</v>
      </c>
      <c r="F9" s="34">
        <v>40.265942857142861</v>
      </c>
      <c r="G9" s="35"/>
    </row>
    <row r="10" spans="1:7" ht="22.5" customHeight="1">
      <c r="A10" s="32">
        <v>2</v>
      </c>
      <c r="B10" s="33" t="s">
        <v>141</v>
      </c>
      <c r="C10" s="33" t="s">
        <v>213</v>
      </c>
      <c r="D10" s="33" t="s">
        <v>214</v>
      </c>
      <c r="E10" s="33" t="s">
        <v>123</v>
      </c>
      <c r="F10" s="34">
        <v>38.78527857142857</v>
      </c>
      <c r="G10" s="35"/>
    </row>
    <row r="11" spans="1:7" ht="22.5" customHeight="1">
      <c r="A11" s="32">
        <v>3</v>
      </c>
      <c r="B11" s="33" t="s">
        <v>143</v>
      </c>
      <c r="C11" s="33" t="s">
        <v>215</v>
      </c>
      <c r="D11" s="33" t="s">
        <v>216</v>
      </c>
      <c r="E11" s="33" t="s">
        <v>123</v>
      </c>
      <c r="F11" s="34">
        <v>40.265942857142861</v>
      </c>
      <c r="G11" s="35"/>
    </row>
    <row r="12" spans="1:7" ht="22.5" customHeight="1">
      <c r="A12" s="32">
        <v>4</v>
      </c>
      <c r="B12" s="33" t="s">
        <v>145</v>
      </c>
      <c r="C12" s="33" t="s">
        <v>217</v>
      </c>
      <c r="D12" s="33" t="s">
        <v>218</v>
      </c>
      <c r="E12" s="33" t="s">
        <v>123</v>
      </c>
      <c r="F12" s="34">
        <v>38.78527857142857</v>
      </c>
      <c r="G12" s="35"/>
    </row>
    <row r="13" spans="1:7" ht="22.5" customHeight="1">
      <c r="A13" s="32">
        <v>5</v>
      </c>
      <c r="B13" s="33" t="s">
        <v>153</v>
      </c>
      <c r="C13" s="33" t="s">
        <v>219</v>
      </c>
      <c r="D13" s="33" t="s">
        <v>220</v>
      </c>
      <c r="E13" s="33" t="s">
        <v>123</v>
      </c>
      <c r="F13" s="34">
        <v>29.846007142857143</v>
      </c>
      <c r="G13" s="35"/>
    </row>
    <row r="14" spans="1:7" ht="22.5" customHeight="1">
      <c r="A14" s="32">
        <v>6</v>
      </c>
      <c r="B14" s="33" t="s">
        <v>157</v>
      </c>
      <c r="C14" s="33" t="s">
        <v>221</v>
      </c>
      <c r="D14" s="33" t="s">
        <v>222</v>
      </c>
      <c r="E14" s="33" t="s">
        <v>123</v>
      </c>
      <c r="F14" s="34">
        <v>31.346007142857143</v>
      </c>
      <c r="G14" s="35"/>
    </row>
    <row r="15" spans="1:7" ht="22.5" customHeight="1">
      <c r="A15" s="32">
        <v>7</v>
      </c>
      <c r="B15" s="33" t="s">
        <v>155</v>
      </c>
      <c r="C15" s="33" t="s">
        <v>223</v>
      </c>
      <c r="D15" s="33" t="s">
        <v>224</v>
      </c>
      <c r="E15" s="33" t="s">
        <v>123</v>
      </c>
      <c r="F15" s="34">
        <v>28.892542857142857</v>
      </c>
      <c r="G15" s="35"/>
    </row>
    <row r="16" spans="1:7" ht="22.5" customHeight="1">
      <c r="A16" s="32">
        <v>8</v>
      </c>
      <c r="B16" s="33" t="s">
        <v>159</v>
      </c>
      <c r="C16" s="33" t="s">
        <v>225</v>
      </c>
      <c r="D16" s="33" t="s">
        <v>226</v>
      </c>
      <c r="E16" s="33" t="s">
        <v>123</v>
      </c>
      <c r="F16" s="34">
        <v>29.011185714285716</v>
      </c>
      <c r="G16" s="35"/>
    </row>
    <row r="17" spans="1:7" ht="22.5" customHeight="1">
      <c r="A17" s="32">
        <v>9</v>
      </c>
      <c r="B17" s="33" t="s">
        <v>151</v>
      </c>
      <c r="C17" s="33" t="s">
        <v>227</v>
      </c>
      <c r="D17" s="33" t="s">
        <v>228</v>
      </c>
      <c r="E17" s="33" t="s">
        <v>123</v>
      </c>
      <c r="F17" s="34">
        <v>28.859542857142856</v>
      </c>
      <c r="G17" s="35"/>
    </row>
    <row r="18" spans="1:7" ht="22.5" customHeight="1">
      <c r="A18" s="32">
        <v>10</v>
      </c>
      <c r="B18" s="33" t="s">
        <v>169</v>
      </c>
      <c r="C18" s="33" t="s">
        <v>170</v>
      </c>
      <c r="D18" s="33" t="s">
        <v>229</v>
      </c>
      <c r="E18" s="33" t="s">
        <v>123</v>
      </c>
      <c r="F18" s="34">
        <v>29.011185714285716</v>
      </c>
      <c r="G18" s="35"/>
    </row>
    <row r="19" spans="1:7" ht="22.5" customHeight="1">
      <c r="A19" s="32">
        <v>11</v>
      </c>
      <c r="B19" s="33" t="s">
        <v>171</v>
      </c>
      <c r="C19" s="33" t="s">
        <v>230</v>
      </c>
      <c r="D19" s="33" t="s">
        <v>231</v>
      </c>
      <c r="E19" s="33" t="s">
        <v>123</v>
      </c>
      <c r="F19" s="34">
        <v>28.892542857142857</v>
      </c>
      <c r="G19" s="35"/>
    </row>
    <row r="20" spans="1:7" ht="22.5" customHeight="1">
      <c r="A20" s="32">
        <v>12</v>
      </c>
      <c r="B20" s="33" t="s">
        <v>173</v>
      </c>
      <c r="C20" s="33" t="s">
        <v>232</v>
      </c>
      <c r="D20" s="33" t="s">
        <v>233</v>
      </c>
      <c r="E20" s="33" t="s">
        <v>123</v>
      </c>
      <c r="F20" s="34">
        <v>28.859542857142856</v>
      </c>
      <c r="G20" s="35"/>
    </row>
    <row r="21" spans="1:7" ht="22.5" customHeight="1">
      <c r="A21" s="32">
        <v>13</v>
      </c>
      <c r="B21" s="33" t="s">
        <v>161</v>
      </c>
      <c r="C21" s="33" t="s">
        <v>162</v>
      </c>
      <c r="D21" s="33" t="s">
        <v>234</v>
      </c>
      <c r="E21" s="33" t="s">
        <v>123</v>
      </c>
      <c r="F21" s="34">
        <v>28</v>
      </c>
      <c r="G21" s="35"/>
    </row>
    <row r="22" spans="1:7" ht="22.5" customHeight="1">
      <c r="A22" s="32">
        <v>14</v>
      </c>
      <c r="B22" s="33" t="s">
        <v>163</v>
      </c>
      <c r="C22" s="33" t="s">
        <v>164</v>
      </c>
      <c r="D22" s="33" t="s">
        <v>235</v>
      </c>
      <c r="E22" s="33" t="s">
        <v>123</v>
      </c>
      <c r="F22" s="34">
        <v>28</v>
      </c>
      <c r="G22" s="35"/>
    </row>
    <row r="23" spans="1:7" ht="22.5" customHeight="1">
      <c r="A23" s="32">
        <v>15</v>
      </c>
      <c r="B23" s="33" t="s">
        <v>165</v>
      </c>
      <c r="C23" s="33" t="s">
        <v>166</v>
      </c>
      <c r="D23" s="33" t="s">
        <v>236</v>
      </c>
      <c r="E23" s="33" t="s">
        <v>123</v>
      </c>
      <c r="F23" s="34">
        <v>28</v>
      </c>
      <c r="G23" s="35"/>
    </row>
    <row r="24" spans="1:7" ht="22.5" customHeight="1">
      <c r="A24" s="32">
        <v>16</v>
      </c>
      <c r="B24" s="33" t="s">
        <v>167</v>
      </c>
      <c r="C24" s="33" t="s">
        <v>168</v>
      </c>
      <c r="D24" s="33" t="s">
        <v>237</v>
      </c>
      <c r="E24" s="33" t="s">
        <v>123</v>
      </c>
      <c r="F24" s="34">
        <v>28</v>
      </c>
      <c r="G24" s="35"/>
    </row>
    <row r="25" spans="1:7" ht="22.5" customHeight="1">
      <c r="A25" s="32">
        <v>17</v>
      </c>
      <c r="B25" s="33" t="s">
        <v>147</v>
      </c>
      <c r="C25" s="33" t="s">
        <v>148</v>
      </c>
      <c r="D25" s="33" t="s">
        <v>238</v>
      </c>
      <c r="E25" s="33" t="s">
        <v>123</v>
      </c>
      <c r="F25" s="34">
        <v>2.1147642857142861</v>
      </c>
      <c r="G25" s="35"/>
    </row>
    <row r="26" spans="1:7" ht="22.5" customHeight="1">
      <c r="A26" s="32">
        <v>18</v>
      </c>
      <c r="B26" s="33" t="s">
        <v>149</v>
      </c>
      <c r="C26" s="33" t="s">
        <v>239</v>
      </c>
      <c r="D26" s="33" t="s">
        <v>240</v>
      </c>
      <c r="E26" s="33" t="s">
        <v>123</v>
      </c>
      <c r="F26" s="34">
        <v>2.0998357142857147</v>
      </c>
      <c r="G26" s="35"/>
    </row>
    <row r="27" spans="1:7" ht="22.5" customHeight="1">
      <c r="A27" s="32">
        <v>19</v>
      </c>
      <c r="B27" s="33" t="s">
        <v>241</v>
      </c>
      <c r="C27" s="33" t="s">
        <v>242</v>
      </c>
      <c r="D27" s="33" t="s">
        <v>243</v>
      </c>
      <c r="E27" s="33" t="s">
        <v>123</v>
      </c>
      <c r="F27" s="34">
        <v>9.284592857142858</v>
      </c>
      <c r="G27" s="35"/>
    </row>
    <row r="28" spans="1:7" ht="22.5" customHeight="1">
      <c r="A28" s="32">
        <v>20</v>
      </c>
      <c r="B28" s="33" t="s">
        <v>125</v>
      </c>
      <c r="C28" s="33" t="s">
        <v>244</v>
      </c>
      <c r="D28" s="33" t="s">
        <v>245</v>
      </c>
      <c r="E28" s="33" t="s">
        <v>123</v>
      </c>
      <c r="F28" s="34">
        <v>9.1832357142857148</v>
      </c>
      <c r="G28" s="35"/>
    </row>
    <row r="29" spans="1:7" ht="22.5" customHeight="1">
      <c r="A29" s="32">
        <v>21</v>
      </c>
      <c r="B29" s="33" t="s">
        <v>127</v>
      </c>
      <c r="C29" s="33" t="s">
        <v>246</v>
      </c>
      <c r="D29" s="33" t="s">
        <v>247</v>
      </c>
      <c r="E29" s="33" t="s">
        <v>123</v>
      </c>
      <c r="F29" s="34">
        <v>0.96710000000000007</v>
      </c>
      <c r="G29" s="35"/>
    </row>
    <row r="30" spans="1:7" ht="22.5" customHeight="1">
      <c r="A30" s="32">
        <v>22</v>
      </c>
      <c r="B30" s="33" t="s">
        <v>129</v>
      </c>
      <c r="C30" s="33" t="s">
        <v>248</v>
      </c>
      <c r="D30" s="33" t="s">
        <v>249</v>
      </c>
      <c r="E30" s="33" t="s">
        <v>123</v>
      </c>
      <c r="F30" s="34">
        <v>0.96710000000000007</v>
      </c>
      <c r="G30" s="35"/>
    </row>
    <row r="31" spans="1:7" ht="22.5" customHeight="1">
      <c r="A31" s="32">
        <v>23</v>
      </c>
      <c r="B31" s="33" t="s">
        <v>131</v>
      </c>
      <c r="C31" s="33" t="s">
        <v>250</v>
      </c>
      <c r="D31" s="33" t="s">
        <v>251</v>
      </c>
      <c r="E31" s="33" t="s">
        <v>123</v>
      </c>
      <c r="F31" s="36">
        <v>0.13500000000000001</v>
      </c>
      <c r="G31" s="35"/>
    </row>
    <row r="32" spans="1:7" ht="37.200000000000003" customHeight="1">
      <c r="A32" s="75" t="s">
        <v>56</v>
      </c>
      <c r="B32" s="75"/>
      <c r="C32" s="75"/>
      <c r="D32" s="75"/>
      <c r="E32" s="75"/>
      <c r="F32" s="75"/>
      <c r="G32" s="75"/>
    </row>
    <row r="33" spans="1:7" ht="42.6" customHeight="1">
      <c r="A33" s="76" t="s">
        <v>252</v>
      </c>
      <c r="B33" s="76"/>
      <c r="C33" s="76"/>
      <c r="D33" s="76"/>
      <c r="E33" s="76"/>
      <c r="F33" s="76"/>
      <c r="G33" s="76"/>
    </row>
    <row r="34" spans="1:7" ht="43.95" customHeight="1">
      <c r="A34" s="76" t="s">
        <v>57</v>
      </c>
      <c r="B34" s="76"/>
      <c r="C34" s="76"/>
      <c r="D34" s="76"/>
      <c r="E34" s="76"/>
      <c r="F34" s="76"/>
      <c r="G34" s="76"/>
    </row>
    <row r="35" spans="1:7" ht="21" customHeight="1">
      <c r="A35" s="77" t="s">
        <v>58</v>
      </c>
      <c r="B35" s="77"/>
      <c r="C35" s="77"/>
      <c r="D35" s="77"/>
      <c r="E35" s="77"/>
      <c r="F35" s="77"/>
      <c r="G35" s="77"/>
    </row>
    <row r="36" spans="1:7" ht="15.6">
      <c r="A36" s="27"/>
      <c r="B36" s="18"/>
      <c r="C36" s="27"/>
      <c r="D36" s="27"/>
      <c r="E36" s="27"/>
      <c r="F36" s="19"/>
      <c r="G36" s="20"/>
    </row>
    <row r="37" spans="1:7" ht="15.6">
      <c r="A37" s="21" t="s">
        <v>59</v>
      </c>
      <c r="B37" s="22"/>
      <c r="C37" s="23"/>
      <c r="D37" s="24" t="s">
        <v>60</v>
      </c>
      <c r="E37" s="23"/>
      <c r="F37" s="25"/>
      <c r="G37" s="26"/>
    </row>
    <row r="38" spans="1:7" ht="15.6">
      <c r="A38" s="21"/>
      <c r="B38" s="22"/>
      <c r="C38" s="23"/>
      <c r="D38" s="24"/>
      <c r="E38" s="23"/>
      <c r="F38" s="25"/>
      <c r="G38" s="26"/>
    </row>
    <row r="39" spans="1:7" ht="15.6">
      <c r="A39" s="21" t="s">
        <v>61</v>
      </c>
      <c r="B39" s="21"/>
      <c r="C39" s="27"/>
      <c r="D39" s="21" t="s">
        <v>61</v>
      </c>
      <c r="E39" s="27"/>
      <c r="F39" s="25"/>
      <c r="G39" s="26"/>
    </row>
  </sheetData>
  <mergeCells count="17">
    <mergeCell ref="A6:G6"/>
    <mergeCell ref="A1:G1"/>
    <mergeCell ref="A2:G2"/>
    <mergeCell ref="A3:G3"/>
    <mergeCell ref="A4:G4"/>
    <mergeCell ref="A5:G5"/>
    <mergeCell ref="G7:G8"/>
    <mergeCell ref="A32:G32"/>
    <mergeCell ref="A33:G33"/>
    <mergeCell ref="A34:G34"/>
    <mergeCell ref="A35:G35"/>
    <mergeCell ref="A7:A8"/>
    <mergeCell ref="B7:B8"/>
    <mergeCell ref="C7:C8"/>
    <mergeCell ref="D7:D8"/>
    <mergeCell ref="E7:E8"/>
    <mergeCell ref="F7:F8"/>
  </mergeCells>
  <phoneticPr fontId="1" type="noConversion"/>
  <conditionalFormatting sqref="B9:B27">
    <cfRule type="duplicateValues" dxfId="32" priority="2"/>
  </conditionalFormatting>
  <conditionalFormatting sqref="B9:B27">
    <cfRule type="duplicateValues" dxfId="31" priority="3"/>
  </conditionalFormatting>
  <conditionalFormatting sqref="B9:B27">
    <cfRule type="duplicateValues" dxfId="30" priority="4"/>
  </conditionalFormatting>
  <conditionalFormatting sqref="B9:B27">
    <cfRule type="duplicateValues" dxfId="29" priority="5"/>
  </conditionalFormatting>
  <conditionalFormatting sqref="B9:B27">
    <cfRule type="duplicateValues" dxfId="28" priority="6"/>
  </conditionalFormatting>
  <conditionalFormatting sqref="B9:B27">
    <cfRule type="duplicateValues" dxfId="27" priority="7"/>
  </conditionalFormatting>
  <conditionalFormatting sqref="B9:B27">
    <cfRule type="duplicateValues" dxfId="26" priority="8"/>
  </conditionalFormatting>
  <conditionalFormatting sqref="B9:B27">
    <cfRule type="duplicateValues" dxfId="25" priority="1"/>
  </conditionalFormatting>
  <conditionalFormatting sqref="B9:B27">
    <cfRule type="duplicateValues" dxfId="24" priority="9"/>
  </conditionalFormatting>
  <conditionalFormatting sqref="B9:B27">
    <cfRule type="duplicateValues" dxfId="23" priority="10"/>
  </conditionalFormatting>
  <conditionalFormatting sqref="B9:B27">
    <cfRule type="duplicateValues" dxfId="22" priority="11"/>
  </conditionalFormatting>
  <conditionalFormatting sqref="B9:B27">
    <cfRule type="duplicateValues" dxfId="21" priority="12"/>
  </conditionalFormatting>
  <conditionalFormatting sqref="B9:B27">
    <cfRule type="duplicateValues" dxfId="20" priority="13"/>
  </conditionalFormatting>
  <conditionalFormatting sqref="B9:B27">
    <cfRule type="duplicateValues" dxfId="19" priority="14"/>
    <cfRule type="duplicateValues" dxfId="18" priority="15"/>
  </conditionalFormatting>
  <conditionalFormatting sqref="B9:B27">
    <cfRule type="duplicateValues" dxfId="17" priority="16"/>
  </conditionalFormatting>
  <conditionalFormatting sqref="B9:B27">
    <cfRule type="duplicateValues" dxfId="16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AEE5-2F43-41A0-93B5-93ED765F9B17}">
  <sheetPr>
    <tabColor rgb="FFFF0000"/>
  </sheetPr>
  <dimension ref="A1:V40"/>
  <sheetViews>
    <sheetView zoomScale="90" zoomScaleNormal="90" workbookViewId="0">
      <pane xSplit="7" ySplit="8" topLeftCell="H19" activePane="bottomRight" state="frozen"/>
      <selection pane="topRight" activeCell="H1" sqref="H1"/>
      <selection pane="bottomLeft" activeCell="A9" sqref="A9"/>
      <selection pane="bottomRight" activeCell="B9" sqref="B9:C21"/>
    </sheetView>
  </sheetViews>
  <sheetFormatPr defaultColWidth="9" defaultRowHeight="15.6"/>
  <cols>
    <col min="1" max="1" width="3.109375" style="3" customWidth="1"/>
    <col min="2" max="2" width="15" style="14" customWidth="1"/>
    <col min="3" max="3" width="24.109375" style="3" customWidth="1"/>
    <col min="4" max="4" width="11" style="3" customWidth="1"/>
    <col min="5" max="5" width="5.77734375" style="3" customWidth="1"/>
    <col min="6" max="6" width="12" style="3" customWidth="1"/>
    <col min="7" max="7" width="10.44140625" style="3" customWidth="1"/>
    <col min="8" max="8" width="10.109375" style="3" customWidth="1"/>
    <col min="9" max="9" width="11" style="3" customWidth="1"/>
    <col min="10" max="10" width="16.33203125" style="3" customWidth="1"/>
    <col min="11" max="11" width="17.33203125" style="3" customWidth="1"/>
    <col min="12" max="12" width="7" style="3" customWidth="1"/>
    <col min="13" max="13" width="9.44140625" style="3" customWidth="1"/>
    <col min="14" max="16" width="10.77734375" style="3" customWidth="1"/>
    <col min="17" max="17" width="14.88671875" style="3" customWidth="1"/>
    <col min="18" max="18" width="4.109375" style="3" customWidth="1"/>
    <col min="19" max="19" width="11.77734375" style="3" customWidth="1"/>
    <col min="20" max="16384" width="9" style="3"/>
  </cols>
  <sheetData>
    <row r="1" spans="1:22" ht="25.8">
      <c r="A1" s="90" t="s">
        <v>284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22">
      <c r="A2" s="91" t="s">
        <v>280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22">
      <c r="A3" s="92" t="s">
        <v>93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22">
      <c r="A4" s="92" t="s">
        <v>94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22" ht="31.5" customHeight="1">
      <c r="A5" s="93" t="s">
        <v>95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22" ht="21" customHeight="1">
      <c r="A6" s="89" t="s">
        <v>96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22" ht="29.25" customHeight="1">
      <c r="A7" s="96" t="s">
        <v>3</v>
      </c>
      <c r="B7" s="97" t="s">
        <v>97</v>
      </c>
      <c r="C7" s="98" t="s">
        <v>98</v>
      </c>
      <c r="D7" s="98" t="s">
        <v>99</v>
      </c>
      <c r="E7" s="98" t="s">
        <v>7</v>
      </c>
      <c r="F7" s="99" t="s">
        <v>277</v>
      </c>
      <c r="G7" s="99"/>
      <c r="H7" s="94" t="s">
        <v>279</v>
      </c>
      <c r="I7" s="94"/>
      <c r="J7" s="94"/>
      <c r="K7" s="31" t="s">
        <v>278</v>
      </c>
      <c r="L7" s="94" t="s">
        <v>102</v>
      </c>
      <c r="M7" s="4"/>
      <c r="N7" s="49"/>
      <c r="O7" s="49"/>
      <c r="P7" s="49"/>
      <c r="Q7" s="5"/>
    </row>
    <row r="8" spans="1:22" ht="21" customHeight="1">
      <c r="A8" s="96"/>
      <c r="B8" s="97"/>
      <c r="C8" s="98"/>
      <c r="D8" s="98"/>
      <c r="E8" s="98"/>
      <c r="F8" s="47" t="s">
        <v>272</v>
      </c>
      <c r="G8" s="47" t="s">
        <v>273</v>
      </c>
      <c r="H8" s="47" t="s">
        <v>276</v>
      </c>
      <c r="I8" s="47" t="s">
        <v>104</v>
      </c>
      <c r="J8" s="47" t="s">
        <v>105</v>
      </c>
      <c r="K8" s="47" t="s">
        <v>271</v>
      </c>
      <c r="L8" s="94"/>
      <c r="N8" s="50" t="s">
        <v>274</v>
      </c>
      <c r="O8" s="50"/>
      <c r="P8" s="50"/>
    </row>
    <row r="9" spans="1:22" ht="38.4" customHeight="1">
      <c r="A9" s="6">
        <v>1</v>
      </c>
      <c r="B9" s="56" t="s">
        <v>143</v>
      </c>
      <c r="C9" s="46" t="s">
        <v>144</v>
      </c>
      <c r="D9" s="8"/>
      <c r="E9" s="9" t="s">
        <v>123</v>
      </c>
      <c r="F9" s="37">
        <v>36.786581034482801</v>
      </c>
      <c r="G9" s="37">
        <v>40.265942857142861</v>
      </c>
      <c r="H9" s="40">
        <f>T9*R9*Q9</f>
        <v>83290.625982409329</v>
      </c>
      <c r="I9" s="43">
        <f>T9</f>
        <v>13.881770997068221</v>
      </c>
      <c r="J9" s="41" t="s">
        <v>281</v>
      </c>
      <c r="K9" s="43">
        <f t="shared" ref="K9:K15" si="0">G9+I9</f>
        <v>54.147713854211084</v>
      </c>
      <c r="L9" s="51"/>
      <c r="N9" s="3">
        <v>3876</v>
      </c>
      <c r="O9" s="3">
        <f>N22</f>
        <v>37861</v>
      </c>
      <c r="P9" s="53">
        <f>N9/O9</f>
        <v>0.10237447505348511</v>
      </c>
      <c r="Q9" s="54">
        <v>2000</v>
      </c>
      <c r="R9" s="3">
        <v>3</v>
      </c>
      <c r="S9" s="3">
        <f>813587.82*P9</f>
        <v>83290.625982409329</v>
      </c>
      <c r="T9" s="3">
        <f>S9/R9/Q9</f>
        <v>13.881770997068221</v>
      </c>
      <c r="V9" s="3">
        <f>N9*R9</f>
        <v>11628</v>
      </c>
    </row>
    <row r="10" spans="1:22" ht="47.4" customHeight="1">
      <c r="A10" s="6">
        <v>2</v>
      </c>
      <c r="B10" s="56" t="s">
        <v>145</v>
      </c>
      <c r="C10" s="46" t="s">
        <v>146</v>
      </c>
      <c r="D10" s="8"/>
      <c r="E10" s="9" t="s">
        <v>123</v>
      </c>
      <c r="F10" s="37">
        <v>35.065667241379302</v>
      </c>
      <c r="G10" s="37">
        <v>38.78527857142857</v>
      </c>
      <c r="H10" s="40">
        <f t="shared" ref="H10:H21" si="1">T10*R10*Q10</f>
        <v>44610.768715036582</v>
      </c>
      <c r="I10" s="43">
        <f t="shared" ref="I10:I21" si="2">T10</f>
        <v>7.4351281191727638</v>
      </c>
      <c r="J10" s="41" t="s">
        <v>281</v>
      </c>
      <c r="K10" s="43">
        <f t="shared" si="0"/>
        <v>46.220406690601337</v>
      </c>
      <c r="L10" s="51"/>
      <c r="N10" s="3">
        <v>2076</v>
      </c>
      <c r="O10" s="3">
        <f t="shared" ref="O10:O21" si="3">O9</f>
        <v>37861</v>
      </c>
      <c r="P10" s="53">
        <f t="shared" ref="P10:P21" si="4">N10/O10</f>
        <v>5.4832149177253639E-2</v>
      </c>
      <c r="Q10" s="54">
        <v>2000</v>
      </c>
      <c r="R10" s="3">
        <v>3</v>
      </c>
      <c r="S10" s="3">
        <f t="shared" ref="S10:S21" si="5">813587.82*P10</f>
        <v>44610.768715036582</v>
      </c>
      <c r="T10" s="3">
        <f t="shared" ref="T10:T15" si="6">S10/R10/Q10</f>
        <v>7.4351281191727638</v>
      </c>
      <c r="V10" s="3">
        <f t="shared" ref="V10:V21" si="7">N10*R10</f>
        <v>6228</v>
      </c>
    </row>
    <row r="11" spans="1:22" ht="47.4" customHeight="1">
      <c r="A11" s="6">
        <v>3</v>
      </c>
      <c r="B11" s="56" t="s">
        <v>153</v>
      </c>
      <c r="C11" s="46" t="s">
        <v>154</v>
      </c>
      <c r="D11" s="8"/>
      <c r="E11" s="9" t="s">
        <v>123</v>
      </c>
      <c r="F11" s="37">
        <v>26.0923310344828</v>
      </c>
      <c r="G11" s="37">
        <v>29.846007142857143</v>
      </c>
      <c r="H11" s="40">
        <f t="shared" si="1"/>
        <v>36423.53226010935</v>
      </c>
      <c r="I11" s="43">
        <f t="shared" si="2"/>
        <v>8.0941182800242988</v>
      </c>
      <c r="J11" s="41" t="s">
        <v>282</v>
      </c>
      <c r="K11" s="43">
        <f t="shared" si="0"/>
        <v>37.940125422881444</v>
      </c>
      <c r="L11" s="51"/>
      <c r="N11" s="3">
        <v>1695</v>
      </c>
      <c r="O11" s="3">
        <f t="shared" si="3"/>
        <v>37861</v>
      </c>
      <c r="P11" s="53">
        <f t="shared" si="4"/>
        <v>4.4769023533451309E-2</v>
      </c>
      <c r="Q11" s="54">
        <v>1500</v>
      </c>
      <c r="R11" s="3">
        <v>3</v>
      </c>
      <c r="S11" s="3">
        <f t="shared" si="5"/>
        <v>36423.532260109343</v>
      </c>
      <c r="T11" s="3">
        <f t="shared" si="6"/>
        <v>8.0941182800242988</v>
      </c>
      <c r="V11" s="3">
        <f t="shared" si="7"/>
        <v>5085</v>
      </c>
    </row>
    <row r="12" spans="1:22" ht="47.4" customHeight="1">
      <c r="A12" s="6">
        <v>4</v>
      </c>
      <c r="B12" s="56" t="s">
        <v>155</v>
      </c>
      <c r="C12" s="46" t="s">
        <v>156</v>
      </c>
      <c r="D12" s="8"/>
      <c r="E12" s="9" t="s">
        <v>123</v>
      </c>
      <c r="F12" s="37">
        <v>25.985798275862098</v>
      </c>
      <c r="G12" s="37">
        <v>28.892542857142857</v>
      </c>
      <c r="H12" s="40">
        <f t="shared" si="1"/>
        <v>52153.340882174263</v>
      </c>
      <c r="I12" s="43">
        <f t="shared" si="2"/>
        <v>8.6922234803623777</v>
      </c>
      <c r="J12" s="41" t="s">
        <v>281</v>
      </c>
      <c r="K12" s="43">
        <f t="shared" si="0"/>
        <v>37.584766337505236</v>
      </c>
      <c r="L12" s="51"/>
      <c r="N12" s="3">
        <v>2427</v>
      </c>
      <c r="O12" s="3">
        <f t="shared" si="3"/>
        <v>37861</v>
      </c>
      <c r="P12" s="53">
        <f t="shared" si="4"/>
        <v>6.4102902723118776E-2</v>
      </c>
      <c r="Q12" s="54">
        <v>2000</v>
      </c>
      <c r="R12" s="3">
        <v>3</v>
      </c>
      <c r="S12" s="3">
        <f t="shared" si="5"/>
        <v>52153.340882174263</v>
      </c>
      <c r="T12" s="3">
        <f t="shared" si="6"/>
        <v>8.6922234803623777</v>
      </c>
      <c r="V12" s="3">
        <f t="shared" si="7"/>
        <v>7281</v>
      </c>
    </row>
    <row r="13" spans="1:22" ht="47.4" customHeight="1">
      <c r="A13" s="6">
        <v>5</v>
      </c>
      <c r="B13" s="56" t="s">
        <v>157</v>
      </c>
      <c r="C13" s="46" t="s">
        <v>158</v>
      </c>
      <c r="D13" s="8"/>
      <c r="E13" s="9" t="s">
        <v>123</v>
      </c>
      <c r="F13" s="37">
        <v>26.0923310344828</v>
      </c>
      <c r="G13" s="37">
        <v>31.346007142857143</v>
      </c>
      <c r="H13" s="40">
        <f t="shared" si="1"/>
        <v>32448.102485407147</v>
      </c>
      <c r="I13" s="43">
        <f t="shared" si="2"/>
        <v>10.816034161802383</v>
      </c>
      <c r="J13" s="41" t="s">
        <v>283</v>
      </c>
      <c r="K13" s="43">
        <f t="shared" si="0"/>
        <v>42.162041304659525</v>
      </c>
      <c r="L13" s="51"/>
      <c r="N13" s="3">
        <v>1510</v>
      </c>
      <c r="O13" s="3">
        <f t="shared" si="3"/>
        <v>37861</v>
      </c>
      <c r="P13" s="53">
        <f t="shared" si="4"/>
        <v>3.9882728929505298E-2</v>
      </c>
      <c r="Q13" s="54">
        <v>1000</v>
      </c>
      <c r="R13" s="3">
        <v>3</v>
      </c>
      <c r="S13" s="3">
        <f t="shared" si="5"/>
        <v>32448.102485407147</v>
      </c>
      <c r="T13" s="3">
        <f t="shared" si="6"/>
        <v>10.816034161802383</v>
      </c>
      <c r="V13" s="3">
        <f t="shared" si="7"/>
        <v>4530</v>
      </c>
    </row>
    <row r="14" spans="1:22" s="65" customFormat="1" ht="47.4" customHeight="1">
      <c r="A14" s="57">
        <v>6</v>
      </c>
      <c r="B14" s="56" t="s">
        <v>139</v>
      </c>
      <c r="C14" s="58" t="s">
        <v>140</v>
      </c>
      <c r="D14" s="59"/>
      <c r="E14" s="60" t="s">
        <v>123</v>
      </c>
      <c r="F14" s="52">
        <v>36.786581034482801</v>
      </c>
      <c r="G14" s="52">
        <v>40.270000000000003</v>
      </c>
      <c r="H14" s="61">
        <f t="shared" si="1"/>
        <v>111591.38821637043</v>
      </c>
      <c r="I14" s="62">
        <f t="shared" si="2"/>
        <v>18.598564702728403</v>
      </c>
      <c r="J14" s="63" t="s">
        <v>281</v>
      </c>
      <c r="K14" s="62">
        <f t="shared" si="0"/>
        <v>58.868564702728406</v>
      </c>
      <c r="L14" s="64"/>
      <c r="N14" s="65">
        <v>5193</v>
      </c>
      <c r="O14" s="65">
        <f t="shared" si="3"/>
        <v>37861</v>
      </c>
      <c r="P14" s="66">
        <f t="shared" si="4"/>
        <v>0.13715961015292782</v>
      </c>
      <c r="Q14" s="67">
        <v>2000</v>
      </c>
      <c r="R14" s="65">
        <v>3</v>
      </c>
      <c r="S14" s="65">
        <f t="shared" si="5"/>
        <v>111591.38821637041</v>
      </c>
      <c r="T14" s="65">
        <f t="shared" si="6"/>
        <v>18.598564702728403</v>
      </c>
      <c r="V14" s="65">
        <f t="shared" si="7"/>
        <v>15579</v>
      </c>
    </row>
    <row r="15" spans="1:22" s="65" customFormat="1" ht="47.4" customHeight="1">
      <c r="A15" s="57">
        <v>7</v>
      </c>
      <c r="B15" s="56" t="s">
        <v>141</v>
      </c>
      <c r="C15" s="58" t="s">
        <v>142</v>
      </c>
      <c r="D15" s="59"/>
      <c r="E15" s="60" t="s">
        <v>123</v>
      </c>
      <c r="F15" s="52">
        <v>35.065667241379302</v>
      </c>
      <c r="G15" s="52">
        <v>38.79</v>
      </c>
      <c r="H15" s="61">
        <f t="shared" si="1"/>
        <v>114535.35513060931</v>
      </c>
      <c r="I15" s="62">
        <f t="shared" si="2"/>
        <v>19.089225855101553</v>
      </c>
      <c r="J15" s="63" t="s">
        <v>281</v>
      </c>
      <c r="K15" s="62">
        <f t="shared" si="0"/>
        <v>57.879225855101552</v>
      </c>
      <c r="L15" s="64"/>
      <c r="N15" s="65">
        <v>5330</v>
      </c>
      <c r="O15" s="65">
        <f t="shared" si="3"/>
        <v>37861</v>
      </c>
      <c r="P15" s="66">
        <f t="shared" si="4"/>
        <v>0.14077810940017432</v>
      </c>
      <c r="Q15" s="67">
        <v>2000</v>
      </c>
      <c r="R15" s="65">
        <v>3</v>
      </c>
      <c r="S15" s="65">
        <f t="shared" si="5"/>
        <v>114535.35513060933</v>
      </c>
      <c r="T15" s="65">
        <f t="shared" si="6"/>
        <v>19.089225855101553</v>
      </c>
      <c r="V15" s="65">
        <f t="shared" si="7"/>
        <v>15990</v>
      </c>
    </row>
    <row r="16" spans="1:22" ht="47.4" customHeight="1">
      <c r="A16" s="6">
        <v>8</v>
      </c>
      <c r="B16" s="56" t="s">
        <v>198</v>
      </c>
      <c r="C16" s="46" t="s">
        <v>199</v>
      </c>
      <c r="D16" s="8"/>
      <c r="E16" s="9" t="s">
        <v>123</v>
      </c>
      <c r="F16" s="52">
        <v>35.663716814159294</v>
      </c>
      <c r="G16" s="37">
        <v>35.663716814159294</v>
      </c>
      <c r="H16" s="40">
        <f t="shared" si="1"/>
        <v>86427.992182985123</v>
      </c>
      <c r="I16" s="43">
        <f t="shared" si="2"/>
        <v>14.404665363830855</v>
      </c>
      <c r="J16" s="41" t="s">
        <v>281</v>
      </c>
      <c r="K16" s="43">
        <f t="shared" ref="K16:K21" si="8">G16+I16</f>
        <v>50.068382177990145</v>
      </c>
      <c r="L16" s="51"/>
      <c r="N16" s="3">
        <v>4022</v>
      </c>
      <c r="O16" s="3">
        <f t="shared" si="3"/>
        <v>37861</v>
      </c>
      <c r="P16" s="53">
        <f t="shared" si="4"/>
        <v>0.10623068593011278</v>
      </c>
      <c r="Q16" s="54">
        <v>2000</v>
      </c>
      <c r="R16" s="3">
        <v>3</v>
      </c>
      <c r="S16" s="3">
        <f t="shared" si="5"/>
        <v>86427.992182985123</v>
      </c>
      <c r="T16" s="3">
        <f t="shared" ref="T16:T21" si="9">S16/R16/Q16</f>
        <v>14.404665363830855</v>
      </c>
      <c r="V16" s="3">
        <f t="shared" si="7"/>
        <v>12066</v>
      </c>
    </row>
    <row r="17" spans="1:22" ht="47.4" customHeight="1">
      <c r="A17" s="6">
        <v>9</v>
      </c>
      <c r="B17" s="56" t="s">
        <v>200</v>
      </c>
      <c r="C17" s="46" t="s">
        <v>201</v>
      </c>
      <c r="D17" s="8"/>
      <c r="E17" s="9" t="s">
        <v>123</v>
      </c>
      <c r="F17" s="52">
        <v>35.663716814159294</v>
      </c>
      <c r="G17" s="37">
        <v>35.663716814159294</v>
      </c>
      <c r="H17" s="40">
        <f t="shared" si="1"/>
        <v>44696.723953408524</v>
      </c>
      <c r="I17" s="43">
        <f t="shared" si="2"/>
        <v>7.4494539922347531</v>
      </c>
      <c r="J17" s="41" t="s">
        <v>281</v>
      </c>
      <c r="K17" s="43">
        <f t="shared" si="8"/>
        <v>43.113170806394045</v>
      </c>
      <c r="L17" s="51"/>
      <c r="N17" s="3">
        <v>2080</v>
      </c>
      <c r="O17" s="3">
        <f t="shared" si="3"/>
        <v>37861</v>
      </c>
      <c r="P17" s="53">
        <f t="shared" si="4"/>
        <v>5.493779879031193E-2</v>
      </c>
      <c r="Q17" s="54">
        <v>2000</v>
      </c>
      <c r="R17" s="3">
        <v>3</v>
      </c>
      <c r="S17" s="3">
        <f t="shared" si="5"/>
        <v>44696.723953408517</v>
      </c>
      <c r="T17" s="3">
        <f t="shared" si="9"/>
        <v>7.4494539922347531</v>
      </c>
      <c r="V17" s="3">
        <f t="shared" si="7"/>
        <v>6240</v>
      </c>
    </row>
    <row r="18" spans="1:22" ht="47.4" customHeight="1">
      <c r="A18" s="6">
        <v>10</v>
      </c>
      <c r="B18" s="56" t="s">
        <v>202</v>
      </c>
      <c r="C18" s="46" t="s">
        <v>203</v>
      </c>
      <c r="D18" s="8"/>
      <c r="E18" s="9" t="s">
        <v>123</v>
      </c>
      <c r="F18" s="52">
        <v>35.663716814159294</v>
      </c>
      <c r="G18" s="37">
        <v>35.663716814159294</v>
      </c>
      <c r="H18" s="40">
        <f t="shared" si="1"/>
        <v>46630.716816777152</v>
      </c>
      <c r="I18" s="43">
        <f t="shared" si="2"/>
        <v>7.771786136129526</v>
      </c>
      <c r="J18" s="41" t="s">
        <v>281</v>
      </c>
      <c r="K18" s="43">
        <f t="shared" si="8"/>
        <v>43.435502950288821</v>
      </c>
      <c r="L18" s="51"/>
      <c r="N18" s="3">
        <v>2170</v>
      </c>
      <c r="O18" s="3">
        <f t="shared" si="3"/>
        <v>37861</v>
      </c>
      <c r="P18" s="53">
        <f t="shared" si="4"/>
        <v>5.7314915084123508E-2</v>
      </c>
      <c r="Q18" s="54">
        <v>2000</v>
      </c>
      <c r="R18" s="3">
        <v>3</v>
      </c>
      <c r="S18" s="3">
        <f t="shared" si="5"/>
        <v>46630.71681677716</v>
      </c>
      <c r="T18" s="3">
        <f t="shared" si="9"/>
        <v>7.771786136129526</v>
      </c>
      <c r="V18" s="3">
        <f t="shared" si="7"/>
        <v>6510</v>
      </c>
    </row>
    <row r="19" spans="1:22" ht="47.4" customHeight="1">
      <c r="A19" s="6">
        <v>11</v>
      </c>
      <c r="B19" s="56" t="s">
        <v>204</v>
      </c>
      <c r="C19" s="46" t="s">
        <v>205</v>
      </c>
      <c r="D19" s="8"/>
      <c r="E19" s="9" t="s">
        <v>123</v>
      </c>
      <c r="F19" s="52">
        <v>35.663716814159294</v>
      </c>
      <c r="G19" s="37">
        <v>35.663716814159294</v>
      </c>
      <c r="H19" s="40">
        <f t="shared" si="1"/>
        <v>61522.461864715675</v>
      </c>
      <c r="I19" s="43">
        <f t="shared" si="2"/>
        <v>10.253743644119279</v>
      </c>
      <c r="J19" s="41" t="s">
        <v>281</v>
      </c>
      <c r="K19" s="43">
        <f t="shared" si="8"/>
        <v>45.917460458278569</v>
      </c>
      <c r="L19" s="51"/>
      <c r="N19" s="3">
        <v>2863</v>
      </c>
      <c r="O19" s="3">
        <f t="shared" si="3"/>
        <v>37861</v>
      </c>
      <c r="P19" s="53">
        <f t="shared" si="4"/>
        <v>7.5618710546472623E-2</v>
      </c>
      <c r="Q19" s="54">
        <v>2000</v>
      </c>
      <c r="R19" s="3">
        <v>3</v>
      </c>
      <c r="S19" s="3">
        <f t="shared" si="5"/>
        <v>61522.461864715668</v>
      </c>
      <c r="T19" s="3">
        <f t="shared" si="9"/>
        <v>10.253743644119279</v>
      </c>
      <c r="V19" s="3">
        <f t="shared" si="7"/>
        <v>8589</v>
      </c>
    </row>
    <row r="20" spans="1:22" ht="47.4" customHeight="1">
      <c r="A20" s="6">
        <v>12</v>
      </c>
      <c r="B20" s="56" t="s">
        <v>185</v>
      </c>
      <c r="C20" s="46" t="s">
        <v>186</v>
      </c>
      <c r="D20" s="8"/>
      <c r="E20" s="9" t="s">
        <v>123</v>
      </c>
      <c r="F20" s="37">
        <v>30</v>
      </c>
      <c r="G20" s="37">
        <v>30</v>
      </c>
      <c r="H20" s="40">
        <f t="shared" si="1"/>
        <v>44223.970142362843</v>
      </c>
      <c r="I20" s="43">
        <f t="shared" si="2"/>
        <v>7.370661690393808</v>
      </c>
      <c r="J20" s="41" t="s">
        <v>281</v>
      </c>
      <c r="K20" s="43">
        <f t="shared" si="8"/>
        <v>37.37066169039381</v>
      </c>
      <c r="L20" s="51"/>
      <c r="N20" s="3">
        <v>2058</v>
      </c>
      <c r="O20" s="3">
        <f t="shared" si="3"/>
        <v>37861</v>
      </c>
      <c r="P20" s="53">
        <f t="shared" si="4"/>
        <v>5.4356725918491326E-2</v>
      </c>
      <c r="Q20" s="54">
        <v>2000</v>
      </c>
      <c r="R20" s="3">
        <v>3</v>
      </c>
      <c r="S20" s="3">
        <f t="shared" si="5"/>
        <v>44223.97014236285</v>
      </c>
      <c r="T20" s="3">
        <f t="shared" si="9"/>
        <v>7.370661690393808</v>
      </c>
      <c r="V20" s="3">
        <f t="shared" si="7"/>
        <v>6174</v>
      </c>
    </row>
    <row r="21" spans="1:22" ht="47.4" customHeight="1">
      <c r="A21" s="6">
        <v>13</v>
      </c>
      <c r="B21" s="45" t="s">
        <v>187</v>
      </c>
      <c r="C21" s="46" t="s">
        <v>186</v>
      </c>
      <c r="D21" s="8"/>
      <c r="E21" s="9" t="s">
        <v>123</v>
      </c>
      <c r="F21" s="37">
        <v>30</v>
      </c>
      <c r="G21" s="37">
        <v>30</v>
      </c>
      <c r="H21" s="40">
        <f t="shared" si="1"/>
        <v>55032.841367634246</v>
      </c>
      <c r="I21" s="43">
        <f t="shared" si="2"/>
        <v>9.1721402279390407</v>
      </c>
      <c r="J21" s="41" t="s">
        <v>281</v>
      </c>
      <c r="K21" s="43">
        <f t="shared" si="8"/>
        <v>39.172140227939039</v>
      </c>
      <c r="L21" s="51"/>
      <c r="N21" s="3">
        <v>2561</v>
      </c>
      <c r="O21" s="3">
        <f t="shared" si="3"/>
        <v>37861</v>
      </c>
      <c r="P21" s="53">
        <f t="shared" si="4"/>
        <v>6.7642164760571569E-2</v>
      </c>
      <c r="Q21" s="54">
        <v>2000</v>
      </c>
      <c r="R21" s="3">
        <v>3</v>
      </c>
      <c r="S21" s="3">
        <f t="shared" si="5"/>
        <v>55032.841367634239</v>
      </c>
      <c r="T21" s="3">
        <f t="shared" si="9"/>
        <v>9.1721402279390407</v>
      </c>
      <c r="V21" s="3">
        <f t="shared" si="7"/>
        <v>7683</v>
      </c>
    </row>
    <row r="22" spans="1:22" ht="33.75" customHeight="1">
      <c r="A22" s="95" t="s">
        <v>114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12"/>
      <c r="N22" s="12">
        <f>SUM(N9:N21)</f>
        <v>37861</v>
      </c>
      <c r="O22" s="12"/>
      <c r="P22" s="55">
        <f>SUM(P9:P21)</f>
        <v>1</v>
      </c>
      <c r="Q22" s="12"/>
      <c r="R22" s="12"/>
      <c r="S22" s="12">
        <f>SUM(S9:S21)</f>
        <v>813587.82</v>
      </c>
      <c r="V22" s="3">
        <f>SUM(V9:V21)</f>
        <v>113583</v>
      </c>
    </row>
    <row r="23" spans="1:22" ht="33.75" customHeight="1">
      <c r="A23" s="93" t="s">
        <v>115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12"/>
      <c r="N23" s="12"/>
      <c r="O23" s="12"/>
      <c r="P23" s="12"/>
      <c r="Q23" s="12"/>
      <c r="R23" s="12"/>
      <c r="S23" s="12"/>
    </row>
    <row r="24" spans="1:22" ht="33.75" customHeight="1">
      <c r="A24" s="93" t="s">
        <v>285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12"/>
      <c r="N24" s="12"/>
      <c r="O24" s="12"/>
      <c r="P24" s="12"/>
      <c r="Q24" s="12"/>
      <c r="R24" s="12"/>
      <c r="S24" s="12"/>
    </row>
    <row r="25" spans="1:22" ht="34.5" customHeight="1">
      <c r="A25" s="93" t="s">
        <v>117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12"/>
      <c r="N25" s="12"/>
      <c r="O25" s="12"/>
      <c r="P25" s="12"/>
      <c r="Q25" s="12"/>
      <c r="R25" s="12"/>
      <c r="S25" s="12"/>
    </row>
    <row r="26" spans="1:22" ht="24" customHeight="1">
      <c r="A26" s="92" t="s">
        <v>118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13"/>
      <c r="N26" s="13"/>
      <c r="O26" s="13"/>
      <c r="P26" s="13"/>
      <c r="Q26" s="13"/>
      <c r="R26" s="13"/>
      <c r="S26" s="13"/>
    </row>
    <row r="27" spans="1:22">
      <c r="A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22">
      <c r="A28" s="30" t="s">
        <v>119</v>
      </c>
      <c r="B28" s="16"/>
      <c r="C28" s="30"/>
      <c r="E28" s="30"/>
      <c r="F28" s="30" t="s">
        <v>120</v>
      </c>
      <c r="G28" s="30"/>
    </row>
    <row r="29" spans="1:22">
      <c r="A29" s="30"/>
      <c r="B29" s="16"/>
      <c r="C29" s="30"/>
      <c r="D29" s="30"/>
      <c r="E29" s="30"/>
      <c r="F29" s="30"/>
      <c r="G29" s="30"/>
      <c r="H29" s="30"/>
      <c r="I29" s="30"/>
      <c r="J29" s="30"/>
      <c r="K29" s="30"/>
    </row>
    <row r="30" spans="1:22">
      <c r="A30" s="92" t="s">
        <v>121</v>
      </c>
      <c r="B30" s="92"/>
      <c r="C30" s="92"/>
      <c r="E30" s="13"/>
      <c r="F30" s="13" t="s">
        <v>122</v>
      </c>
      <c r="G30" s="13"/>
    </row>
    <row r="31" spans="1:22" ht="14.4">
      <c r="B31" s="17"/>
    </row>
    <row r="32" spans="1:22" ht="14.4">
      <c r="B32" s="17"/>
    </row>
    <row r="33" spans="2:2" ht="14.4">
      <c r="B33" s="17"/>
    </row>
    <row r="34" spans="2:2" ht="14.4">
      <c r="B34" s="17"/>
    </row>
    <row r="35" spans="2:2" ht="14.4">
      <c r="B35" s="17"/>
    </row>
    <row r="36" spans="2:2" ht="14.4">
      <c r="B36" s="17"/>
    </row>
    <row r="37" spans="2:2" ht="14.4">
      <c r="B37" s="17"/>
    </row>
    <row r="38" spans="2:2" ht="14.4">
      <c r="B38" s="17"/>
    </row>
    <row r="39" spans="2:2" ht="14.4">
      <c r="B39" s="17"/>
    </row>
    <row r="40" spans="2:2" ht="14.4">
      <c r="B40" s="17"/>
    </row>
  </sheetData>
  <mergeCells count="20">
    <mergeCell ref="A25:L25"/>
    <mergeCell ref="A26:L26"/>
    <mergeCell ref="A30:C30"/>
    <mergeCell ref="H7:J7"/>
    <mergeCell ref="L7:L8"/>
    <mergeCell ref="A22:L22"/>
    <mergeCell ref="A23:L23"/>
    <mergeCell ref="A24:L2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17:B19">
    <cfRule type="duplicateValues" dxfId="15" priority="15"/>
  </conditionalFormatting>
  <conditionalFormatting sqref="B9">
    <cfRule type="duplicateValues" dxfId="14" priority="10"/>
  </conditionalFormatting>
  <conditionalFormatting sqref="B10">
    <cfRule type="duplicateValues" dxfId="13" priority="9"/>
  </conditionalFormatting>
  <conditionalFormatting sqref="B11">
    <cfRule type="duplicateValues" dxfId="12" priority="8"/>
  </conditionalFormatting>
  <conditionalFormatting sqref="B12">
    <cfRule type="duplicateValues" dxfId="11" priority="7"/>
  </conditionalFormatting>
  <conditionalFormatting sqref="B13">
    <cfRule type="duplicateValues" dxfId="10" priority="6"/>
  </conditionalFormatting>
  <conditionalFormatting sqref="B14:B15">
    <cfRule type="duplicateValues" dxfId="9" priority="5"/>
  </conditionalFormatting>
  <conditionalFormatting sqref="B20:B21">
    <cfRule type="duplicateValues" dxfId="8" priority="30"/>
  </conditionalFormatting>
  <conditionalFormatting sqref="B16">
    <cfRule type="duplicateValues" dxfId="7" priority="3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8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273D-3188-43EA-8889-C2F6C2D7EB02}">
  <dimension ref="A1:P105"/>
  <sheetViews>
    <sheetView workbookViewId="0">
      <pane xSplit="7" ySplit="8" topLeftCell="H18" activePane="bottomRight" state="frozen"/>
      <selection pane="topRight" activeCell="H1" sqref="H1"/>
      <selection pane="bottomLeft" activeCell="A9" sqref="A9"/>
      <selection pane="bottomRight" activeCell="H9" sqref="H9:H10"/>
    </sheetView>
  </sheetViews>
  <sheetFormatPr defaultColWidth="9" defaultRowHeight="15.6"/>
  <cols>
    <col min="1" max="1" width="3.109375" style="3" customWidth="1"/>
    <col min="2" max="2" width="15" style="14" customWidth="1"/>
    <col min="3" max="3" width="24.109375" style="3" customWidth="1"/>
    <col min="4" max="4" width="13.44140625" style="3" customWidth="1"/>
    <col min="5" max="5" width="5.77734375" style="3" customWidth="1"/>
    <col min="6" max="6" width="12" style="3" customWidth="1"/>
    <col min="7" max="7" width="10.44140625" style="3" customWidth="1"/>
    <col min="8" max="8" width="10.109375" style="3" customWidth="1"/>
    <col min="9" max="9" width="7.6640625" style="3" customWidth="1"/>
    <col min="10" max="10" width="12.88671875" style="3" customWidth="1"/>
    <col min="11" max="11" width="17.33203125" style="3" customWidth="1"/>
    <col min="12" max="12" width="10.44140625" style="3" customWidth="1"/>
    <col min="13" max="13" width="23.6640625" style="3" customWidth="1"/>
    <col min="14" max="14" width="11.6640625" style="3" bestFit="1" customWidth="1"/>
    <col min="15" max="16384" width="9" style="3"/>
  </cols>
  <sheetData>
    <row r="1" spans="1:14" ht="22.2">
      <c r="A1" s="90" t="s">
        <v>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>
      <c r="A2" s="91" t="s">
        <v>287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4">
      <c r="A3" s="92" t="s">
        <v>93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>
      <c r="A4" s="92" t="s">
        <v>94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4" ht="31.5" customHeight="1">
      <c r="A5" s="93" t="s">
        <v>95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21" customHeight="1">
      <c r="A6" s="89" t="s">
        <v>96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4" ht="29.25" customHeight="1">
      <c r="A7" s="96" t="s">
        <v>3</v>
      </c>
      <c r="B7" s="97" t="s">
        <v>97</v>
      </c>
      <c r="C7" s="98" t="s">
        <v>98</v>
      </c>
      <c r="D7" s="98" t="s">
        <v>99</v>
      </c>
      <c r="E7" s="98" t="s">
        <v>7</v>
      </c>
      <c r="F7" s="99" t="s">
        <v>100</v>
      </c>
      <c r="G7" s="99"/>
      <c r="H7" s="94" t="s">
        <v>101</v>
      </c>
      <c r="I7" s="94"/>
      <c r="J7" s="94"/>
      <c r="K7" s="29" t="s">
        <v>100</v>
      </c>
      <c r="L7" s="94" t="s">
        <v>102</v>
      </c>
      <c r="M7" s="4"/>
      <c r="N7" s="5"/>
    </row>
    <row r="8" spans="1:14" ht="21" customHeight="1">
      <c r="A8" s="96"/>
      <c r="B8" s="97"/>
      <c r="C8" s="98"/>
      <c r="D8" s="98"/>
      <c r="E8" s="98"/>
      <c r="F8" s="47" t="s">
        <v>272</v>
      </c>
      <c r="G8" s="47" t="s">
        <v>273</v>
      </c>
      <c r="H8" s="47" t="s">
        <v>103</v>
      </c>
      <c r="I8" s="47" t="s">
        <v>104</v>
      </c>
      <c r="J8" s="47" t="s">
        <v>105</v>
      </c>
      <c r="K8" s="47" t="s">
        <v>271</v>
      </c>
      <c r="L8" s="94"/>
    </row>
    <row r="9" spans="1:14" ht="29.4" customHeight="1">
      <c r="A9" s="6">
        <v>1</v>
      </c>
      <c r="B9" s="2" t="s">
        <v>106</v>
      </c>
      <c r="C9" s="7" t="s">
        <v>107</v>
      </c>
      <c r="D9" s="8"/>
      <c r="E9" s="9" t="s">
        <v>91</v>
      </c>
      <c r="F9" s="37">
        <v>33.5</v>
      </c>
      <c r="G9" s="37"/>
      <c r="H9" s="100">
        <v>469026.55</v>
      </c>
      <c r="I9" s="42">
        <v>5.8628</v>
      </c>
      <c r="J9" s="38" t="s">
        <v>108</v>
      </c>
      <c r="K9" s="43">
        <f>G9+I9</f>
        <v>5.8628</v>
      </c>
      <c r="L9" s="10" t="s">
        <v>109</v>
      </c>
      <c r="N9" s="48"/>
    </row>
    <row r="10" spans="1:14" ht="29.4" customHeight="1">
      <c r="A10" s="6">
        <v>2</v>
      </c>
      <c r="B10" s="2" t="s">
        <v>110</v>
      </c>
      <c r="C10" s="7" t="s">
        <v>111</v>
      </c>
      <c r="D10" s="8"/>
      <c r="E10" s="9" t="s">
        <v>91</v>
      </c>
      <c r="F10" s="37">
        <v>33.5</v>
      </c>
      <c r="G10" s="37"/>
      <c r="H10" s="100"/>
      <c r="I10" s="42">
        <v>5.8628</v>
      </c>
      <c r="J10" s="38" t="s">
        <v>108</v>
      </c>
      <c r="K10" s="43">
        <f t="shared" ref="K10:K73" si="0">G10+I10</f>
        <v>5.8628</v>
      </c>
      <c r="L10" s="10" t="s">
        <v>109</v>
      </c>
      <c r="N10" s="48"/>
    </row>
    <row r="11" spans="1:14" ht="22.8" customHeight="1">
      <c r="A11" s="6">
        <v>3</v>
      </c>
      <c r="B11" s="2" t="s">
        <v>112</v>
      </c>
      <c r="C11" s="7" t="s">
        <v>113</v>
      </c>
      <c r="D11" s="8"/>
      <c r="E11" s="9" t="s">
        <v>91</v>
      </c>
      <c r="F11" s="37">
        <v>16.600000000000001</v>
      </c>
      <c r="G11" s="37"/>
      <c r="H11" s="40">
        <v>0</v>
      </c>
      <c r="I11" s="41">
        <v>0</v>
      </c>
      <c r="J11" s="41">
        <v>0</v>
      </c>
      <c r="K11" s="43">
        <f t="shared" si="0"/>
        <v>0</v>
      </c>
      <c r="L11" s="10" t="s">
        <v>109</v>
      </c>
      <c r="N11" s="48"/>
    </row>
    <row r="12" spans="1:14" ht="22.8" customHeight="1">
      <c r="A12" s="6">
        <v>4</v>
      </c>
      <c r="B12" s="2" t="s">
        <v>9</v>
      </c>
      <c r="C12" s="7" t="s">
        <v>10</v>
      </c>
      <c r="D12" s="8" t="s">
        <v>11</v>
      </c>
      <c r="E12" s="9" t="s">
        <v>123</v>
      </c>
      <c r="F12" s="37">
        <v>15.596239316239302</v>
      </c>
      <c r="G12" s="37"/>
      <c r="H12" s="40">
        <v>0</v>
      </c>
      <c r="I12" s="41">
        <v>0</v>
      </c>
      <c r="J12" s="41">
        <v>0</v>
      </c>
      <c r="K12" s="43">
        <f t="shared" si="0"/>
        <v>0</v>
      </c>
      <c r="L12" s="10"/>
      <c r="N12" s="48"/>
    </row>
    <row r="13" spans="1:14" ht="22.8" customHeight="1">
      <c r="A13" s="6">
        <v>5</v>
      </c>
      <c r="B13" s="2" t="s">
        <v>12</v>
      </c>
      <c r="C13" s="7" t="s">
        <v>13</v>
      </c>
      <c r="D13" s="8" t="s">
        <v>14</v>
      </c>
      <c r="E13" s="9" t="s">
        <v>123</v>
      </c>
      <c r="F13" s="37">
        <v>15.596239316239302</v>
      </c>
      <c r="G13" s="37"/>
      <c r="H13" s="40">
        <v>0</v>
      </c>
      <c r="I13" s="41">
        <v>0</v>
      </c>
      <c r="J13" s="41">
        <v>0</v>
      </c>
      <c r="K13" s="43">
        <f t="shared" si="0"/>
        <v>0</v>
      </c>
      <c r="L13" s="10"/>
      <c r="N13" s="48"/>
    </row>
    <row r="14" spans="1:14" ht="22.8" customHeight="1">
      <c r="A14" s="6">
        <v>6</v>
      </c>
      <c r="B14" s="2" t="s">
        <v>15</v>
      </c>
      <c r="C14" s="7" t="s">
        <v>16</v>
      </c>
      <c r="D14" s="8" t="s">
        <v>17</v>
      </c>
      <c r="E14" s="9" t="s">
        <v>123</v>
      </c>
      <c r="F14" s="37">
        <v>15.596239316239302</v>
      </c>
      <c r="G14" s="37"/>
      <c r="H14" s="40">
        <v>0</v>
      </c>
      <c r="I14" s="41">
        <v>0</v>
      </c>
      <c r="J14" s="41">
        <v>0</v>
      </c>
      <c r="K14" s="43">
        <f t="shared" si="0"/>
        <v>0</v>
      </c>
      <c r="L14" s="10"/>
      <c r="N14" s="48"/>
    </row>
    <row r="15" spans="1:14" ht="22.8" customHeight="1">
      <c r="A15" s="6">
        <v>7</v>
      </c>
      <c r="B15" s="2" t="s">
        <v>18</v>
      </c>
      <c r="C15" s="7" t="s">
        <v>19</v>
      </c>
      <c r="D15" s="8" t="s">
        <v>20</v>
      </c>
      <c r="E15" s="9" t="s">
        <v>123</v>
      </c>
      <c r="F15" s="37">
        <v>15.596239316239302</v>
      </c>
      <c r="G15" s="37"/>
      <c r="H15" s="40">
        <v>0</v>
      </c>
      <c r="I15" s="41">
        <v>0</v>
      </c>
      <c r="J15" s="41">
        <v>0</v>
      </c>
      <c r="K15" s="43">
        <f t="shared" si="0"/>
        <v>0</v>
      </c>
      <c r="L15" s="10"/>
      <c r="N15" s="48"/>
    </row>
    <row r="16" spans="1:14" ht="22.8" customHeight="1">
      <c r="A16" s="6">
        <v>8</v>
      </c>
      <c r="B16" s="2" t="s">
        <v>21</v>
      </c>
      <c r="C16" s="7" t="s">
        <v>22</v>
      </c>
      <c r="D16" s="8" t="s">
        <v>23</v>
      </c>
      <c r="E16" s="9" t="s">
        <v>123</v>
      </c>
      <c r="F16" s="37">
        <v>29.89</v>
      </c>
      <c r="G16" s="37"/>
      <c r="H16" s="40">
        <v>0</v>
      </c>
      <c r="I16" s="41">
        <v>0</v>
      </c>
      <c r="J16" s="41">
        <v>0</v>
      </c>
      <c r="K16" s="43">
        <f t="shared" si="0"/>
        <v>0</v>
      </c>
      <c r="L16" s="10"/>
      <c r="N16" s="48"/>
    </row>
    <row r="17" spans="1:14" ht="22.8" customHeight="1">
      <c r="A17" s="6">
        <v>9</v>
      </c>
      <c r="B17" s="2" t="s">
        <v>24</v>
      </c>
      <c r="C17" s="7" t="s">
        <v>25</v>
      </c>
      <c r="D17" s="8" t="s">
        <v>26</v>
      </c>
      <c r="E17" s="9" t="s">
        <v>123</v>
      </c>
      <c r="F17" s="37">
        <v>29.89</v>
      </c>
      <c r="G17" s="37"/>
      <c r="H17" s="40">
        <v>0</v>
      </c>
      <c r="I17" s="41">
        <v>0</v>
      </c>
      <c r="J17" s="41">
        <v>0</v>
      </c>
      <c r="K17" s="43">
        <f t="shared" si="0"/>
        <v>0</v>
      </c>
      <c r="L17" s="10"/>
      <c r="N17" s="11"/>
    </row>
    <row r="18" spans="1:14" ht="22.8" customHeight="1">
      <c r="A18" s="6">
        <v>10</v>
      </c>
      <c r="B18" s="2" t="s">
        <v>27</v>
      </c>
      <c r="C18" s="7" t="s">
        <v>28</v>
      </c>
      <c r="D18" s="8" t="s">
        <v>29</v>
      </c>
      <c r="E18" s="9" t="s">
        <v>123</v>
      </c>
      <c r="F18" s="37">
        <v>2.94</v>
      </c>
      <c r="G18" s="37"/>
      <c r="H18" s="40">
        <v>0</v>
      </c>
      <c r="I18" s="41">
        <v>0</v>
      </c>
      <c r="J18" s="41">
        <v>0</v>
      </c>
      <c r="K18" s="43">
        <f t="shared" si="0"/>
        <v>0</v>
      </c>
      <c r="L18" s="10"/>
      <c r="N18" s="11"/>
    </row>
    <row r="19" spans="1:14" ht="22.8" customHeight="1">
      <c r="A19" s="6">
        <v>11</v>
      </c>
      <c r="B19" s="2" t="s">
        <v>30</v>
      </c>
      <c r="C19" s="7" t="s">
        <v>31</v>
      </c>
      <c r="D19" s="8" t="s">
        <v>32</v>
      </c>
      <c r="E19" s="9" t="s">
        <v>123</v>
      </c>
      <c r="F19" s="37">
        <v>9.8000000000000007</v>
      </c>
      <c r="G19" s="37"/>
      <c r="H19" s="40">
        <v>0</v>
      </c>
      <c r="I19" s="41">
        <v>0</v>
      </c>
      <c r="J19" s="41">
        <v>0</v>
      </c>
      <c r="K19" s="43">
        <f t="shared" si="0"/>
        <v>0</v>
      </c>
      <c r="L19" s="10"/>
      <c r="N19" s="11"/>
    </row>
    <row r="20" spans="1:14" ht="22.8" customHeight="1">
      <c r="A20" s="6">
        <v>12</v>
      </c>
      <c r="B20" s="2" t="s">
        <v>33</v>
      </c>
      <c r="C20" s="7" t="s">
        <v>34</v>
      </c>
      <c r="D20" s="8" t="s">
        <v>35</v>
      </c>
      <c r="E20" s="9" t="s">
        <v>123</v>
      </c>
      <c r="F20" s="37">
        <v>9.8000000000000007</v>
      </c>
      <c r="G20" s="37"/>
      <c r="H20" s="40">
        <v>0</v>
      </c>
      <c r="I20" s="41">
        <v>0</v>
      </c>
      <c r="J20" s="41">
        <v>0</v>
      </c>
      <c r="K20" s="43">
        <f t="shared" si="0"/>
        <v>0</v>
      </c>
      <c r="L20" s="10"/>
      <c r="N20" s="11"/>
    </row>
    <row r="21" spans="1:14" ht="22.8" customHeight="1">
      <c r="A21" s="6">
        <v>13</v>
      </c>
      <c r="B21" s="2" t="s">
        <v>36</v>
      </c>
      <c r="C21" s="7" t="s">
        <v>37</v>
      </c>
      <c r="D21" s="8" t="s">
        <v>38</v>
      </c>
      <c r="E21" s="9" t="s">
        <v>123</v>
      </c>
      <c r="F21" s="37">
        <v>9.8000000000000007</v>
      </c>
      <c r="G21" s="37"/>
      <c r="H21" s="40">
        <v>0</v>
      </c>
      <c r="I21" s="41">
        <v>0</v>
      </c>
      <c r="J21" s="41">
        <v>0</v>
      </c>
      <c r="K21" s="43">
        <f t="shared" si="0"/>
        <v>0</v>
      </c>
      <c r="L21" s="10"/>
      <c r="N21" s="11"/>
    </row>
    <row r="22" spans="1:14" ht="22.8" customHeight="1">
      <c r="A22" s="6">
        <v>14</v>
      </c>
      <c r="B22" s="2" t="s">
        <v>39</v>
      </c>
      <c r="C22" s="7" t="s">
        <v>40</v>
      </c>
      <c r="D22" s="8" t="s">
        <v>41</v>
      </c>
      <c r="E22" s="9" t="s">
        <v>123</v>
      </c>
      <c r="F22" s="37">
        <v>19.499487179487183</v>
      </c>
      <c r="G22" s="37"/>
      <c r="H22" s="40">
        <v>0</v>
      </c>
      <c r="I22" s="41">
        <v>0</v>
      </c>
      <c r="J22" s="41">
        <v>0</v>
      </c>
      <c r="K22" s="43">
        <f t="shared" si="0"/>
        <v>0</v>
      </c>
      <c r="L22" s="10"/>
      <c r="N22" s="11"/>
    </row>
    <row r="23" spans="1:14" ht="22.8" customHeight="1">
      <c r="A23" s="6">
        <v>15</v>
      </c>
      <c r="B23" s="2"/>
      <c r="C23" s="7" t="s">
        <v>258</v>
      </c>
      <c r="D23" s="8" t="s">
        <v>259</v>
      </c>
      <c r="E23" s="9" t="s">
        <v>123</v>
      </c>
      <c r="F23" s="37">
        <v>19.499487179487183</v>
      </c>
      <c r="G23" s="37"/>
      <c r="H23" s="40">
        <v>0</v>
      </c>
      <c r="I23" s="41">
        <v>0</v>
      </c>
      <c r="J23" s="41">
        <v>0</v>
      </c>
      <c r="K23" s="43">
        <f t="shared" si="0"/>
        <v>0</v>
      </c>
      <c r="L23" s="10"/>
      <c r="N23" s="11"/>
    </row>
    <row r="24" spans="1:14" ht="22.8" customHeight="1">
      <c r="A24" s="6">
        <v>16</v>
      </c>
      <c r="B24" s="2" t="s">
        <v>42</v>
      </c>
      <c r="C24" s="7" t="s">
        <v>43</v>
      </c>
      <c r="D24" s="8" t="s">
        <v>44</v>
      </c>
      <c r="E24" s="9" t="s">
        <v>123</v>
      </c>
      <c r="F24" s="37">
        <v>15.596239316239302</v>
      </c>
      <c r="G24" s="37"/>
      <c r="H24" s="40">
        <v>0</v>
      </c>
      <c r="I24" s="41">
        <v>0</v>
      </c>
      <c r="J24" s="41">
        <v>0</v>
      </c>
      <c r="K24" s="43">
        <f t="shared" si="0"/>
        <v>0</v>
      </c>
      <c r="L24" s="10"/>
      <c r="N24" s="11"/>
    </row>
    <row r="25" spans="1:14" ht="22.8" customHeight="1">
      <c r="A25" s="6">
        <v>17</v>
      </c>
      <c r="B25" s="2" t="s">
        <v>45</v>
      </c>
      <c r="C25" s="7" t="s">
        <v>260</v>
      </c>
      <c r="D25" s="8" t="s">
        <v>46</v>
      </c>
      <c r="E25" s="9" t="s">
        <v>47</v>
      </c>
      <c r="F25" s="37">
        <v>37.315384615384623</v>
      </c>
      <c r="G25" s="37"/>
      <c r="H25" s="40">
        <v>0</v>
      </c>
      <c r="I25" s="41">
        <v>0</v>
      </c>
      <c r="J25" s="41">
        <v>0</v>
      </c>
      <c r="K25" s="43">
        <f t="shared" si="0"/>
        <v>0</v>
      </c>
      <c r="L25" s="10"/>
      <c r="N25" s="11"/>
    </row>
    <row r="26" spans="1:14" ht="22.8" customHeight="1">
      <c r="A26" s="6">
        <v>18</v>
      </c>
      <c r="B26" s="2" t="s">
        <v>48</v>
      </c>
      <c r="C26" s="7" t="s">
        <v>261</v>
      </c>
      <c r="D26" s="8" t="s">
        <v>49</v>
      </c>
      <c r="E26" s="9" t="s">
        <v>47</v>
      </c>
      <c r="F26" s="37">
        <v>45.091538461538512</v>
      </c>
      <c r="G26" s="37"/>
      <c r="H26" s="40">
        <v>0</v>
      </c>
      <c r="I26" s="41">
        <v>0</v>
      </c>
      <c r="J26" s="41">
        <v>0</v>
      </c>
      <c r="K26" s="43">
        <f t="shared" si="0"/>
        <v>0</v>
      </c>
      <c r="L26" s="10"/>
      <c r="N26" s="11"/>
    </row>
    <row r="27" spans="1:14" ht="22.8" customHeight="1">
      <c r="A27" s="6">
        <v>19</v>
      </c>
      <c r="B27" s="2" t="s">
        <v>50</v>
      </c>
      <c r="C27" s="7" t="s">
        <v>262</v>
      </c>
      <c r="D27" s="8" t="s">
        <v>51</v>
      </c>
      <c r="E27" s="9" t="s">
        <v>47</v>
      </c>
      <c r="F27" s="37">
        <v>41.123144700000005</v>
      </c>
      <c r="G27" s="37"/>
      <c r="H27" s="40">
        <v>0</v>
      </c>
      <c r="I27" s="41">
        <v>0</v>
      </c>
      <c r="J27" s="41">
        <v>0</v>
      </c>
      <c r="K27" s="43">
        <f t="shared" si="0"/>
        <v>0</v>
      </c>
      <c r="L27" s="10"/>
      <c r="N27" s="11"/>
    </row>
    <row r="28" spans="1:14" ht="22.8" customHeight="1">
      <c r="A28" s="6">
        <v>20</v>
      </c>
      <c r="B28" s="2" t="s">
        <v>52</v>
      </c>
      <c r="C28" s="7" t="s">
        <v>53</v>
      </c>
      <c r="D28" s="8" t="s">
        <v>54</v>
      </c>
      <c r="E28" s="9" t="s">
        <v>55</v>
      </c>
      <c r="F28" s="37">
        <v>15.180199999999999</v>
      </c>
      <c r="G28" s="37"/>
      <c r="H28" s="40">
        <v>0</v>
      </c>
      <c r="I28" s="41">
        <v>0</v>
      </c>
      <c r="J28" s="41">
        <v>0</v>
      </c>
      <c r="K28" s="43">
        <f t="shared" si="0"/>
        <v>0</v>
      </c>
      <c r="L28" s="10"/>
      <c r="N28" s="11"/>
    </row>
    <row r="29" spans="1:14" ht="27.6" customHeight="1">
      <c r="A29" s="6">
        <v>21</v>
      </c>
      <c r="B29" s="2" t="s">
        <v>62</v>
      </c>
      <c r="C29" s="7" t="s">
        <v>63</v>
      </c>
      <c r="D29" s="8" t="s">
        <v>81</v>
      </c>
      <c r="E29" s="9" t="s">
        <v>123</v>
      </c>
      <c r="F29" s="37">
        <v>24.606661538461537</v>
      </c>
      <c r="G29" s="37"/>
      <c r="H29" s="40">
        <v>0</v>
      </c>
      <c r="I29" s="41">
        <v>0</v>
      </c>
      <c r="J29" s="41">
        <v>0</v>
      </c>
      <c r="K29" s="43">
        <f t="shared" si="0"/>
        <v>0</v>
      </c>
      <c r="L29" s="10"/>
      <c r="N29" s="11"/>
    </row>
    <row r="30" spans="1:14" ht="31.2" customHeight="1">
      <c r="A30" s="6">
        <v>22</v>
      </c>
      <c r="B30" s="2" t="s">
        <v>64</v>
      </c>
      <c r="C30" s="7" t="s">
        <v>65</v>
      </c>
      <c r="D30" s="8" t="s">
        <v>82</v>
      </c>
      <c r="E30" s="9" t="s">
        <v>123</v>
      </c>
      <c r="F30" s="37">
        <v>24.606661538461537</v>
      </c>
      <c r="G30" s="37"/>
      <c r="H30" s="40">
        <v>0</v>
      </c>
      <c r="I30" s="41">
        <v>0</v>
      </c>
      <c r="J30" s="41">
        <v>0</v>
      </c>
      <c r="K30" s="43">
        <f t="shared" si="0"/>
        <v>0</v>
      </c>
      <c r="L30" s="10"/>
      <c r="N30" s="11"/>
    </row>
    <row r="31" spans="1:14" ht="22.8" customHeight="1">
      <c r="A31" s="6">
        <v>23</v>
      </c>
      <c r="B31" s="2" t="s">
        <v>66</v>
      </c>
      <c r="C31" s="7" t="s">
        <v>67</v>
      </c>
      <c r="D31" s="8" t="s">
        <v>83</v>
      </c>
      <c r="E31" s="9" t="s">
        <v>123</v>
      </c>
      <c r="F31" s="37">
        <v>24.606661538461537</v>
      </c>
      <c r="G31" s="37"/>
      <c r="H31" s="40">
        <v>0</v>
      </c>
      <c r="I31" s="41">
        <v>0</v>
      </c>
      <c r="J31" s="41">
        <v>0</v>
      </c>
      <c r="K31" s="43">
        <f t="shared" si="0"/>
        <v>0</v>
      </c>
      <c r="L31" s="10"/>
      <c r="N31" s="11"/>
    </row>
    <row r="32" spans="1:14" ht="22.8" customHeight="1">
      <c r="A32" s="6">
        <v>24</v>
      </c>
      <c r="B32" s="2" t="s">
        <v>68</v>
      </c>
      <c r="C32" s="7" t="s">
        <v>69</v>
      </c>
      <c r="D32" s="8" t="s">
        <v>84</v>
      </c>
      <c r="E32" s="9" t="s">
        <v>123</v>
      </c>
      <c r="F32" s="37">
        <v>24.606661538461537</v>
      </c>
      <c r="G32" s="37"/>
      <c r="H32" s="40">
        <v>0</v>
      </c>
      <c r="I32" s="41">
        <v>0</v>
      </c>
      <c r="J32" s="41">
        <v>0</v>
      </c>
      <c r="K32" s="43">
        <f t="shared" si="0"/>
        <v>0</v>
      </c>
      <c r="L32" s="10"/>
      <c r="N32" s="11"/>
    </row>
    <row r="33" spans="1:14" ht="22.8" customHeight="1">
      <c r="A33" s="6">
        <v>25</v>
      </c>
      <c r="B33" s="2" t="s">
        <v>124</v>
      </c>
      <c r="C33" s="7" t="s">
        <v>70</v>
      </c>
      <c r="D33" s="8" t="s">
        <v>85</v>
      </c>
      <c r="E33" s="9" t="s">
        <v>123</v>
      </c>
      <c r="F33" s="37">
        <v>24.606661538461537</v>
      </c>
      <c r="G33" s="37"/>
      <c r="H33" s="40">
        <v>0</v>
      </c>
      <c r="I33" s="41">
        <v>0</v>
      </c>
      <c r="J33" s="41">
        <v>0</v>
      </c>
      <c r="K33" s="43">
        <f t="shared" si="0"/>
        <v>0</v>
      </c>
      <c r="L33" s="10"/>
      <c r="N33" s="11"/>
    </row>
    <row r="34" spans="1:14" ht="22.8" customHeight="1">
      <c r="A34" s="6">
        <v>26</v>
      </c>
      <c r="B34" s="2" t="s">
        <v>71</v>
      </c>
      <c r="C34" s="7" t="s">
        <v>72</v>
      </c>
      <c r="D34" s="8" t="s">
        <v>86</v>
      </c>
      <c r="E34" s="9" t="s">
        <v>123</v>
      </c>
      <c r="F34" s="37">
        <v>24.606661538461537</v>
      </c>
      <c r="G34" s="37"/>
      <c r="H34" s="40">
        <v>0</v>
      </c>
      <c r="I34" s="41">
        <v>0</v>
      </c>
      <c r="J34" s="41">
        <v>0</v>
      </c>
      <c r="K34" s="43">
        <f t="shared" si="0"/>
        <v>0</v>
      </c>
      <c r="L34" s="10"/>
      <c r="N34" s="11"/>
    </row>
    <row r="35" spans="1:14" ht="22.8" customHeight="1">
      <c r="A35" s="6">
        <v>27</v>
      </c>
      <c r="B35" s="2" t="s">
        <v>73</v>
      </c>
      <c r="C35" s="7" t="s">
        <v>74</v>
      </c>
      <c r="D35" s="8" t="s">
        <v>87</v>
      </c>
      <c r="E35" s="9" t="s">
        <v>123</v>
      </c>
      <c r="F35" s="37">
        <v>18.058564615384611</v>
      </c>
      <c r="G35" s="37"/>
      <c r="H35" s="40">
        <v>0</v>
      </c>
      <c r="I35" s="41">
        <v>0</v>
      </c>
      <c r="J35" s="41">
        <v>0</v>
      </c>
      <c r="K35" s="43">
        <f t="shared" si="0"/>
        <v>0</v>
      </c>
      <c r="L35" s="10"/>
      <c r="N35" s="11"/>
    </row>
    <row r="36" spans="1:14" ht="22.8" customHeight="1">
      <c r="A36" s="6">
        <v>28</v>
      </c>
      <c r="B36" s="2" t="s">
        <v>75</v>
      </c>
      <c r="C36" s="7" t="s">
        <v>76</v>
      </c>
      <c r="D36" s="8" t="s">
        <v>88</v>
      </c>
      <c r="E36" s="9" t="s">
        <v>123</v>
      </c>
      <c r="F36" s="37">
        <v>18.058564615384611</v>
      </c>
      <c r="G36" s="37"/>
      <c r="H36" s="40">
        <v>0</v>
      </c>
      <c r="I36" s="41">
        <v>0</v>
      </c>
      <c r="J36" s="41">
        <v>0</v>
      </c>
      <c r="K36" s="43">
        <f t="shared" si="0"/>
        <v>0</v>
      </c>
      <c r="L36" s="10"/>
      <c r="N36" s="11"/>
    </row>
    <row r="37" spans="1:14" ht="22.8" customHeight="1">
      <c r="A37" s="6">
        <v>29</v>
      </c>
      <c r="B37" s="2" t="s">
        <v>77</v>
      </c>
      <c r="C37" s="7" t="s">
        <v>78</v>
      </c>
      <c r="D37" s="8" t="s">
        <v>89</v>
      </c>
      <c r="E37" s="9" t="s">
        <v>123</v>
      </c>
      <c r="F37" s="37">
        <v>37.622009615384613</v>
      </c>
      <c r="G37" s="37"/>
      <c r="H37" s="40">
        <v>0</v>
      </c>
      <c r="I37" s="41">
        <v>0</v>
      </c>
      <c r="J37" s="41">
        <v>0</v>
      </c>
      <c r="K37" s="43">
        <f t="shared" si="0"/>
        <v>0</v>
      </c>
      <c r="L37" s="10"/>
      <c r="N37" s="11"/>
    </row>
    <row r="38" spans="1:14" ht="22.8" customHeight="1">
      <c r="A38" s="6">
        <v>30</v>
      </c>
      <c r="B38" s="2" t="s">
        <v>79</v>
      </c>
      <c r="C38" s="7" t="s">
        <v>80</v>
      </c>
      <c r="D38" s="8" t="s">
        <v>90</v>
      </c>
      <c r="E38" s="9" t="s">
        <v>123</v>
      </c>
      <c r="F38" s="37">
        <v>37.622009615384613</v>
      </c>
      <c r="G38" s="37"/>
      <c r="H38" s="40">
        <v>0</v>
      </c>
      <c r="I38" s="41">
        <v>0</v>
      </c>
      <c r="J38" s="41">
        <v>0</v>
      </c>
      <c r="K38" s="43">
        <f t="shared" si="0"/>
        <v>0</v>
      </c>
      <c r="L38" s="10"/>
      <c r="N38" s="11"/>
    </row>
    <row r="39" spans="1:14" ht="22.8" customHeight="1">
      <c r="A39" s="6">
        <v>31</v>
      </c>
      <c r="B39" s="2" t="s">
        <v>263</v>
      </c>
      <c r="C39" s="7" t="s">
        <v>264</v>
      </c>
      <c r="D39" s="8"/>
      <c r="E39" s="9" t="s">
        <v>265</v>
      </c>
      <c r="F39" s="37">
        <v>51</v>
      </c>
      <c r="G39" s="37"/>
      <c r="H39" s="40">
        <v>0</v>
      </c>
      <c r="I39" s="41">
        <v>0</v>
      </c>
      <c r="J39" s="41">
        <v>0</v>
      </c>
      <c r="K39" s="43">
        <f t="shared" si="0"/>
        <v>0</v>
      </c>
      <c r="L39" s="10"/>
      <c r="N39" s="11"/>
    </row>
    <row r="40" spans="1:14" ht="22.8" customHeight="1">
      <c r="A40" s="6">
        <v>32</v>
      </c>
      <c r="B40" s="2" t="s">
        <v>254</v>
      </c>
      <c r="C40" s="7" t="s">
        <v>186</v>
      </c>
      <c r="D40" s="8"/>
      <c r="E40" s="9" t="s">
        <v>123</v>
      </c>
      <c r="F40" s="37">
        <v>33.5</v>
      </c>
      <c r="G40" s="37"/>
      <c r="H40" s="40">
        <v>0</v>
      </c>
      <c r="I40" s="41">
        <v>0</v>
      </c>
      <c r="J40" s="41">
        <v>0</v>
      </c>
      <c r="K40" s="43">
        <f t="shared" si="0"/>
        <v>0</v>
      </c>
      <c r="L40" s="10"/>
      <c r="N40" s="11"/>
    </row>
    <row r="41" spans="1:14" ht="22.8" customHeight="1">
      <c r="A41" s="6">
        <v>33</v>
      </c>
      <c r="B41" s="2" t="s">
        <v>110</v>
      </c>
      <c r="C41" s="7" t="s">
        <v>255</v>
      </c>
      <c r="D41" s="8"/>
      <c r="E41" s="9" t="s">
        <v>123</v>
      </c>
      <c r="F41" s="37">
        <v>33.5</v>
      </c>
      <c r="G41" s="37"/>
      <c r="H41" s="40">
        <v>0</v>
      </c>
      <c r="I41" s="41">
        <v>0</v>
      </c>
      <c r="J41" s="41">
        <v>0</v>
      </c>
      <c r="K41" s="43">
        <f t="shared" si="0"/>
        <v>0</v>
      </c>
      <c r="L41" s="10"/>
      <c r="N41" s="11"/>
    </row>
    <row r="42" spans="1:14" ht="22.8" customHeight="1">
      <c r="A42" s="6">
        <v>34</v>
      </c>
      <c r="B42" s="2" t="s">
        <v>256</v>
      </c>
      <c r="C42" s="7" t="s">
        <v>257</v>
      </c>
      <c r="D42" s="8"/>
      <c r="E42" s="9" t="s">
        <v>123</v>
      </c>
      <c r="F42" s="37">
        <v>16.600000000000001</v>
      </c>
      <c r="G42" s="37"/>
      <c r="H42" s="40">
        <v>0</v>
      </c>
      <c r="I42" s="41">
        <v>0</v>
      </c>
      <c r="J42" s="41">
        <v>0</v>
      </c>
      <c r="K42" s="43">
        <f t="shared" si="0"/>
        <v>0</v>
      </c>
      <c r="L42" s="10"/>
      <c r="N42" s="11"/>
    </row>
    <row r="43" spans="1:14" ht="22.8" customHeight="1">
      <c r="A43" s="6">
        <v>35</v>
      </c>
      <c r="B43" s="2" t="s">
        <v>266</v>
      </c>
      <c r="C43" s="7" t="s">
        <v>267</v>
      </c>
      <c r="D43" s="8"/>
      <c r="E43" s="9" t="s">
        <v>123</v>
      </c>
      <c r="F43" s="44"/>
      <c r="G43" s="37">
        <v>24.92</v>
      </c>
      <c r="H43" s="40">
        <v>0</v>
      </c>
      <c r="I43" s="41">
        <v>0</v>
      </c>
      <c r="J43" s="41">
        <v>0</v>
      </c>
      <c r="K43" s="43">
        <f t="shared" si="0"/>
        <v>24.92</v>
      </c>
      <c r="L43" s="10" t="s">
        <v>270</v>
      </c>
      <c r="N43" s="11"/>
    </row>
    <row r="44" spans="1:14" ht="22.8" customHeight="1">
      <c r="A44" s="6">
        <v>36</v>
      </c>
      <c r="B44" s="2" t="s">
        <v>268</v>
      </c>
      <c r="C44" s="7" t="s">
        <v>269</v>
      </c>
      <c r="D44" s="8"/>
      <c r="E44" s="9" t="s">
        <v>123</v>
      </c>
      <c r="F44" s="44"/>
      <c r="G44" s="37">
        <v>24.92</v>
      </c>
      <c r="H44" s="40">
        <v>0</v>
      </c>
      <c r="I44" s="41">
        <v>0</v>
      </c>
      <c r="J44" s="41">
        <v>0</v>
      </c>
      <c r="K44" s="43">
        <f t="shared" si="0"/>
        <v>24.92</v>
      </c>
      <c r="L44" s="10" t="s">
        <v>270</v>
      </c>
      <c r="N44" s="11"/>
    </row>
    <row r="45" spans="1:14" ht="22.8" customHeight="1">
      <c r="A45" s="6">
        <v>37</v>
      </c>
      <c r="B45" s="45" t="s">
        <v>206</v>
      </c>
      <c r="C45" s="46" t="s">
        <v>207</v>
      </c>
      <c r="D45" s="8"/>
      <c r="E45" s="9" t="s">
        <v>123</v>
      </c>
      <c r="F45" s="37">
        <v>7.3418965517241404</v>
      </c>
      <c r="G45" s="37"/>
      <c r="H45" s="40">
        <v>0</v>
      </c>
      <c r="I45" s="41">
        <v>0</v>
      </c>
      <c r="J45" s="41">
        <v>0</v>
      </c>
      <c r="K45" s="43">
        <f t="shared" si="0"/>
        <v>0</v>
      </c>
      <c r="L45" s="10"/>
      <c r="N45" s="11"/>
    </row>
    <row r="46" spans="1:14" ht="22.8" customHeight="1">
      <c r="A46" s="6">
        <v>38</v>
      </c>
      <c r="B46" s="45" t="s">
        <v>125</v>
      </c>
      <c r="C46" s="46" t="s">
        <v>126</v>
      </c>
      <c r="D46" s="8"/>
      <c r="E46" s="9" t="s">
        <v>123</v>
      </c>
      <c r="F46" s="37">
        <v>7.3418965517241404</v>
      </c>
      <c r="G46" s="37"/>
      <c r="H46" s="40">
        <v>0</v>
      </c>
      <c r="I46" s="41">
        <v>0</v>
      </c>
      <c r="J46" s="41">
        <v>0</v>
      </c>
      <c r="K46" s="43">
        <f t="shared" si="0"/>
        <v>0</v>
      </c>
      <c r="L46" s="10"/>
      <c r="N46" s="11"/>
    </row>
    <row r="47" spans="1:14" ht="22.8" customHeight="1">
      <c r="A47" s="6">
        <v>39</v>
      </c>
      <c r="B47" s="45" t="s">
        <v>127</v>
      </c>
      <c r="C47" s="46" t="s">
        <v>128</v>
      </c>
      <c r="D47" s="8"/>
      <c r="E47" s="9" t="s">
        <v>123</v>
      </c>
      <c r="F47" s="37">
        <v>0.93421034482758702</v>
      </c>
      <c r="G47" s="37"/>
      <c r="H47" s="40">
        <v>0</v>
      </c>
      <c r="I47" s="41">
        <v>0</v>
      </c>
      <c r="J47" s="41">
        <v>0</v>
      </c>
      <c r="K47" s="43">
        <f t="shared" si="0"/>
        <v>0</v>
      </c>
      <c r="L47" s="10"/>
      <c r="N47" s="11"/>
    </row>
    <row r="48" spans="1:14" ht="22.8" customHeight="1">
      <c r="A48" s="6">
        <v>40</v>
      </c>
      <c r="B48" s="45" t="s">
        <v>129</v>
      </c>
      <c r="C48" s="46" t="s">
        <v>130</v>
      </c>
      <c r="D48" s="8"/>
      <c r="E48" s="9" t="s">
        <v>123</v>
      </c>
      <c r="F48" s="37">
        <v>0.93421034482758702</v>
      </c>
      <c r="G48" s="37"/>
      <c r="H48" s="40">
        <v>0</v>
      </c>
      <c r="I48" s="41">
        <v>0</v>
      </c>
      <c r="J48" s="41">
        <v>0</v>
      </c>
      <c r="K48" s="43">
        <f t="shared" si="0"/>
        <v>0</v>
      </c>
      <c r="L48" s="10"/>
      <c r="N48" s="11"/>
    </row>
    <row r="49" spans="1:14" ht="22.8" customHeight="1">
      <c r="A49" s="6">
        <v>41</v>
      </c>
      <c r="B49" s="45" t="s">
        <v>131</v>
      </c>
      <c r="C49" s="46" t="s">
        <v>132</v>
      </c>
      <c r="D49" s="8"/>
      <c r="E49" s="9" t="s">
        <v>123</v>
      </c>
      <c r="F49" s="37">
        <v>9.0143103448275905E-2</v>
      </c>
      <c r="G49" s="37"/>
      <c r="H49" s="40">
        <v>0</v>
      </c>
      <c r="I49" s="41">
        <v>0</v>
      </c>
      <c r="J49" s="41">
        <v>0</v>
      </c>
      <c r="K49" s="43">
        <f t="shared" si="0"/>
        <v>0</v>
      </c>
      <c r="L49" s="10"/>
      <c r="N49" s="11"/>
    </row>
    <row r="50" spans="1:14" ht="22.8" customHeight="1">
      <c r="A50" s="6">
        <v>42</v>
      </c>
      <c r="B50" s="45" t="s">
        <v>133</v>
      </c>
      <c r="C50" s="46" t="s">
        <v>134</v>
      </c>
      <c r="D50" s="8"/>
      <c r="E50" s="9" t="s">
        <v>123</v>
      </c>
      <c r="F50" s="37">
        <v>9.6163793103448292</v>
      </c>
      <c r="G50" s="37"/>
      <c r="H50" s="40">
        <v>0</v>
      </c>
      <c r="I50" s="41">
        <v>0</v>
      </c>
      <c r="J50" s="41">
        <v>0</v>
      </c>
      <c r="K50" s="43">
        <f t="shared" si="0"/>
        <v>0</v>
      </c>
      <c r="L50" s="10"/>
      <c r="N50" s="11"/>
    </row>
    <row r="51" spans="1:14" ht="22.8" customHeight="1">
      <c r="A51" s="6">
        <v>43</v>
      </c>
      <c r="B51" s="45" t="s">
        <v>135</v>
      </c>
      <c r="C51" s="46" t="s">
        <v>136</v>
      </c>
      <c r="D51" s="8"/>
      <c r="E51" s="9" t="s">
        <v>123</v>
      </c>
      <c r="F51" s="37">
        <v>7.2917241379310402</v>
      </c>
      <c r="G51" s="37"/>
      <c r="H51" s="40">
        <v>0</v>
      </c>
      <c r="I51" s="41">
        <v>0</v>
      </c>
      <c r="J51" s="41">
        <v>0</v>
      </c>
      <c r="K51" s="43">
        <f t="shared" si="0"/>
        <v>0</v>
      </c>
      <c r="L51" s="10"/>
      <c r="N51" s="11"/>
    </row>
    <row r="52" spans="1:14" ht="22.8" customHeight="1">
      <c r="A52" s="6">
        <v>44</v>
      </c>
      <c r="B52" s="45" t="s">
        <v>137</v>
      </c>
      <c r="C52" s="46" t="s">
        <v>138</v>
      </c>
      <c r="D52" s="8"/>
      <c r="E52" s="9" t="s">
        <v>123</v>
      </c>
      <c r="F52" s="37">
        <v>7.9690517241379304</v>
      </c>
      <c r="G52" s="37"/>
      <c r="H52" s="40">
        <v>0</v>
      </c>
      <c r="I52" s="41">
        <v>0</v>
      </c>
      <c r="J52" s="41">
        <v>0</v>
      </c>
      <c r="K52" s="43">
        <f t="shared" si="0"/>
        <v>0</v>
      </c>
      <c r="L52" s="10"/>
      <c r="N52" s="11"/>
    </row>
    <row r="53" spans="1:14" ht="22.8" customHeight="1">
      <c r="A53" s="6">
        <v>45</v>
      </c>
      <c r="B53" s="45" t="s">
        <v>139</v>
      </c>
      <c r="C53" s="46" t="s">
        <v>140</v>
      </c>
      <c r="D53" s="8"/>
      <c r="E53" s="9" t="s">
        <v>123</v>
      </c>
      <c r="F53" s="37">
        <v>36.786581034482801</v>
      </c>
      <c r="G53" s="37"/>
      <c r="H53" s="40">
        <v>0</v>
      </c>
      <c r="I53" s="41">
        <v>0</v>
      </c>
      <c r="J53" s="41">
        <v>0</v>
      </c>
      <c r="K53" s="43">
        <f t="shared" si="0"/>
        <v>0</v>
      </c>
      <c r="L53" s="10"/>
      <c r="N53" s="11"/>
    </row>
    <row r="54" spans="1:14" ht="22.8" customHeight="1">
      <c r="A54" s="6">
        <v>46</v>
      </c>
      <c r="B54" s="45" t="s">
        <v>141</v>
      </c>
      <c r="C54" s="46" t="s">
        <v>142</v>
      </c>
      <c r="D54" s="8"/>
      <c r="E54" s="9" t="s">
        <v>123</v>
      </c>
      <c r="F54" s="37">
        <v>35.065667241379302</v>
      </c>
      <c r="G54" s="37"/>
      <c r="H54" s="40">
        <v>0</v>
      </c>
      <c r="I54" s="41">
        <v>0</v>
      </c>
      <c r="J54" s="41">
        <v>0</v>
      </c>
      <c r="K54" s="43">
        <f t="shared" si="0"/>
        <v>0</v>
      </c>
      <c r="L54" s="10"/>
      <c r="N54" s="11"/>
    </row>
    <row r="55" spans="1:14" ht="22.8" customHeight="1">
      <c r="A55" s="6">
        <v>47</v>
      </c>
      <c r="B55" s="45" t="s">
        <v>143</v>
      </c>
      <c r="C55" s="46" t="s">
        <v>144</v>
      </c>
      <c r="D55" s="8"/>
      <c r="E55" s="9" t="s">
        <v>123</v>
      </c>
      <c r="F55" s="37">
        <v>36.786581034482801</v>
      </c>
      <c r="G55" s="37"/>
      <c r="H55" s="40">
        <v>0</v>
      </c>
      <c r="I55" s="41">
        <v>0</v>
      </c>
      <c r="J55" s="41">
        <v>0</v>
      </c>
      <c r="K55" s="43">
        <f t="shared" si="0"/>
        <v>0</v>
      </c>
      <c r="L55" s="10"/>
      <c r="N55" s="11"/>
    </row>
    <row r="56" spans="1:14" ht="22.8" customHeight="1">
      <c r="A56" s="6">
        <v>48</v>
      </c>
      <c r="B56" s="45" t="s">
        <v>145</v>
      </c>
      <c r="C56" s="46" t="s">
        <v>146</v>
      </c>
      <c r="D56" s="8"/>
      <c r="E56" s="9" t="s">
        <v>123</v>
      </c>
      <c r="F56" s="37">
        <v>35.065667241379302</v>
      </c>
      <c r="G56" s="37"/>
      <c r="H56" s="40">
        <v>0</v>
      </c>
      <c r="I56" s="41">
        <v>0</v>
      </c>
      <c r="J56" s="41">
        <v>0</v>
      </c>
      <c r="K56" s="43">
        <f t="shared" si="0"/>
        <v>0</v>
      </c>
      <c r="L56" s="10"/>
      <c r="N56" s="11"/>
    </row>
    <row r="57" spans="1:14" ht="22.8" customHeight="1">
      <c r="A57" s="6">
        <v>49</v>
      </c>
      <c r="B57" s="45" t="s">
        <v>147</v>
      </c>
      <c r="C57" s="46" t="s">
        <v>148</v>
      </c>
      <c r="D57" s="8"/>
      <c r="E57" s="9" t="s">
        <v>123</v>
      </c>
      <c r="F57" s="37">
        <v>1.47506896551724</v>
      </c>
      <c r="G57" s="37"/>
      <c r="H57" s="40">
        <v>0</v>
      </c>
      <c r="I57" s="41">
        <v>0</v>
      </c>
      <c r="J57" s="41">
        <v>0</v>
      </c>
      <c r="K57" s="43">
        <f t="shared" si="0"/>
        <v>0</v>
      </c>
      <c r="L57" s="10"/>
      <c r="N57" s="11"/>
    </row>
    <row r="58" spans="1:14" ht="22.8" customHeight="1">
      <c r="A58" s="6">
        <v>50</v>
      </c>
      <c r="B58" s="45" t="s">
        <v>149</v>
      </c>
      <c r="C58" s="46" t="s">
        <v>150</v>
      </c>
      <c r="D58" s="8"/>
      <c r="E58" s="9" t="s">
        <v>123</v>
      </c>
      <c r="F58" s="37">
        <v>1.47506896551724</v>
      </c>
      <c r="G58" s="37"/>
      <c r="H58" s="40">
        <v>0</v>
      </c>
      <c r="I58" s="41">
        <v>0</v>
      </c>
      <c r="J58" s="41">
        <v>0</v>
      </c>
      <c r="K58" s="43">
        <f t="shared" si="0"/>
        <v>0</v>
      </c>
      <c r="L58" s="10"/>
      <c r="N58" s="11"/>
    </row>
    <row r="59" spans="1:14" ht="22.8" customHeight="1">
      <c r="A59" s="6">
        <v>51</v>
      </c>
      <c r="B59" s="45" t="s">
        <v>151</v>
      </c>
      <c r="C59" s="46" t="s">
        <v>152</v>
      </c>
      <c r="D59" s="8"/>
      <c r="E59" s="9" t="s">
        <v>123</v>
      </c>
      <c r="F59" s="37">
        <v>25.985798275862098</v>
      </c>
      <c r="G59" s="37"/>
      <c r="H59" s="40">
        <v>0</v>
      </c>
      <c r="I59" s="41">
        <v>0</v>
      </c>
      <c r="J59" s="41">
        <v>0</v>
      </c>
      <c r="K59" s="43">
        <f t="shared" si="0"/>
        <v>0</v>
      </c>
      <c r="L59" s="10"/>
      <c r="N59" s="11"/>
    </row>
    <row r="60" spans="1:14" ht="22.8" customHeight="1">
      <c r="A60" s="6">
        <v>52</v>
      </c>
      <c r="B60" s="45" t="s">
        <v>153</v>
      </c>
      <c r="C60" s="46" t="s">
        <v>154</v>
      </c>
      <c r="D60" s="8"/>
      <c r="E60" s="9" t="s">
        <v>123</v>
      </c>
      <c r="F60" s="37">
        <v>26.0923310344828</v>
      </c>
      <c r="G60" s="37"/>
      <c r="H60" s="40">
        <v>0</v>
      </c>
      <c r="I60" s="41">
        <v>0</v>
      </c>
      <c r="J60" s="41">
        <v>0</v>
      </c>
      <c r="K60" s="43">
        <f t="shared" si="0"/>
        <v>0</v>
      </c>
      <c r="L60" s="10"/>
      <c r="N60" s="11"/>
    </row>
    <row r="61" spans="1:14" ht="22.8" customHeight="1">
      <c r="A61" s="6">
        <v>53</v>
      </c>
      <c r="B61" s="45" t="s">
        <v>155</v>
      </c>
      <c r="C61" s="46" t="s">
        <v>156</v>
      </c>
      <c r="D61" s="8"/>
      <c r="E61" s="9" t="s">
        <v>123</v>
      </c>
      <c r="F61" s="37">
        <v>25.985798275862098</v>
      </c>
      <c r="G61" s="37"/>
      <c r="H61" s="40">
        <v>0</v>
      </c>
      <c r="I61" s="41">
        <v>0</v>
      </c>
      <c r="J61" s="41">
        <v>0</v>
      </c>
      <c r="K61" s="43">
        <f t="shared" si="0"/>
        <v>0</v>
      </c>
      <c r="L61" s="10"/>
      <c r="N61" s="11"/>
    </row>
    <row r="62" spans="1:14" ht="22.8" customHeight="1">
      <c r="A62" s="6">
        <v>54</v>
      </c>
      <c r="B62" s="45" t="s">
        <v>157</v>
      </c>
      <c r="C62" s="46" t="s">
        <v>158</v>
      </c>
      <c r="D62" s="8"/>
      <c r="E62" s="9" t="s">
        <v>123</v>
      </c>
      <c r="F62" s="37">
        <v>26.0923310344828</v>
      </c>
      <c r="G62" s="37"/>
      <c r="H62" s="40">
        <v>0</v>
      </c>
      <c r="I62" s="41">
        <v>0</v>
      </c>
      <c r="J62" s="41">
        <v>0</v>
      </c>
      <c r="K62" s="43">
        <f t="shared" si="0"/>
        <v>0</v>
      </c>
      <c r="L62" s="10"/>
      <c r="N62" s="11"/>
    </row>
    <row r="63" spans="1:14" ht="29.4" customHeight="1">
      <c r="A63" s="6">
        <v>55</v>
      </c>
      <c r="B63" s="45" t="s">
        <v>159</v>
      </c>
      <c r="C63" s="46" t="s">
        <v>160</v>
      </c>
      <c r="D63" s="8"/>
      <c r="E63" s="9" t="s">
        <v>123</v>
      </c>
      <c r="F63" s="37">
        <v>25.985798275862098</v>
      </c>
      <c r="G63" s="37"/>
      <c r="H63" s="40">
        <v>0</v>
      </c>
      <c r="I63" s="41">
        <v>0</v>
      </c>
      <c r="J63" s="41">
        <v>0</v>
      </c>
      <c r="K63" s="43">
        <f t="shared" si="0"/>
        <v>0</v>
      </c>
      <c r="L63" s="10"/>
      <c r="N63" s="11"/>
    </row>
    <row r="64" spans="1:14" ht="22.8" customHeight="1">
      <c r="A64" s="6">
        <v>56</v>
      </c>
      <c r="B64" s="45" t="s">
        <v>161</v>
      </c>
      <c r="C64" s="46" t="s">
        <v>162</v>
      </c>
      <c r="D64" s="8"/>
      <c r="E64" s="9" t="s">
        <v>123</v>
      </c>
      <c r="F64" s="37">
        <v>26.690553448275899</v>
      </c>
      <c r="G64" s="37"/>
      <c r="H64" s="40">
        <v>0</v>
      </c>
      <c r="I64" s="41">
        <v>0</v>
      </c>
      <c r="J64" s="41">
        <v>0</v>
      </c>
      <c r="K64" s="43">
        <f t="shared" si="0"/>
        <v>0</v>
      </c>
      <c r="L64" s="10"/>
      <c r="N64" s="11"/>
    </row>
    <row r="65" spans="1:14" ht="22.8" customHeight="1">
      <c r="A65" s="6">
        <v>57</v>
      </c>
      <c r="B65" s="45" t="s">
        <v>163</v>
      </c>
      <c r="C65" s="46" t="s">
        <v>164</v>
      </c>
      <c r="D65" s="8"/>
      <c r="E65" s="9" t="s">
        <v>123</v>
      </c>
      <c r="F65" s="37">
        <v>26.575825862068999</v>
      </c>
      <c r="G65" s="37"/>
      <c r="H65" s="40">
        <v>0</v>
      </c>
      <c r="I65" s="41">
        <v>0</v>
      </c>
      <c r="J65" s="41">
        <v>0</v>
      </c>
      <c r="K65" s="43">
        <f t="shared" si="0"/>
        <v>0</v>
      </c>
      <c r="L65" s="10"/>
      <c r="N65" s="11"/>
    </row>
    <row r="66" spans="1:14" ht="22.8" customHeight="1">
      <c r="A66" s="6">
        <v>58</v>
      </c>
      <c r="B66" s="45" t="s">
        <v>165</v>
      </c>
      <c r="C66" s="46" t="s">
        <v>166</v>
      </c>
      <c r="D66" s="8"/>
      <c r="E66" s="9" t="s">
        <v>123</v>
      </c>
      <c r="F66" s="37">
        <v>26.690553448275899</v>
      </c>
      <c r="G66" s="37"/>
      <c r="H66" s="40">
        <v>0</v>
      </c>
      <c r="I66" s="41">
        <v>0</v>
      </c>
      <c r="J66" s="41">
        <v>0</v>
      </c>
      <c r="K66" s="43">
        <f t="shared" si="0"/>
        <v>0</v>
      </c>
      <c r="L66" s="10"/>
      <c r="N66" s="11"/>
    </row>
    <row r="67" spans="1:14" ht="22.8" customHeight="1">
      <c r="A67" s="6">
        <v>59</v>
      </c>
      <c r="B67" s="45" t="s">
        <v>167</v>
      </c>
      <c r="C67" s="46" t="s">
        <v>168</v>
      </c>
      <c r="D67" s="8"/>
      <c r="E67" s="9" t="s">
        <v>123</v>
      </c>
      <c r="F67" s="37">
        <v>26.575825862068999</v>
      </c>
      <c r="G67" s="37"/>
      <c r="H67" s="40">
        <v>0</v>
      </c>
      <c r="I67" s="41">
        <v>0</v>
      </c>
      <c r="J67" s="41">
        <v>0</v>
      </c>
      <c r="K67" s="43">
        <f t="shared" si="0"/>
        <v>0</v>
      </c>
      <c r="L67" s="10"/>
      <c r="N67" s="11"/>
    </row>
    <row r="68" spans="1:14" ht="36" customHeight="1">
      <c r="A68" s="6">
        <v>60</v>
      </c>
      <c r="B68" s="45" t="s">
        <v>169</v>
      </c>
      <c r="C68" s="46" t="s">
        <v>170</v>
      </c>
      <c r="D68" s="8"/>
      <c r="E68" s="9" t="s">
        <v>123</v>
      </c>
      <c r="F68" s="37">
        <v>25.985798275862098</v>
      </c>
      <c r="G68" s="37"/>
      <c r="H68" s="40">
        <v>0</v>
      </c>
      <c r="I68" s="41">
        <v>0</v>
      </c>
      <c r="J68" s="41">
        <v>0</v>
      </c>
      <c r="K68" s="43">
        <f t="shared" si="0"/>
        <v>0</v>
      </c>
      <c r="L68" s="10"/>
      <c r="N68" s="11"/>
    </row>
    <row r="69" spans="1:14" ht="22.8" customHeight="1">
      <c r="A69" s="6">
        <v>61</v>
      </c>
      <c r="B69" s="45" t="s">
        <v>171</v>
      </c>
      <c r="C69" s="46" t="s">
        <v>172</v>
      </c>
      <c r="D69" s="8"/>
      <c r="E69" s="9" t="s">
        <v>123</v>
      </c>
      <c r="F69" s="37">
        <v>25.985798275862098</v>
      </c>
      <c r="G69" s="37"/>
      <c r="H69" s="40">
        <v>0</v>
      </c>
      <c r="I69" s="41">
        <v>0</v>
      </c>
      <c r="J69" s="41">
        <v>0</v>
      </c>
      <c r="K69" s="43">
        <f t="shared" si="0"/>
        <v>0</v>
      </c>
      <c r="L69" s="10"/>
      <c r="N69" s="11"/>
    </row>
    <row r="70" spans="1:14" ht="33.6" customHeight="1">
      <c r="A70" s="6">
        <v>62</v>
      </c>
      <c r="B70" s="45" t="s">
        <v>173</v>
      </c>
      <c r="C70" s="46" t="s">
        <v>174</v>
      </c>
      <c r="D70" s="8"/>
      <c r="E70" s="9" t="s">
        <v>123</v>
      </c>
      <c r="F70" s="37">
        <v>25.985798275862098</v>
      </c>
      <c r="G70" s="37"/>
      <c r="H70" s="40">
        <v>0</v>
      </c>
      <c r="I70" s="41">
        <v>0</v>
      </c>
      <c r="J70" s="41">
        <v>0</v>
      </c>
      <c r="K70" s="43">
        <f t="shared" si="0"/>
        <v>0</v>
      </c>
      <c r="L70" s="10"/>
      <c r="N70" s="11"/>
    </row>
    <row r="71" spans="1:14" ht="32.4" customHeight="1">
      <c r="A71" s="6">
        <v>63</v>
      </c>
      <c r="B71" s="45" t="s">
        <v>175</v>
      </c>
      <c r="C71" s="46" t="s">
        <v>176</v>
      </c>
      <c r="D71" s="8"/>
      <c r="E71" s="9" t="s">
        <v>123</v>
      </c>
      <c r="F71" s="37">
        <v>15.570172413793101</v>
      </c>
      <c r="G71" s="37"/>
      <c r="H71" s="40">
        <v>0</v>
      </c>
      <c r="I71" s="41">
        <v>0</v>
      </c>
      <c r="J71" s="41">
        <v>0</v>
      </c>
      <c r="K71" s="43">
        <f t="shared" si="0"/>
        <v>0</v>
      </c>
      <c r="L71" s="10"/>
      <c r="N71" s="11"/>
    </row>
    <row r="72" spans="1:14" ht="22.8" customHeight="1">
      <c r="A72" s="6">
        <v>64</v>
      </c>
      <c r="B72" s="45" t="s">
        <v>177</v>
      </c>
      <c r="C72" s="46" t="s">
        <v>178</v>
      </c>
      <c r="D72" s="8"/>
      <c r="E72" s="9" t="s">
        <v>123</v>
      </c>
      <c r="F72" s="37">
        <v>1.95036896551724</v>
      </c>
      <c r="G72" s="37"/>
      <c r="H72" s="40">
        <v>0</v>
      </c>
      <c r="I72" s="41">
        <v>0</v>
      </c>
      <c r="J72" s="41">
        <v>0</v>
      </c>
      <c r="K72" s="43">
        <f t="shared" si="0"/>
        <v>0</v>
      </c>
      <c r="L72" s="10"/>
      <c r="N72" s="11"/>
    </row>
    <row r="73" spans="1:14" ht="31.8" customHeight="1">
      <c r="A73" s="6">
        <v>65</v>
      </c>
      <c r="B73" s="45" t="s">
        <v>179</v>
      </c>
      <c r="C73" s="46" t="s">
        <v>180</v>
      </c>
      <c r="D73" s="8"/>
      <c r="E73" s="9" t="s">
        <v>123</v>
      </c>
      <c r="F73" s="37">
        <v>15.570172413793101</v>
      </c>
      <c r="G73" s="37"/>
      <c r="H73" s="40">
        <v>0</v>
      </c>
      <c r="I73" s="41">
        <v>0</v>
      </c>
      <c r="J73" s="41">
        <v>0</v>
      </c>
      <c r="K73" s="43">
        <f t="shared" si="0"/>
        <v>0</v>
      </c>
      <c r="L73" s="10"/>
      <c r="N73" s="11"/>
    </row>
    <row r="74" spans="1:14" ht="22.8" customHeight="1">
      <c r="A74" s="6">
        <v>66</v>
      </c>
      <c r="B74" s="45" t="s">
        <v>181</v>
      </c>
      <c r="C74" s="46" t="s">
        <v>182</v>
      </c>
      <c r="D74" s="8"/>
      <c r="E74" s="9" t="s">
        <v>123</v>
      </c>
      <c r="F74" s="37">
        <v>1.95036896551724</v>
      </c>
      <c r="G74" s="37"/>
      <c r="H74" s="40">
        <v>0</v>
      </c>
      <c r="I74" s="41">
        <v>0</v>
      </c>
      <c r="J74" s="41">
        <v>0</v>
      </c>
      <c r="K74" s="43">
        <f t="shared" ref="K74:K86" si="1">G74+I74</f>
        <v>0</v>
      </c>
      <c r="L74" s="10"/>
      <c r="N74" s="11"/>
    </row>
    <row r="75" spans="1:14" ht="22.8" customHeight="1">
      <c r="A75" s="6">
        <v>67</v>
      </c>
      <c r="B75" s="45" t="s">
        <v>183</v>
      </c>
      <c r="C75" s="46" t="s">
        <v>184</v>
      </c>
      <c r="D75" s="8"/>
      <c r="E75" s="9" t="s">
        <v>123</v>
      </c>
      <c r="F75" s="37">
        <v>2.622382</v>
      </c>
      <c r="G75" s="37"/>
      <c r="H75" s="40">
        <v>0</v>
      </c>
      <c r="I75" s="41">
        <v>0</v>
      </c>
      <c r="J75" s="41">
        <v>0</v>
      </c>
      <c r="K75" s="43">
        <f t="shared" si="1"/>
        <v>0</v>
      </c>
      <c r="L75" s="10"/>
      <c r="N75" s="11"/>
    </row>
    <row r="76" spans="1:14" ht="22.8" customHeight="1">
      <c r="A76" s="6">
        <v>68</v>
      </c>
      <c r="B76" s="45" t="s">
        <v>185</v>
      </c>
      <c r="C76" s="46" t="s">
        <v>186</v>
      </c>
      <c r="D76" s="8"/>
      <c r="E76" s="9" t="s">
        <v>123</v>
      </c>
      <c r="F76" s="37">
        <v>30</v>
      </c>
      <c r="G76" s="37"/>
      <c r="H76" s="40">
        <v>0</v>
      </c>
      <c r="I76" s="41">
        <v>0</v>
      </c>
      <c r="J76" s="41">
        <v>0</v>
      </c>
      <c r="K76" s="43">
        <f t="shared" si="1"/>
        <v>0</v>
      </c>
      <c r="L76" s="10"/>
      <c r="N76" s="11"/>
    </row>
    <row r="77" spans="1:14" ht="22.8" customHeight="1">
      <c r="A77" s="6">
        <v>69</v>
      </c>
      <c r="B77" s="45" t="s">
        <v>187</v>
      </c>
      <c r="C77" s="46" t="s">
        <v>186</v>
      </c>
      <c r="D77" s="8"/>
      <c r="E77" s="9" t="s">
        <v>123</v>
      </c>
      <c r="F77" s="37">
        <v>30</v>
      </c>
      <c r="G77" s="37"/>
      <c r="H77" s="40">
        <v>0</v>
      </c>
      <c r="I77" s="41">
        <v>0</v>
      </c>
      <c r="J77" s="41">
        <v>0</v>
      </c>
      <c r="K77" s="43">
        <f t="shared" si="1"/>
        <v>0</v>
      </c>
      <c r="L77" s="10"/>
      <c r="N77" s="11"/>
    </row>
    <row r="78" spans="1:14" ht="22.8" customHeight="1">
      <c r="A78" s="6">
        <v>70</v>
      </c>
      <c r="B78" s="45" t="s">
        <v>188</v>
      </c>
      <c r="C78" s="46" t="s">
        <v>189</v>
      </c>
      <c r="D78" s="8"/>
      <c r="E78" s="9" t="s">
        <v>123</v>
      </c>
      <c r="F78" s="37">
        <v>1.95</v>
      </c>
      <c r="G78" s="37"/>
      <c r="H78" s="40">
        <v>0</v>
      </c>
      <c r="I78" s="41">
        <v>0</v>
      </c>
      <c r="J78" s="41">
        <v>0</v>
      </c>
      <c r="K78" s="43">
        <f t="shared" si="1"/>
        <v>0</v>
      </c>
      <c r="L78" s="10"/>
      <c r="N78" s="11"/>
    </row>
    <row r="79" spans="1:14" ht="22.8" customHeight="1">
      <c r="A79" s="6">
        <v>71</v>
      </c>
      <c r="B79" s="45" t="s">
        <v>190</v>
      </c>
      <c r="C79" s="46" t="s">
        <v>191</v>
      </c>
      <c r="D79" s="8"/>
      <c r="E79" s="9" t="s">
        <v>123</v>
      </c>
      <c r="F79" s="39">
        <v>35.663716814159294</v>
      </c>
      <c r="G79" s="37">
        <v>34.799999999999997</v>
      </c>
      <c r="H79" s="40">
        <v>0</v>
      </c>
      <c r="I79" s="41">
        <v>0</v>
      </c>
      <c r="J79" s="41">
        <v>0</v>
      </c>
      <c r="K79" s="43">
        <f t="shared" si="1"/>
        <v>34.799999999999997</v>
      </c>
      <c r="L79" s="10"/>
      <c r="N79" s="11"/>
    </row>
    <row r="80" spans="1:14" ht="22.8" customHeight="1">
      <c r="A80" s="6">
        <v>72</v>
      </c>
      <c r="B80" s="45" t="s">
        <v>192</v>
      </c>
      <c r="C80" s="46" t="s">
        <v>193</v>
      </c>
      <c r="D80" s="8"/>
      <c r="E80" s="9" t="s">
        <v>123</v>
      </c>
      <c r="F80" s="39">
        <v>35.663716814159294</v>
      </c>
      <c r="G80" s="37">
        <v>34.799999999999997</v>
      </c>
      <c r="H80" s="40">
        <v>0</v>
      </c>
      <c r="I80" s="41">
        <v>0</v>
      </c>
      <c r="J80" s="41">
        <v>0</v>
      </c>
      <c r="K80" s="43">
        <f t="shared" si="1"/>
        <v>34.799999999999997</v>
      </c>
      <c r="L80" s="10"/>
      <c r="N80" s="11"/>
    </row>
    <row r="81" spans="1:16" ht="22.8" customHeight="1">
      <c r="A81" s="6">
        <v>73</v>
      </c>
      <c r="B81" s="45" t="s">
        <v>194</v>
      </c>
      <c r="C81" s="46" t="s">
        <v>195</v>
      </c>
      <c r="D81" s="8"/>
      <c r="E81" s="9" t="s">
        <v>123</v>
      </c>
      <c r="F81" s="39">
        <v>35.663716814159294</v>
      </c>
      <c r="G81" s="37">
        <v>34.799999999999997</v>
      </c>
      <c r="H81" s="40">
        <v>0</v>
      </c>
      <c r="I81" s="41">
        <v>0</v>
      </c>
      <c r="J81" s="41">
        <v>0</v>
      </c>
      <c r="K81" s="43">
        <f t="shared" si="1"/>
        <v>34.799999999999997</v>
      </c>
      <c r="L81" s="10"/>
      <c r="N81" s="11"/>
    </row>
    <row r="82" spans="1:16" ht="22.8" customHeight="1">
      <c r="A82" s="6">
        <v>74</v>
      </c>
      <c r="B82" s="45" t="s">
        <v>196</v>
      </c>
      <c r="C82" s="46" t="s">
        <v>197</v>
      </c>
      <c r="D82" s="8"/>
      <c r="E82" s="9" t="s">
        <v>123</v>
      </c>
      <c r="F82" s="39">
        <v>35.663716814159294</v>
      </c>
      <c r="G82" s="37">
        <v>34.799999999999997</v>
      </c>
      <c r="H82" s="40">
        <v>0</v>
      </c>
      <c r="I82" s="41">
        <v>0</v>
      </c>
      <c r="J82" s="41">
        <v>0</v>
      </c>
      <c r="K82" s="43">
        <f t="shared" si="1"/>
        <v>34.799999999999997</v>
      </c>
      <c r="L82" s="10"/>
      <c r="N82" s="11"/>
    </row>
    <row r="83" spans="1:16" ht="22.8" customHeight="1">
      <c r="A83" s="6">
        <v>75</v>
      </c>
      <c r="B83" s="45" t="s">
        <v>198</v>
      </c>
      <c r="C83" s="46" t="s">
        <v>199</v>
      </c>
      <c r="D83" s="8"/>
      <c r="E83" s="9" t="s">
        <v>123</v>
      </c>
      <c r="F83" s="39">
        <v>35.663716814159294</v>
      </c>
      <c r="G83" s="37">
        <v>34.799999999999997</v>
      </c>
      <c r="H83" s="40">
        <v>0</v>
      </c>
      <c r="I83" s="41">
        <v>0</v>
      </c>
      <c r="J83" s="41">
        <v>0</v>
      </c>
      <c r="K83" s="43">
        <f t="shared" si="1"/>
        <v>34.799999999999997</v>
      </c>
      <c r="L83" s="10"/>
      <c r="N83" s="11"/>
    </row>
    <row r="84" spans="1:16" ht="22.8" customHeight="1">
      <c r="A84" s="6">
        <v>76</v>
      </c>
      <c r="B84" s="45" t="s">
        <v>275</v>
      </c>
      <c r="C84" s="46" t="s">
        <v>201</v>
      </c>
      <c r="D84" s="8"/>
      <c r="E84" s="9" t="s">
        <v>123</v>
      </c>
      <c r="F84" s="39">
        <v>35.663716814159294</v>
      </c>
      <c r="G84" s="37">
        <v>34.799999999999997</v>
      </c>
      <c r="H84" s="40">
        <v>0</v>
      </c>
      <c r="I84" s="41">
        <v>0</v>
      </c>
      <c r="J84" s="41">
        <v>0</v>
      </c>
      <c r="K84" s="43">
        <f t="shared" si="1"/>
        <v>34.799999999999997</v>
      </c>
      <c r="L84" s="10"/>
      <c r="N84" s="11"/>
    </row>
    <row r="85" spans="1:16" ht="22.8" customHeight="1">
      <c r="A85" s="6">
        <v>77</v>
      </c>
      <c r="B85" s="45" t="s">
        <v>202</v>
      </c>
      <c r="C85" s="46" t="s">
        <v>203</v>
      </c>
      <c r="D85" s="8"/>
      <c r="E85" s="9" t="s">
        <v>123</v>
      </c>
      <c r="F85" s="39">
        <v>35.663716814159294</v>
      </c>
      <c r="G85" s="37">
        <v>34.799999999999997</v>
      </c>
      <c r="H85" s="40">
        <v>0</v>
      </c>
      <c r="I85" s="41">
        <v>0</v>
      </c>
      <c r="J85" s="41">
        <v>0</v>
      </c>
      <c r="K85" s="43">
        <f t="shared" si="1"/>
        <v>34.799999999999997</v>
      </c>
      <c r="L85" s="10"/>
      <c r="N85" s="11"/>
    </row>
    <row r="86" spans="1:16" ht="22.8" customHeight="1">
      <c r="A86" s="6">
        <v>78</v>
      </c>
      <c r="B86" s="45" t="s">
        <v>204</v>
      </c>
      <c r="C86" s="46" t="s">
        <v>205</v>
      </c>
      <c r="D86" s="8"/>
      <c r="E86" s="9" t="s">
        <v>123</v>
      </c>
      <c r="F86" s="39">
        <v>35.663716814159294</v>
      </c>
      <c r="G86" s="37">
        <v>34.799999999999997</v>
      </c>
      <c r="H86" s="40">
        <v>0</v>
      </c>
      <c r="I86" s="41">
        <v>0</v>
      </c>
      <c r="J86" s="41">
        <v>0</v>
      </c>
      <c r="K86" s="43">
        <f t="shared" si="1"/>
        <v>34.799999999999997</v>
      </c>
      <c r="L86" s="10"/>
      <c r="N86" s="11"/>
    </row>
    <row r="87" spans="1:16" ht="33.75" customHeight="1">
      <c r="A87" s="95" t="s">
        <v>114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12"/>
      <c r="N87" s="12"/>
      <c r="O87" s="12"/>
      <c r="P87" s="12"/>
    </row>
    <row r="88" spans="1:16" ht="33.75" customHeight="1">
      <c r="A88" s="93" t="s">
        <v>115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12"/>
      <c r="N88" s="12"/>
      <c r="O88" s="12"/>
      <c r="P88" s="12"/>
    </row>
    <row r="89" spans="1:16" ht="33.75" customHeight="1">
      <c r="A89" s="93" t="s">
        <v>116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12"/>
      <c r="N89" s="12"/>
      <c r="O89" s="12"/>
      <c r="P89" s="12"/>
    </row>
    <row r="90" spans="1:16" ht="34.5" customHeight="1">
      <c r="A90" s="93" t="s">
        <v>117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12"/>
      <c r="N90" s="12"/>
      <c r="O90" s="12"/>
      <c r="P90" s="12"/>
    </row>
    <row r="91" spans="1:16" ht="24" customHeight="1">
      <c r="A91" s="92" t="s">
        <v>118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13"/>
      <c r="N91" s="13"/>
      <c r="O91" s="13"/>
      <c r="P91" s="13"/>
    </row>
    <row r="92" spans="1:16">
      <c r="A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6">
      <c r="A93" s="15" t="s">
        <v>119</v>
      </c>
      <c r="B93" s="16"/>
      <c r="C93" s="15"/>
      <c r="E93" s="15"/>
      <c r="F93" s="15" t="s">
        <v>120</v>
      </c>
      <c r="G93" s="15"/>
    </row>
    <row r="94" spans="1:16">
      <c r="A94" s="15"/>
      <c r="B94" s="16"/>
      <c r="C94" s="15"/>
      <c r="D94" s="15"/>
      <c r="E94" s="15"/>
      <c r="F94" s="15"/>
      <c r="G94" s="15"/>
      <c r="H94" s="15"/>
      <c r="I94" s="15"/>
      <c r="J94" s="15"/>
      <c r="K94" s="28"/>
    </row>
    <row r="95" spans="1:16">
      <c r="A95" s="92" t="s">
        <v>121</v>
      </c>
      <c r="B95" s="92"/>
      <c r="C95" s="92"/>
      <c r="E95" s="13"/>
      <c r="F95" s="13" t="s">
        <v>122</v>
      </c>
      <c r="G95" s="13"/>
    </row>
    <row r="96" spans="1:16" ht="14.4">
      <c r="B96" s="17"/>
    </row>
    <row r="97" spans="2:2" ht="14.4">
      <c r="B97" s="17"/>
    </row>
    <row r="98" spans="2:2" ht="14.4">
      <c r="B98" s="17"/>
    </row>
    <row r="99" spans="2:2" ht="14.4">
      <c r="B99" s="17"/>
    </row>
    <row r="100" spans="2:2" ht="14.4">
      <c r="B100" s="17"/>
    </row>
    <row r="101" spans="2:2" ht="14.4">
      <c r="B101" s="17"/>
    </row>
    <row r="102" spans="2:2" ht="14.4">
      <c r="B102" s="17"/>
    </row>
    <row r="103" spans="2:2" ht="14.4">
      <c r="B103" s="17"/>
    </row>
    <row r="104" spans="2:2" ht="14.4">
      <c r="B104" s="17"/>
    </row>
    <row r="105" spans="2:2" ht="14.4">
      <c r="B105" s="17"/>
    </row>
  </sheetData>
  <mergeCells count="21">
    <mergeCell ref="H7:J7"/>
    <mergeCell ref="L7:L8"/>
    <mergeCell ref="H9:H10"/>
    <mergeCell ref="F7:G7"/>
    <mergeCell ref="A95:C95"/>
    <mergeCell ref="A87:L87"/>
    <mergeCell ref="A88:L88"/>
    <mergeCell ref="A89:L89"/>
    <mergeCell ref="A90:L90"/>
    <mergeCell ref="A91:L91"/>
    <mergeCell ref="A7:A8"/>
    <mergeCell ref="B7:B8"/>
    <mergeCell ref="C7:C8"/>
    <mergeCell ref="D7:D8"/>
    <mergeCell ref="E7:E8"/>
    <mergeCell ref="A6:L6"/>
    <mergeCell ref="A1:L1"/>
    <mergeCell ref="A2:L2"/>
    <mergeCell ref="A3:L3"/>
    <mergeCell ref="A4:L4"/>
    <mergeCell ref="A5:L5"/>
  </mergeCells>
  <phoneticPr fontId="1" type="noConversion"/>
  <conditionalFormatting sqref="B9:B11">
    <cfRule type="duplicateValues" dxfId="6" priority="6"/>
  </conditionalFormatting>
  <conditionalFormatting sqref="B60:B83">
    <cfRule type="duplicateValues" dxfId="5" priority="3"/>
  </conditionalFormatting>
  <conditionalFormatting sqref="B36:B59">
    <cfRule type="duplicateValues" dxfId="4" priority="2"/>
  </conditionalFormatting>
  <conditionalFormatting sqref="B12:B35">
    <cfRule type="duplicateValues" dxfId="3" priority="1"/>
  </conditionalFormatting>
  <conditionalFormatting sqref="B84:B86">
    <cfRule type="duplicateValues" dxfId="2" priority="18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D81A-3742-4ED1-BCE1-39BEE5F4F68F}">
  <dimension ref="A1:P50"/>
  <sheetViews>
    <sheetView tabSelected="1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A4" sqref="A4:L4"/>
    </sheetView>
  </sheetViews>
  <sheetFormatPr defaultColWidth="9" defaultRowHeight="15.6"/>
  <cols>
    <col min="1" max="1" width="3.109375" style="3" customWidth="1"/>
    <col min="2" max="2" width="15" style="14" customWidth="1"/>
    <col min="3" max="3" width="24.109375" style="3" customWidth="1"/>
    <col min="4" max="4" width="21.33203125" style="3" customWidth="1"/>
    <col min="5" max="5" width="5.77734375" style="3" customWidth="1"/>
    <col min="6" max="6" width="12" style="3" customWidth="1"/>
    <col min="7" max="7" width="10.44140625" style="3" customWidth="1"/>
    <col min="8" max="8" width="10.109375" style="3" customWidth="1"/>
    <col min="9" max="9" width="7.6640625" style="3" customWidth="1"/>
    <col min="10" max="10" width="12.88671875" style="3" customWidth="1"/>
    <col min="11" max="11" width="17.33203125" style="3" customWidth="1"/>
    <col min="12" max="12" width="14.77734375" style="3" customWidth="1"/>
    <col min="13" max="13" width="23.6640625" style="3" customWidth="1"/>
    <col min="14" max="14" width="11.6640625" style="3" bestFit="1" customWidth="1"/>
    <col min="15" max="16384" width="9" style="3"/>
  </cols>
  <sheetData>
    <row r="1" spans="1:14" ht="22.2">
      <c r="A1" s="90" t="s">
        <v>92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>
      <c r="A2" s="91" t="s">
        <v>286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4">
      <c r="A3" s="92" t="s">
        <v>93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4">
      <c r="A4" s="92" t="s">
        <v>94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4" ht="31.5" customHeight="1">
      <c r="A5" s="93" t="s">
        <v>95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4" ht="21" customHeight="1">
      <c r="A6" s="89" t="s">
        <v>96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4" ht="29.25" customHeight="1">
      <c r="A7" s="96" t="s">
        <v>3</v>
      </c>
      <c r="B7" s="97" t="s">
        <v>97</v>
      </c>
      <c r="C7" s="98" t="s">
        <v>98</v>
      </c>
      <c r="D7" s="98" t="s">
        <v>99</v>
      </c>
      <c r="E7" s="98" t="s">
        <v>7</v>
      </c>
      <c r="F7" s="99" t="s">
        <v>100</v>
      </c>
      <c r="G7" s="99"/>
      <c r="H7" s="94" t="s">
        <v>101</v>
      </c>
      <c r="I7" s="94"/>
      <c r="J7" s="94"/>
      <c r="K7" s="69" t="s">
        <v>100</v>
      </c>
      <c r="L7" s="94" t="s">
        <v>102</v>
      </c>
      <c r="M7" s="4"/>
      <c r="N7" s="5"/>
    </row>
    <row r="8" spans="1:14" ht="21" customHeight="1">
      <c r="A8" s="96"/>
      <c r="B8" s="97"/>
      <c r="C8" s="98"/>
      <c r="D8" s="98"/>
      <c r="E8" s="98"/>
      <c r="F8" s="70" t="s">
        <v>272</v>
      </c>
      <c r="G8" s="70" t="s">
        <v>273</v>
      </c>
      <c r="H8" s="70" t="s">
        <v>103</v>
      </c>
      <c r="I8" s="70" t="s">
        <v>104</v>
      </c>
      <c r="J8" s="70" t="s">
        <v>105</v>
      </c>
      <c r="K8" s="70" t="s">
        <v>271</v>
      </c>
      <c r="L8" s="94"/>
      <c r="M8" s="50" t="s">
        <v>330</v>
      </c>
    </row>
    <row r="9" spans="1:14" ht="22.8" customHeight="1">
      <c r="A9" s="6">
        <v>1</v>
      </c>
      <c r="B9" s="2" t="s">
        <v>331</v>
      </c>
      <c r="C9" s="7" t="s">
        <v>333</v>
      </c>
      <c r="D9" s="8" t="s">
        <v>293</v>
      </c>
      <c r="E9" s="9" t="s">
        <v>91</v>
      </c>
      <c r="F9" s="37"/>
      <c r="G9" s="37">
        <v>0.6</v>
      </c>
      <c r="H9" s="40">
        <v>0</v>
      </c>
      <c r="I9" s="41">
        <v>0</v>
      </c>
      <c r="J9" s="41">
        <v>0</v>
      </c>
      <c r="K9" s="43">
        <f>G9+I9</f>
        <v>0.6</v>
      </c>
      <c r="L9" s="71" t="s">
        <v>323</v>
      </c>
      <c r="M9" s="73" t="s">
        <v>326</v>
      </c>
      <c r="N9" s="48"/>
    </row>
    <row r="10" spans="1:14" ht="22.8" customHeight="1">
      <c r="A10" s="6">
        <v>2</v>
      </c>
      <c r="B10" s="2" t="s">
        <v>332</v>
      </c>
      <c r="C10" s="7" t="s">
        <v>334</v>
      </c>
      <c r="D10" s="8" t="s">
        <v>294</v>
      </c>
      <c r="E10" s="9" t="s">
        <v>123</v>
      </c>
      <c r="F10" s="37"/>
      <c r="G10" s="37">
        <v>2.2999999999999998</v>
      </c>
      <c r="H10" s="40">
        <v>0</v>
      </c>
      <c r="I10" s="41">
        <v>0</v>
      </c>
      <c r="J10" s="41">
        <v>0</v>
      </c>
      <c r="K10" s="43">
        <f t="shared" ref="K10:K11" si="0">G10+I10</f>
        <v>2.2999999999999998</v>
      </c>
      <c r="L10" s="72" t="s">
        <v>324</v>
      </c>
      <c r="M10" s="73" t="s">
        <v>326</v>
      </c>
      <c r="N10" s="48"/>
    </row>
    <row r="11" spans="1:14" ht="22.8" customHeight="1">
      <c r="A11" s="6">
        <v>3</v>
      </c>
      <c r="B11" s="2" t="s">
        <v>335</v>
      </c>
      <c r="C11" s="7" t="s">
        <v>288</v>
      </c>
      <c r="D11" s="8" t="s">
        <v>295</v>
      </c>
      <c r="E11" s="9" t="s">
        <v>123</v>
      </c>
      <c r="F11" s="37"/>
      <c r="G11" s="37">
        <v>0.8</v>
      </c>
      <c r="H11" s="40">
        <v>0</v>
      </c>
      <c r="I11" s="41">
        <v>0</v>
      </c>
      <c r="J11" s="41">
        <v>0</v>
      </c>
      <c r="K11" s="43">
        <f t="shared" si="0"/>
        <v>0.8</v>
      </c>
      <c r="L11" s="72" t="s">
        <v>325</v>
      </c>
      <c r="M11" s="73" t="s">
        <v>326</v>
      </c>
      <c r="N11" s="48"/>
    </row>
    <row r="12" spans="1:14" ht="22.8" customHeight="1">
      <c r="A12" s="6">
        <v>4</v>
      </c>
      <c r="B12" s="2" t="s">
        <v>336</v>
      </c>
      <c r="C12" s="7" t="s">
        <v>289</v>
      </c>
      <c r="D12" s="8" t="s">
        <v>317</v>
      </c>
      <c r="E12" s="9" t="s">
        <v>123</v>
      </c>
      <c r="F12" s="37"/>
      <c r="G12" s="37">
        <v>16</v>
      </c>
      <c r="H12" s="40">
        <v>0</v>
      </c>
      <c r="I12" s="41">
        <v>0</v>
      </c>
      <c r="J12" s="41">
        <v>0</v>
      </c>
      <c r="K12" s="43">
        <f t="shared" ref="K12:K31" si="1">G12+I12</f>
        <v>16</v>
      </c>
      <c r="L12" s="72" t="s">
        <v>319</v>
      </c>
      <c r="M12" s="73" t="s">
        <v>326</v>
      </c>
      <c r="N12" s="48"/>
    </row>
    <row r="13" spans="1:14" ht="22.8" customHeight="1">
      <c r="A13" s="6">
        <v>5</v>
      </c>
      <c r="B13" s="2" t="s">
        <v>337</v>
      </c>
      <c r="C13" s="7" t="s">
        <v>290</v>
      </c>
      <c r="D13" s="8" t="s">
        <v>317</v>
      </c>
      <c r="E13" s="9" t="s">
        <v>123</v>
      </c>
      <c r="F13" s="37"/>
      <c r="G13" s="37">
        <v>16</v>
      </c>
      <c r="H13" s="40">
        <v>0</v>
      </c>
      <c r="I13" s="41">
        <v>0</v>
      </c>
      <c r="J13" s="41">
        <v>0</v>
      </c>
      <c r="K13" s="43">
        <f t="shared" si="1"/>
        <v>16</v>
      </c>
      <c r="L13" s="72" t="s">
        <v>319</v>
      </c>
      <c r="M13" s="73" t="s">
        <v>326</v>
      </c>
      <c r="N13" s="48"/>
    </row>
    <row r="14" spans="1:14" ht="22.8" customHeight="1">
      <c r="A14" s="6">
        <v>6</v>
      </c>
      <c r="B14" s="2" t="s">
        <v>338</v>
      </c>
      <c r="C14" s="7" t="s">
        <v>291</v>
      </c>
      <c r="D14" s="8" t="s">
        <v>318</v>
      </c>
      <c r="E14" s="9" t="s">
        <v>123</v>
      </c>
      <c r="F14" s="37"/>
      <c r="G14" s="37">
        <v>14</v>
      </c>
      <c r="H14" s="40">
        <v>0</v>
      </c>
      <c r="I14" s="41">
        <v>0</v>
      </c>
      <c r="J14" s="41">
        <v>0</v>
      </c>
      <c r="K14" s="43">
        <f t="shared" si="1"/>
        <v>14</v>
      </c>
      <c r="L14" s="72" t="s">
        <v>320</v>
      </c>
      <c r="M14" s="73" t="s">
        <v>326</v>
      </c>
      <c r="N14" s="48"/>
    </row>
    <row r="15" spans="1:14" ht="22.8" customHeight="1">
      <c r="A15" s="6">
        <v>7</v>
      </c>
      <c r="B15" s="2" t="s">
        <v>339</v>
      </c>
      <c r="C15" s="7" t="s">
        <v>292</v>
      </c>
      <c r="D15" s="8" t="s">
        <v>318</v>
      </c>
      <c r="E15" s="9" t="s">
        <v>123</v>
      </c>
      <c r="F15" s="37"/>
      <c r="G15" s="37">
        <v>14</v>
      </c>
      <c r="H15" s="40">
        <v>0</v>
      </c>
      <c r="I15" s="41">
        <v>0</v>
      </c>
      <c r="J15" s="41">
        <v>0</v>
      </c>
      <c r="K15" s="43">
        <f t="shared" si="1"/>
        <v>14</v>
      </c>
      <c r="L15" s="72" t="s">
        <v>320</v>
      </c>
      <c r="M15" s="73" t="s">
        <v>326</v>
      </c>
      <c r="N15" s="11"/>
    </row>
    <row r="16" spans="1:14" ht="22.8" customHeight="1">
      <c r="A16" s="6">
        <v>8</v>
      </c>
      <c r="B16" s="2" t="s">
        <v>341</v>
      </c>
      <c r="C16" s="7" t="s">
        <v>340</v>
      </c>
      <c r="D16" s="8" t="s">
        <v>316</v>
      </c>
      <c r="E16" s="9" t="s">
        <v>123</v>
      </c>
      <c r="F16" s="37"/>
      <c r="G16" s="37">
        <v>16</v>
      </c>
      <c r="H16" s="40">
        <v>0</v>
      </c>
      <c r="I16" s="41">
        <v>0</v>
      </c>
      <c r="J16" s="41">
        <v>0</v>
      </c>
      <c r="K16" s="43">
        <f t="shared" si="1"/>
        <v>16</v>
      </c>
      <c r="L16" s="10"/>
      <c r="M16" s="50" t="s">
        <v>327</v>
      </c>
      <c r="N16" s="11"/>
    </row>
    <row r="17" spans="1:16" ht="22.8" customHeight="1">
      <c r="A17" s="6">
        <v>9</v>
      </c>
      <c r="B17" s="2" t="s">
        <v>342</v>
      </c>
      <c r="C17" s="7" t="s">
        <v>296</v>
      </c>
      <c r="D17" s="8" t="s">
        <v>316</v>
      </c>
      <c r="E17" s="9" t="s">
        <v>123</v>
      </c>
      <c r="F17" s="37"/>
      <c r="G17" s="37">
        <v>16</v>
      </c>
      <c r="H17" s="40">
        <v>0</v>
      </c>
      <c r="I17" s="41">
        <v>0</v>
      </c>
      <c r="J17" s="41">
        <v>0</v>
      </c>
      <c r="K17" s="43">
        <f t="shared" si="1"/>
        <v>16</v>
      </c>
      <c r="L17" s="10"/>
      <c r="M17" s="50" t="s">
        <v>327</v>
      </c>
      <c r="N17" s="11"/>
    </row>
    <row r="18" spans="1:16" ht="22.8" customHeight="1">
      <c r="A18" s="6">
        <v>10</v>
      </c>
      <c r="B18" s="2" t="s">
        <v>343</v>
      </c>
      <c r="C18" s="7" t="s">
        <v>348</v>
      </c>
      <c r="D18" s="8"/>
      <c r="E18" s="9" t="s">
        <v>123</v>
      </c>
      <c r="F18" s="37"/>
      <c r="G18" s="37">
        <v>0.6</v>
      </c>
      <c r="H18" s="40">
        <v>0</v>
      </c>
      <c r="I18" s="41">
        <v>0</v>
      </c>
      <c r="J18" s="41">
        <v>0</v>
      </c>
      <c r="K18" s="43">
        <f t="shared" si="1"/>
        <v>0.6</v>
      </c>
      <c r="L18" s="10"/>
      <c r="M18" s="50" t="s">
        <v>327</v>
      </c>
      <c r="N18" s="11"/>
    </row>
    <row r="19" spans="1:16" ht="22.8" customHeight="1">
      <c r="A19" s="6"/>
      <c r="B19" s="2" t="s">
        <v>344</v>
      </c>
      <c r="C19" s="7" t="s">
        <v>349</v>
      </c>
      <c r="D19" s="8" t="s">
        <v>298</v>
      </c>
      <c r="E19" s="9"/>
      <c r="F19" s="37"/>
      <c r="G19" s="37">
        <v>0.6</v>
      </c>
      <c r="H19" s="40">
        <v>0</v>
      </c>
      <c r="I19" s="41">
        <v>0</v>
      </c>
      <c r="J19" s="41">
        <v>0</v>
      </c>
      <c r="K19" s="43">
        <f t="shared" ref="K19" si="2">G19+I19</f>
        <v>0.6</v>
      </c>
      <c r="L19" s="10"/>
      <c r="M19" s="50"/>
      <c r="N19" s="11"/>
    </row>
    <row r="20" spans="1:16" ht="22.8" customHeight="1">
      <c r="A20" s="6">
        <v>11</v>
      </c>
      <c r="B20" s="2" t="s">
        <v>345</v>
      </c>
      <c r="C20" s="7" t="s">
        <v>347</v>
      </c>
      <c r="D20" s="8" t="s">
        <v>299</v>
      </c>
      <c r="E20" s="9" t="s">
        <v>123</v>
      </c>
      <c r="F20" s="37"/>
      <c r="G20" s="37">
        <v>2.2999999999999998</v>
      </c>
      <c r="H20" s="40">
        <v>0</v>
      </c>
      <c r="I20" s="41">
        <v>0</v>
      </c>
      <c r="J20" s="41">
        <v>0</v>
      </c>
      <c r="K20" s="43">
        <f t="shared" si="1"/>
        <v>2.2999999999999998</v>
      </c>
      <c r="L20" s="10"/>
      <c r="M20" s="50" t="s">
        <v>327</v>
      </c>
      <c r="N20" s="11"/>
    </row>
    <row r="21" spans="1:16" ht="22.8" customHeight="1">
      <c r="A21" s="6">
        <v>12</v>
      </c>
      <c r="B21" s="2" t="s">
        <v>346</v>
      </c>
      <c r="C21" s="7" t="s">
        <v>297</v>
      </c>
      <c r="D21" s="8" t="s">
        <v>300</v>
      </c>
      <c r="E21" s="9" t="s">
        <v>123</v>
      </c>
      <c r="F21" s="37"/>
      <c r="G21" s="37">
        <v>10.5</v>
      </c>
      <c r="H21" s="40">
        <v>0</v>
      </c>
      <c r="I21" s="41">
        <v>0</v>
      </c>
      <c r="J21" s="41">
        <v>0</v>
      </c>
      <c r="K21" s="43">
        <f t="shared" si="1"/>
        <v>10.5</v>
      </c>
      <c r="L21" s="10"/>
      <c r="M21" s="50" t="s">
        <v>327</v>
      </c>
      <c r="N21" s="11"/>
    </row>
    <row r="22" spans="1:16" ht="22.8" customHeight="1">
      <c r="A22" s="6">
        <v>13</v>
      </c>
      <c r="B22" s="2" t="s">
        <v>350</v>
      </c>
      <c r="C22" s="7" t="s">
        <v>301</v>
      </c>
      <c r="D22" s="8" t="s">
        <v>316</v>
      </c>
      <c r="E22" s="9" t="s">
        <v>123</v>
      </c>
      <c r="F22" s="37"/>
      <c r="G22" s="37">
        <v>16</v>
      </c>
      <c r="H22" s="40">
        <v>0</v>
      </c>
      <c r="I22" s="41">
        <v>0</v>
      </c>
      <c r="J22" s="41">
        <v>0</v>
      </c>
      <c r="K22" s="43">
        <f t="shared" si="1"/>
        <v>16</v>
      </c>
      <c r="L22" s="72" t="s">
        <v>321</v>
      </c>
      <c r="M22" s="50" t="s">
        <v>328</v>
      </c>
      <c r="N22" s="11"/>
    </row>
    <row r="23" spans="1:16" ht="22.8" customHeight="1">
      <c r="A23" s="6">
        <v>14</v>
      </c>
      <c r="B23" s="2" t="s">
        <v>351</v>
      </c>
      <c r="C23" s="7" t="s">
        <v>302</v>
      </c>
      <c r="D23" s="8" t="s">
        <v>316</v>
      </c>
      <c r="E23" s="9" t="s">
        <v>123</v>
      </c>
      <c r="F23" s="37"/>
      <c r="G23" s="37">
        <v>16</v>
      </c>
      <c r="H23" s="40">
        <v>0</v>
      </c>
      <c r="I23" s="41">
        <v>0</v>
      </c>
      <c r="J23" s="41">
        <v>0</v>
      </c>
      <c r="K23" s="43">
        <f t="shared" si="1"/>
        <v>16</v>
      </c>
      <c r="L23" s="72" t="s">
        <v>321</v>
      </c>
      <c r="M23" s="50" t="s">
        <v>328</v>
      </c>
      <c r="N23" s="11"/>
    </row>
    <row r="24" spans="1:16" ht="22.8" customHeight="1">
      <c r="A24" s="6">
        <v>15</v>
      </c>
      <c r="B24" s="2" t="s">
        <v>352</v>
      </c>
      <c r="C24" s="7" t="s">
        <v>303</v>
      </c>
      <c r="D24" s="8" t="s">
        <v>316</v>
      </c>
      <c r="E24" s="9" t="s">
        <v>123</v>
      </c>
      <c r="F24" s="37"/>
      <c r="G24" s="37">
        <v>16</v>
      </c>
      <c r="H24" s="40">
        <v>0</v>
      </c>
      <c r="I24" s="41">
        <v>0</v>
      </c>
      <c r="J24" s="41">
        <v>0</v>
      </c>
      <c r="K24" s="43">
        <f t="shared" si="1"/>
        <v>16</v>
      </c>
      <c r="L24" s="72" t="s">
        <v>321</v>
      </c>
      <c r="M24" s="50" t="s">
        <v>328</v>
      </c>
      <c r="N24" s="11"/>
    </row>
    <row r="25" spans="1:16" ht="22.8" customHeight="1">
      <c r="A25" s="6">
        <v>16</v>
      </c>
      <c r="B25" s="2" t="s">
        <v>353</v>
      </c>
      <c r="C25" s="7" t="s">
        <v>304</v>
      </c>
      <c r="D25" s="8" t="s">
        <v>316</v>
      </c>
      <c r="E25" s="9" t="s">
        <v>123</v>
      </c>
      <c r="F25" s="37"/>
      <c r="G25" s="37">
        <v>16</v>
      </c>
      <c r="H25" s="40">
        <v>0</v>
      </c>
      <c r="I25" s="41">
        <v>0</v>
      </c>
      <c r="J25" s="41">
        <v>0</v>
      </c>
      <c r="K25" s="43">
        <f t="shared" si="1"/>
        <v>16</v>
      </c>
      <c r="L25" s="72" t="s">
        <v>321</v>
      </c>
      <c r="M25" s="50" t="s">
        <v>328</v>
      </c>
      <c r="N25" s="11"/>
    </row>
    <row r="26" spans="1:16" ht="22.8" customHeight="1">
      <c r="A26" s="6">
        <v>17</v>
      </c>
      <c r="B26" s="2" t="s">
        <v>355</v>
      </c>
      <c r="C26" s="7" t="s">
        <v>305</v>
      </c>
      <c r="D26" s="8" t="s">
        <v>306</v>
      </c>
      <c r="E26" s="9" t="s">
        <v>123</v>
      </c>
      <c r="F26" s="37"/>
      <c r="G26" s="37">
        <v>0.16</v>
      </c>
      <c r="H26" s="40">
        <v>0</v>
      </c>
      <c r="I26" s="41">
        <v>0</v>
      </c>
      <c r="J26" s="41">
        <v>0</v>
      </c>
      <c r="K26" s="43">
        <f t="shared" si="1"/>
        <v>0.16</v>
      </c>
      <c r="L26" s="72" t="s">
        <v>322</v>
      </c>
      <c r="M26" s="50" t="s">
        <v>329</v>
      </c>
      <c r="N26" s="11"/>
    </row>
    <row r="27" spans="1:16" ht="22.8" customHeight="1">
      <c r="A27" s="6">
        <v>18</v>
      </c>
      <c r="B27" s="2" t="s">
        <v>356</v>
      </c>
      <c r="C27" s="7" t="s">
        <v>307</v>
      </c>
      <c r="D27" s="8" t="s">
        <v>308</v>
      </c>
      <c r="E27" s="9" t="s">
        <v>123</v>
      </c>
      <c r="F27" s="37"/>
      <c r="G27" s="37">
        <v>0.45</v>
      </c>
      <c r="H27" s="40">
        <v>0</v>
      </c>
      <c r="I27" s="41">
        <v>0</v>
      </c>
      <c r="J27" s="41">
        <v>0</v>
      </c>
      <c r="K27" s="43">
        <f t="shared" si="1"/>
        <v>0.45</v>
      </c>
      <c r="L27" s="10"/>
      <c r="M27" s="50" t="s">
        <v>329</v>
      </c>
      <c r="N27" s="11"/>
    </row>
    <row r="28" spans="1:16" ht="22.8" customHeight="1">
      <c r="A28" s="6">
        <v>19</v>
      </c>
      <c r="B28" s="2" t="s">
        <v>357</v>
      </c>
      <c r="C28" s="7" t="s">
        <v>309</v>
      </c>
      <c r="D28" s="8" t="s">
        <v>310</v>
      </c>
      <c r="E28" s="9" t="s">
        <v>123</v>
      </c>
      <c r="F28" s="37"/>
      <c r="G28" s="37">
        <v>0.2</v>
      </c>
      <c r="H28" s="40">
        <v>0</v>
      </c>
      <c r="I28" s="41">
        <v>0</v>
      </c>
      <c r="J28" s="41">
        <v>0</v>
      </c>
      <c r="K28" s="43">
        <f t="shared" si="1"/>
        <v>0.2</v>
      </c>
      <c r="L28" s="72" t="s">
        <v>322</v>
      </c>
      <c r="M28" s="50" t="s">
        <v>329</v>
      </c>
      <c r="N28" s="11"/>
    </row>
    <row r="29" spans="1:16" ht="22.8" customHeight="1">
      <c r="A29" s="6">
        <v>20</v>
      </c>
      <c r="B29" s="2" t="s">
        <v>358</v>
      </c>
      <c r="C29" s="7" t="s">
        <v>354</v>
      </c>
      <c r="D29" s="8" t="s">
        <v>311</v>
      </c>
      <c r="E29" s="9" t="s">
        <v>123</v>
      </c>
      <c r="F29" s="37"/>
      <c r="G29" s="37">
        <v>0.57999999999999996</v>
      </c>
      <c r="H29" s="40">
        <v>0</v>
      </c>
      <c r="I29" s="41">
        <v>0</v>
      </c>
      <c r="J29" s="41">
        <v>0</v>
      </c>
      <c r="K29" s="43">
        <f t="shared" si="1"/>
        <v>0.57999999999999996</v>
      </c>
      <c r="L29" s="72" t="s">
        <v>322</v>
      </c>
      <c r="M29" s="50" t="s">
        <v>329</v>
      </c>
      <c r="N29" s="11"/>
    </row>
    <row r="30" spans="1:16" ht="22.8" customHeight="1">
      <c r="A30" s="6">
        <v>21</v>
      </c>
      <c r="B30" s="2" t="s">
        <v>359</v>
      </c>
      <c r="C30" s="7" t="s">
        <v>312</v>
      </c>
      <c r="D30" s="8" t="s">
        <v>313</v>
      </c>
      <c r="E30" s="9" t="s">
        <v>123</v>
      </c>
      <c r="F30" s="37"/>
      <c r="G30" s="37">
        <v>0.57999999999999996</v>
      </c>
      <c r="H30" s="40">
        <v>0</v>
      </c>
      <c r="I30" s="41">
        <v>0</v>
      </c>
      <c r="J30" s="41">
        <v>0</v>
      </c>
      <c r="K30" s="43">
        <f t="shared" si="1"/>
        <v>0.57999999999999996</v>
      </c>
      <c r="L30" s="72" t="s">
        <v>322</v>
      </c>
      <c r="M30" s="50" t="s">
        <v>329</v>
      </c>
      <c r="N30" s="11"/>
    </row>
    <row r="31" spans="1:16" ht="22.8" customHeight="1">
      <c r="A31" s="6">
        <v>22</v>
      </c>
      <c r="B31" s="2" t="s">
        <v>360</v>
      </c>
      <c r="C31" s="7" t="s">
        <v>314</v>
      </c>
      <c r="D31" s="8" t="s">
        <v>315</v>
      </c>
      <c r="E31" s="9" t="s">
        <v>123</v>
      </c>
      <c r="F31" s="37"/>
      <c r="G31" s="37">
        <v>0.2</v>
      </c>
      <c r="H31" s="40">
        <v>0</v>
      </c>
      <c r="I31" s="41">
        <v>0</v>
      </c>
      <c r="J31" s="41">
        <v>0</v>
      </c>
      <c r="K31" s="43">
        <f t="shared" si="1"/>
        <v>0.2</v>
      </c>
      <c r="L31" s="72" t="s">
        <v>322</v>
      </c>
      <c r="M31" s="50" t="s">
        <v>329</v>
      </c>
      <c r="N31" s="11"/>
    </row>
    <row r="32" spans="1:16" ht="33.75" customHeight="1">
      <c r="A32" s="95" t="s">
        <v>114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12"/>
      <c r="N32" s="12"/>
      <c r="O32" s="12"/>
      <c r="P32" s="12"/>
    </row>
    <row r="33" spans="1:16" ht="33.75" customHeight="1">
      <c r="A33" s="93" t="s">
        <v>115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12"/>
      <c r="N33" s="12"/>
      <c r="O33" s="12"/>
      <c r="P33" s="12"/>
    </row>
    <row r="34" spans="1:16" ht="33.75" customHeight="1">
      <c r="A34" s="93" t="s">
        <v>361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12"/>
      <c r="N34" s="12"/>
      <c r="O34" s="12"/>
      <c r="P34" s="12"/>
    </row>
    <row r="35" spans="1:16" ht="34.5" customHeight="1">
      <c r="A35" s="93" t="s">
        <v>117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12"/>
      <c r="N35" s="12"/>
      <c r="O35" s="12"/>
      <c r="P35" s="12"/>
    </row>
    <row r="36" spans="1:16" ht="24" customHeight="1">
      <c r="A36" s="92" t="s">
        <v>118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13"/>
      <c r="N36" s="13"/>
      <c r="O36" s="13"/>
      <c r="P36" s="13"/>
    </row>
    <row r="37" spans="1:16">
      <c r="A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6">
      <c r="A38" s="68" t="s">
        <v>119</v>
      </c>
      <c r="B38" s="16"/>
      <c r="C38" s="68"/>
      <c r="E38" s="68"/>
      <c r="F38" s="68" t="s">
        <v>120</v>
      </c>
      <c r="G38" s="68"/>
    </row>
    <row r="39" spans="1:16">
      <c r="A39" s="68"/>
      <c r="B39" s="16"/>
      <c r="C39" s="68"/>
      <c r="D39" s="68"/>
      <c r="E39" s="68"/>
      <c r="F39" s="68"/>
      <c r="G39" s="68"/>
      <c r="H39" s="68"/>
      <c r="I39" s="68"/>
      <c r="J39" s="68"/>
      <c r="K39" s="68"/>
    </row>
    <row r="40" spans="1:16">
      <c r="A40" s="92" t="s">
        <v>121</v>
      </c>
      <c r="B40" s="92"/>
      <c r="C40" s="92"/>
      <c r="E40" s="13"/>
      <c r="F40" s="13" t="s">
        <v>122</v>
      </c>
      <c r="G40" s="13"/>
    </row>
    <row r="41" spans="1:16" ht="14.4">
      <c r="B41" s="17"/>
    </row>
    <row r="42" spans="1:16" ht="14.4">
      <c r="B42" s="17"/>
    </row>
    <row r="43" spans="1:16" ht="14.4">
      <c r="B43" s="17"/>
    </row>
    <row r="44" spans="1:16" ht="14.4">
      <c r="B44" s="17"/>
    </row>
    <row r="45" spans="1:16" ht="14.4">
      <c r="B45" s="17"/>
    </row>
    <row r="46" spans="1:16" ht="14.4">
      <c r="B46" s="17"/>
    </row>
    <row r="47" spans="1:16" ht="14.4">
      <c r="B47" s="17"/>
    </row>
    <row r="48" spans="1:16" ht="14.4">
      <c r="B48" s="17"/>
    </row>
    <row r="49" spans="2:2" ht="14.4">
      <c r="B49" s="17"/>
    </row>
    <row r="50" spans="2:2" ht="14.4">
      <c r="B50" s="17"/>
    </row>
  </sheetData>
  <mergeCells count="20">
    <mergeCell ref="A35:L35"/>
    <mergeCell ref="A36:L36"/>
    <mergeCell ref="A40:C40"/>
    <mergeCell ref="H7:J7"/>
    <mergeCell ref="L7:L8"/>
    <mergeCell ref="A32:L32"/>
    <mergeCell ref="A33:L33"/>
    <mergeCell ref="A34:L3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9">
    <cfRule type="duplicateValues" dxfId="1" priority="32"/>
  </conditionalFormatting>
  <conditionalFormatting sqref="B10:B31">
    <cfRule type="duplicateValues" dxfId="0" priority="34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力乐</vt:lpstr>
      <vt:lpstr>江苏力乐2-</vt:lpstr>
      <vt:lpstr>江苏力乐3</vt:lpstr>
      <vt:lpstr>江苏力乐4</vt:lpstr>
      <vt:lpstr>力乐!Print_Area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2022-11-01T02:49:47Z</dcterms:modified>
</cp:coreProperties>
</file>