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oluctlbswukg22\FileStorage\File\2022-11\"/>
    </mc:Choice>
  </mc:AlternateContent>
  <xr:revisionPtr revIDLastSave="0" documentId="13_ncr:1_{127977A9-66C3-478E-9C02-FE2BBEC704B0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Sheet1" sheetId="4" r:id="rId1"/>
    <sheet name="数据" sheetId="1" r:id="rId2"/>
    <sheet name="搜索条件" sheetId="2" r:id="rId3"/>
    <sheet name="信息" sheetId="3" r:id="rId4"/>
    <sheet name="Sheet4" sheetId="7" r:id="rId5"/>
    <sheet name="22222" sheetId="5" r:id="rId6"/>
    <sheet name="22222 (2)" sheetId="8" r:id="rId7"/>
    <sheet name="701有问题" sheetId="9" r:id="rId8"/>
    <sheet name="692有问题" sheetId="10" r:id="rId9"/>
    <sheet name="10144" sheetId="11" r:id="rId10"/>
    <sheet name="10143" sheetId="12" r:id="rId11"/>
  </sheets>
  <externalReferences>
    <externalReference r:id="rId12"/>
  </externalReferenc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8" l="1"/>
  <c r="J15" i="8"/>
  <c r="L14" i="8"/>
  <c r="L13" i="8"/>
  <c r="J13" i="8"/>
  <c r="F13" i="8"/>
  <c r="L12" i="8"/>
  <c r="J12" i="8"/>
  <c r="L11" i="8"/>
  <c r="J11" i="8"/>
  <c r="L10" i="8"/>
  <c r="J10" i="8"/>
  <c r="L9" i="8"/>
  <c r="J9" i="8"/>
  <c r="J8" i="8"/>
  <c r="H8" i="8"/>
  <c r="L8" i="8" s="1"/>
  <c r="L7" i="8"/>
  <c r="J7" i="8"/>
  <c r="L6" i="8"/>
  <c r="J6" i="8"/>
  <c r="L5" i="8"/>
  <c r="J5" i="8"/>
  <c r="L4" i="8"/>
  <c r="J4" i="8"/>
  <c r="L3" i="8"/>
  <c r="J3" i="8"/>
  <c r="G3" i="8"/>
  <c r="N21" i="5"/>
  <c r="Q21" i="5" s="1"/>
  <c r="K21" i="5"/>
  <c r="O21" i="5" s="1"/>
  <c r="P21" i="5" s="1"/>
  <c r="R21" i="5" s="1"/>
  <c r="N20" i="5"/>
  <c r="Q20" i="5" s="1"/>
  <c r="K20" i="5"/>
  <c r="O20" i="5" s="1"/>
  <c r="P20" i="5" s="1"/>
  <c r="R20" i="5" s="1"/>
  <c r="Q19" i="5"/>
  <c r="K19" i="5"/>
  <c r="O19" i="5" s="1"/>
  <c r="P19" i="5" s="1"/>
  <c r="R19" i="5" s="1"/>
  <c r="Q18" i="5"/>
  <c r="P18" i="5"/>
  <c r="R18" i="5" s="1"/>
  <c r="O18" i="5"/>
  <c r="K18" i="5"/>
  <c r="Q17" i="5"/>
  <c r="K17" i="5"/>
  <c r="O17" i="5" s="1"/>
  <c r="P17" i="5" s="1"/>
  <c r="R17" i="5" s="1"/>
  <c r="Q16" i="5"/>
  <c r="M16" i="5"/>
  <c r="K16" i="5"/>
  <c r="O16" i="5" s="1"/>
  <c r="P16" i="5" s="1"/>
  <c r="R16" i="5" s="1"/>
  <c r="T15" i="5"/>
  <c r="U15" i="5" s="1"/>
  <c r="Q15" i="5"/>
  <c r="M15" i="5"/>
  <c r="K15" i="5"/>
  <c r="O15" i="5" s="1"/>
  <c r="P15" i="5" s="1"/>
  <c r="R15" i="5" s="1"/>
  <c r="T14" i="5"/>
  <c r="U14" i="5" s="1"/>
  <c r="R14" i="5"/>
  <c r="Q14" i="5"/>
  <c r="P14" i="5"/>
  <c r="O14" i="5"/>
  <c r="M14" i="5"/>
  <c r="Q13" i="5"/>
  <c r="K13" i="5"/>
  <c r="O13" i="5" s="1"/>
  <c r="P13" i="5" s="1"/>
  <c r="R13" i="5" s="1"/>
  <c r="F13" i="5"/>
  <c r="T12" i="5"/>
  <c r="U12" i="5" s="1"/>
  <c r="Q12" i="5"/>
  <c r="M12" i="5"/>
  <c r="K12" i="5"/>
  <c r="O12" i="5" s="1"/>
  <c r="P12" i="5" s="1"/>
  <c r="R12" i="5" s="1"/>
  <c r="T11" i="5"/>
  <c r="U11" i="5" s="1"/>
  <c r="Q11" i="5"/>
  <c r="M11" i="5"/>
  <c r="K11" i="5"/>
  <c r="O11" i="5" s="1"/>
  <c r="P11" i="5" s="1"/>
  <c r="R11" i="5" s="1"/>
  <c r="T10" i="5"/>
  <c r="U10" i="5" s="1"/>
  <c r="Q10" i="5"/>
  <c r="M10" i="5"/>
  <c r="K10" i="5"/>
  <c r="O10" i="5" s="1"/>
  <c r="P10" i="5" s="1"/>
  <c r="R10" i="5" s="1"/>
  <c r="T9" i="5"/>
  <c r="U9" i="5" s="1"/>
  <c r="Q9" i="5"/>
  <c r="M9" i="5"/>
  <c r="K9" i="5"/>
  <c r="O9" i="5" s="1"/>
  <c r="P9" i="5" s="1"/>
  <c r="R9" i="5" s="1"/>
  <c r="T8" i="5"/>
  <c r="U8" i="5" s="1"/>
  <c r="Q8" i="5"/>
  <c r="M8" i="5"/>
  <c r="K8" i="5"/>
  <c r="O8" i="5" s="1"/>
  <c r="P8" i="5" s="1"/>
  <c r="R8" i="5" s="1"/>
  <c r="H8" i="5"/>
  <c r="Q7" i="5"/>
  <c r="O7" i="5"/>
  <c r="P7" i="5" s="1"/>
  <c r="R7" i="5" s="1"/>
  <c r="M7" i="5"/>
  <c r="T7" i="5" s="1"/>
  <c r="U7" i="5" s="1"/>
  <c r="K7" i="5"/>
  <c r="Q6" i="5"/>
  <c r="O6" i="5"/>
  <c r="P6" i="5" s="1"/>
  <c r="R6" i="5" s="1"/>
  <c r="M6" i="5"/>
  <c r="T6" i="5" s="1"/>
  <c r="U6" i="5" s="1"/>
  <c r="K6" i="5"/>
  <c r="Q5" i="5"/>
  <c r="O5" i="5"/>
  <c r="P5" i="5" s="1"/>
  <c r="R5" i="5" s="1"/>
  <c r="M5" i="5"/>
  <c r="T5" i="5" s="1"/>
  <c r="U5" i="5" s="1"/>
  <c r="K5" i="5"/>
  <c r="Q4" i="5"/>
  <c r="O4" i="5"/>
  <c r="P4" i="5" s="1"/>
  <c r="R4" i="5" s="1"/>
  <c r="M4" i="5"/>
  <c r="T4" i="5" s="1"/>
  <c r="U4" i="5" s="1"/>
  <c r="K4" i="5"/>
  <c r="Q3" i="5"/>
  <c r="G3" i="5"/>
  <c r="K3" i="5" s="1"/>
  <c r="I23" i="1"/>
  <c r="J23" i="1" s="1"/>
  <c r="I22" i="1"/>
  <c r="J22" i="1" s="1"/>
  <c r="O21" i="1"/>
  <c r="I21" i="1"/>
  <c r="J21" i="1" s="1"/>
  <c r="I20" i="1"/>
  <c r="J20" i="1" s="1"/>
  <c r="I19" i="1"/>
  <c r="J19" i="1" s="1"/>
  <c r="J18" i="1"/>
  <c r="I18" i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  <c r="O3" i="5" l="1"/>
  <c r="P3" i="5" s="1"/>
  <c r="R3" i="5" s="1"/>
  <c r="M3" i="5"/>
  <c r="T3" i="5" s="1"/>
  <c r="U3" i="5" s="1"/>
  <c r="M13" i="5"/>
  <c r="T13" i="5" s="1"/>
  <c r="U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D7" authorId="0" shapeId="0" xr:uid="{00000000-0006-0000-0500-000001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计划外入错帐</t>
        </r>
      </text>
    </comment>
    <comment ref="L8" authorId="0" shapeId="0" xr:uid="{00000000-0006-0000-0500-000002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盘点表中写272录入错误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D7" authorId="0" shapeId="0" xr:uid="{00000000-0006-0000-0600-000001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计划外入错帐</t>
        </r>
      </text>
    </comment>
    <comment ref="K8" authorId="0" shapeId="0" xr:uid="{00000000-0006-0000-0600-000002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盘点表中写272录入错误</t>
        </r>
      </text>
    </comment>
  </commentList>
</comments>
</file>

<file path=xl/sharedStrings.xml><?xml version="1.0" encoding="utf-8"?>
<sst xmlns="http://schemas.openxmlformats.org/spreadsheetml/2006/main" count="1717" uniqueCount="281">
  <si>
    <t>组件描述1</t>
  </si>
  <si>
    <t>求和项:标准用量</t>
  </si>
  <si>
    <t>3C标识布标</t>
  </si>
  <si>
    <t>H4网-护网1762mm</t>
  </si>
  <si>
    <t>M1245灰色缝纫线30#</t>
  </si>
  <si>
    <t>T1深灰色纯涤纶线20#3</t>
  </si>
  <si>
    <t>标识H470400000002</t>
  </si>
  <si>
    <t>产品标识H470400000158</t>
  </si>
  <si>
    <t>产品标识H470400000211</t>
  </si>
  <si>
    <t>辅料OM-ZY7</t>
  </si>
  <si>
    <t>黑色搭扣（软）</t>
  </si>
  <si>
    <t>黑色搭扣（硬）</t>
  </si>
  <si>
    <t>黑色拉锁235cm</t>
  </si>
  <si>
    <t>黑色拉锁275cm</t>
  </si>
  <si>
    <t>写字标50mm*22mm</t>
  </si>
  <si>
    <t>主料OM-ZY6</t>
  </si>
  <si>
    <t>(空白)</t>
  </si>
  <si>
    <t>总计</t>
  </si>
  <si>
    <t>父级物料</t>
  </si>
  <si>
    <t>父件描述1</t>
  </si>
  <si>
    <t>父件描述2</t>
  </si>
  <si>
    <t>组件</t>
  </si>
  <si>
    <t>组件描述2</t>
  </si>
  <si>
    <t>状态</t>
  </si>
  <si>
    <t>每件需求量</t>
  </si>
  <si>
    <t>总报工</t>
  </si>
  <si>
    <t>标准用量</t>
  </si>
  <si>
    <t>SHT0000685</t>
  </si>
  <si>
    <t>H4西南吊铺护面总成</t>
  </si>
  <si>
    <t/>
  </si>
  <si>
    <t>TSY0000029</t>
  </si>
  <si>
    <t>40mm*65mm</t>
  </si>
  <si>
    <t>AC</t>
  </si>
  <si>
    <t>TSY0000036</t>
  </si>
  <si>
    <t>TSY0000147</t>
  </si>
  <si>
    <t>TSY0000192</t>
  </si>
  <si>
    <t>宽1500mm</t>
  </si>
  <si>
    <t>TSY0000193</t>
  </si>
  <si>
    <t>TSY0000334</t>
  </si>
  <si>
    <t>TSY0000335</t>
  </si>
  <si>
    <t>TSY0000878</t>
  </si>
  <si>
    <t>19mm*28mm</t>
  </si>
  <si>
    <t>SHT0013016</t>
  </si>
  <si>
    <t>下卧铺护面总成</t>
  </si>
  <si>
    <t>2018款</t>
  </si>
  <si>
    <t>TSY0000145</t>
  </si>
  <si>
    <t>TSY0010185</t>
  </si>
  <si>
    <t>1800米</t>
  </si>
  <si>
    <t>TSY0010212</t>
  </si>
  <si>
    <t>50mm*30mm</t>
  </si>
  <si>
    <t>SHT0013027</t>
  </si>
  <si>
    <t>上卧铺护面总成</t>
  </si>
  <si>
    <t>TSY0000322</t>
  </si>
  <si>
    <t>宽25mm</t>
  </si>
  <si>
    <t>TSY0000323</t>
  </si>
  <si>
    <t>TSY0010208</t>
  </si>
  <si>
    <t>字段</t>
  </si>
  <si>
    <t>运算符</t>
  </si>
  <si>
    <t>值</t>
  </si>
  <si>
    <t>至值</t>
  </si>
  <si>
    <t>Equals</t>
  </si>
  <si>
    <t>名称</t>
  </si>
  <si>
    <t xml:space="preserve">用户 ID </t>
  </si>
  <si>
    <t>pjh20</t>
  </si>
  <si>
    <t>查询日期</t>
  </si>
  <si>
    <t>2022-11-08 10:30:59</t>
  </si>
  <si>
    <t>浏览名称</t>
  </si>
  <si>
    <t>产品结构浏览</t>
  </si>
  <si>
    <t>浏览程序</t>
  </si>
  <si>
    <t>xxbr904.p</t>
  </si>
  <si>
    <t>RCT-UNP</t>
  </si>
  <si>
    <t>ISS-PRV</t>
  </si>
  <si>
    <t>RCT-PO</t>
  </si>
  <si>
    <t>BOM计算</t>
  </si>
  <si>
    <t>ISS-WO</t>
  </si>
  <si>
    <t>ISS-TR</t>
  </si>
  <si>
    <t>零件号</t>
  </si>
  <si>
    <t>零件名称</t>
  </si>
  <si>
    <t>期初</t>
  </si>
  <si>
    <t>计划外入</t>
  </si>
  <si>
    <t>差异库</t>
  </si>
  <si>
    <t>退供应商</t>
  </si>
  <si>
    <t>入库数</t>
  </si>
  <si>
    <t>标准耗用量</t>
  </si>
  <si>
    <t>工单冲销数</t>
  </si>
  <si>
    <t>出库数</t>
  </si>
  <si>
    <t>结存数</t>
  </si>
  <si>
    <t>实盘</t>
  </si>
  <si>
    <t>帐实差异</t>
  </si>
  <si>
    <t>工单缺料</t>
  </si>
  <si>
    <t>实际盘亏</t>
  </si>
  <si>
    <t>tsy0000192</t>
  </si>
  <si>
    <t>tsy0000193</t>
  </si>
  <si>
    <t>SHT0011019</t>
  </si>
  <si>
    <t>SHT0011321</t>
  </si>
  <si>
    <t>SHT0011602</t>
  </si>
  <si>
    <t>标配副驾靠背面套总成</t>
  </si>
  <si>
    <t>SLT0000811</t>
  </si>
  <si>
    <t>副驾驶员小背护面总成</t>
  </si>
  <si>
    <t>1.5月31日盘点表书写错误，误盘盈2568件，工单缺料7-9月份共计700件，
2.与SLT000815收混，815盘盈925</t>
  </si>
  <si>
    <t>SHT0001578</t>
  </si>
  <si>
    <t>驾驶员靠背护面总成</t>
  </si>
  <si>
    <t>TSY0000443</t>
  </si>
  <si>
    <t>GTL蓝色PU面料NM100</t>
  </si>
  <si>
    <t>盘错误入帐</t>
  </si>
  <si>
    <t>TSY0000701</t>
  </si>
  <si>
    <t>棕色压花通风主料</t>
  </si>
  <si>
    <t>TSY0010143</t>
  </si>
  <si>
    <t>织物主料TR5216压花</t>
  </si>
  <si>
    <t>TSY0010144</t>
  </si>
  <si>
    <t>织物辅料TR5216</t>
  </si>
  <si>
    <t>成品座椅入8390（座背相加），布套入6060，布料差异在1817.4米</t>
  </si>
  <si>
    <t>TSY0010288</t>
  </si>
  <si>
    <t>蓝色PVC PAQ0012-U0A1</t>
  </si>
  <si>
    <t>TSY0000692</t>
  </si>
  <si>
    <t>辅料FAWML5011</t>
  </si>
  <si>
    <t>标准用量与出库差异</t>
  </si>
  <si>
    <t>10月盘亏数</t>
  </si>
  <si>
    <t>原因分析</t>
  </si>
  <si>
    <t>1.未出库
2.计划外多入</t>
  </si>
  <si>
    <t>低配副司机靠背护面总成</t>
  </si>
  <si>
    <t>1.计划外人错
2.不应有期初数，此物已做采购收货</t>
  </si>
  <si>
    <t>主驾驶座椅靠背面套总成</t>
  </si>
  <si>
    <t>1.不应有期初数，此物已做采购收货</t>
  </si>
  <si>
    <t>1.计划外人错</t>
  </si>
  <si>
    <t>补金蝶漏入1220，但未及时出账，计划外入1217</t>
  </si>
  <si>
    <t>1.目前判断7月31日多入186
2.实际座椅入库数，大于系统入库数</t>
  </si>
  <si>
    <t>1.目前判断7月31日多入599
2.2.实际座椅入库数，大于系统入库数</t>
  </si>
  <si>
    <t>事务号</t>
  </si>
  <si>
    <t>总标准成本</t>
  </si>
  <si>
    <t>价格</t>
  </si>
  <si>
    <t>地点</t>
  </si>
  <si>
    <t>订单</t>
  </si>
  <si>
    <t>行</t>
  </si>
  <si>
    <t>ID</t>
  </si>
  <si>
    <t>日期</t>
  </si>
  <si>
    <t>时间</t>
  </si>
  <si>
    <t>生效日期</t>
  </si>
  <si>
    <t>事务类型</t>
  </si>
  <si>
    <t>物料号</t>
  </si>
  <si>
    <t>产品线</t>
  </si>
  <si>
    <t xml:space="preserve">描述 </t>
  </si>
  <si>
    <t>计量单位</t>
  </si>
  <si>
    <t>数量</t>
  </si>
  <si>
    <t>库位</t>
  </si>
  <si>
    <t>批/序号</t>
  </si>
  <si>
    <t>地址</t>
  </si>
  <si>
    <t>供应商</t>
  </si>
  <si>
    <t>用户名称</t>
  </si>
  <si>
    <t>备注</t>
  </si>
  <si>
    <t>程序</t>
  </si>
  <si>
    <t>发货类型</t>
  </si>
  <si>
    <t>库存移动代码</t>
  </si>
  <si>
    <t>发货日期</t>
  </si>
  <si>
    <t>货运单号</t>
  </si>
  <si>
    <t>文档号</t>
  </si>
  <si>
    <t>220</t>
  </si>
  <si>
    <t>po146</t>
  </si>
  <si>
    <t>IN132781</t>
  </si>
  <si>
    <t>20:21:56</t>
  </si>
  <si>
    <t>YC06</t>
  </si>
  <si>
    <t>500mm*600mmJ7F-AA95</t>
  </si>
  <si>
    <t>EA</t>
  </si>
  <si>
    <t>S432021</t>
  </si>
  <si>
    <t>江苏艾文德悦达汽车内饰有限公司</t>
  </si>
  <si>
    <t>mfg</t>
  </si>
  <si>
    <t>mgeditor.p</t>
  </si>
  <si>
    <t>M</t>
  </si>
  <si>
    <t>IN133089</t>
  </si>
  <si>
    <t>IN133133</t>
  </si>
  <si>
    <t>IN133112</t>
  </si>
  <si>
    <t>IN133525</t>
  </si>
  <si>
    <t>IN133866</t>
  </si>
  <si>
    <t>IN135024</t>
  </si>
  <si>
    <t>20:21:57</t>
  </si>
  <si>
    <t>IN135561</t>
  </si>
  <si>
    <t>S432021E</t>
  </si>
  <si>
    <t>RC2006</t>
  </si>
  <si>
    <t>08:06:40</t>
  </si>
  <si>
    <t>Y2FA-2</t>
  </si>
  <si>
    <t>barcode</t>
  </si>
  <si>
    <t>手持枪条码用户</t>
  </si>
  <si>
    <t>ssporc02.p</t>
  </si>
  <si>
    <t>RC5254</t>
  </si>
  <si>
    <t>17:07:44</t>
  </si>
  <si>
    <t>y2fa-2</t>
  </si>
  <si>
    <t>RC6567</t>
  </si>
  <si>
    <t>15:46:55</t>
  </si>
  <si>
    <t>RC11691</t>
  </si>
  <si>
    <t>17:33:53</t>
  </si>
  <si>
    <t>Y2FA-1</t>
  </si>
  <si>
    <t>RC13656</t>
  </si>
  <si>
    <t>18:56:40</t>
  </si>
  <si>
    <t>RC14139</t>
  </si>
  <si>
    <t>18:33:17</t>
  </si>
  <si>
    <t>Y2SA-1</t>
  </si>
  <si>
    <t>RC14141</t>
  </si>
  <si>
    <t>18:35:03</t>
  </si>
  <si>
    <t>RC14142</t>
  </si>
  <si>
    <t>18:36:07</t>
  </si>
  <si>
    <t>RC14143</t>
  </si>
  <si>
    <t>18:37:14</t>
  </si>
  <si>
    <t>RC14145</t>
  </si>
  <si>
    <t>18:39:04</t>
  </si>
  <si>
    <t>RC14146</t>
  </si>
  <si>
    <t>18:39:52</t>
  </si>
  <si>
    <t>RC14436</t>
  </si>
  <si>
    <t>16:21:23</t>
  </si>
  <si>
    <t>RC16708</t>
  </si>
  <si>
    <t>10:42:24</t>
  </si>
  <si>
    <t>S432011E</t>
  </si>
  <si>
    <t>RC18178</t>
  </si>
  <si>
    <t>14:10:46</t>
  </si>
  <si>
    <t>y2fa-1</t>
  </si>
  <si>
    <t>S432011</t>
  </si>
  <si>
    <t>旷达汽车饰件系统有限公司</t>
  </si>
  <si>
    <t>RC20907</t>
  </si>
  <si>
    <t>15:26:03</t>
  </si>
  <si>
    <t>J7F-AA95</t>
  </si>
  <si>
    <t>RC2007</t>
  </si>
  <si>
    <t>08:07:01</t>
  </si>
  <si>
    <t>Y2FC-1</t>
  </si>
  <si>
    <t>RC5253</t>
  </si>
  <si>
    <t>17:07:16</t>
  </si>
  <si>
    <t>y2fc-1</t>
  </si>
  <si>
    <t>RC6568</t>
  </si>
  <si>
    <t>15:47:16</t>
  </si>
  <si>
    <t>RC8513</t>
  </si>
  <si>
    <t>08:28:31</t>
  </si>
  <si>
    <t>18:56:39</t>
  </si>
  <si>
    <t>RC14140</t>
  </si>
  <si>
    <t>18:34:08</t>
  </si>
  <si>
    <t>RC14144</t>
  </si>
  <si>
    <t>18:38:06</t>
  </si>
  <si>
    <t>RC14437</t>
  </si>
  <si>
    <t>16:23:09</t>
  </si>
  <si>
    <t>RC15885</t>
  </si>
  <si>
    <t>19:05:01</t>
  </si>
  <si>
    <t>RC16706</t>
  </si>
  <si>
    <t>10:29:54</t>
  </si>
  <si>
    <t>RC18179</t>
  </si>
  <si>
    <t>14:11:51</t>
  </si>
  <si>
    <t>RC20908</t>
  </si>
  <si>
    <t>15:26:32</t>
  </si>
  <si>
    <t>RC21573</t>
  </si>
  <si>
    <t>13:31:56</t>
  </si>
  <si>
    <t>Y2FZ-1</t>
  </si>
  <si>
    <t>po140</t>
  </si>
  <si>
    <t>IN121069</t>
  </si>
  <si>
    <t>20:21:52</t>
  </si>
  <si>
    <t>N*1.5m*3.5mm</t>
  </si>
  <si>
    <t>IN133391</t>
  </si>
  <si>
    <t>RC8192</t>
  </si>
  <si>
    <t>Y2FB-1</t>
  </si>
  <si>
    <t>RC14343</t>
  </si>
  <si>
    <t>10:30:05</t>
  </si>
  <si>
    <t>RC14426</t>
  </si>
  <si>
    <t>15:08:50</t>
  </si>
  <si>
    <t>RC14439</t>
  </si>
  <si>
    <t>16:27:34</t>
  </si>
  <si>
    <t>RC15890</t>
  </si>
  <si>
    <t>19:54:02</t>
  </si>
  <si>
    <t>RC18911</t>
  </si>
  <si>
    <t>11:11:44</t>
  </si>
  <si>
    <t>y2fb-1</t>
  </si>
  <si>
    <t>RC20814</t>
  </si>
  <si>
    <t>12:53:59</t>
  </si>
  <si>
    <t>RC14342</t>
  </si>
  <si>
    <t>10:28:59</t>
  </si>
  <si>
    <t>RC14425</t>
  </si>
  <si>
    <t>15:06:32</t>
  </si>
  <si>
    <t>RC14438</t>
  </si>
  <si>
    <t>16:24:46</t>
  </si>
  <si>
    <t>RC15889</t>
  </si>
  <si>
    <t>19:52:38</t>
  </si>
  <si>
    <t>RC18910</t>
  </si>
  <si>
    <t>11:11:00</t>
  </si>
  <si>
    <t>tsy0000192</t>
    <phoneticPr fontId="11" type="noConversion"/>
  </si>
  <si>
    <t>辅料OM-ZY7</t>
    <phoneticPr fontId="11" type="noConversion"/>
  </si>
  <si>
    <t>tsy0000193</t>
    <phoneticPr fontId="11" type="noConversion"/>
  </si>
  <si>
    <t>主料OM-ZY6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</si>
</sst>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##,##0.00000"/>
    <numFmt numFmtId="179" formatCode="########"/>
    <numFmt numFmtId="180" formatCode="#,###,###,##0.00###"/>
    <numFmt numFmtId="181" formatCode="##0"/>
    <numFmt numFmtId="182" formatCode="##,###,##0.0########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B0C4DE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81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right" vertical="center"/>
    </xf>
    <xf numFmtId="179" fontId="3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80" fontId="2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181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right" vertical="center"/>
    </xf>
    <xf numFmtId="179" fontId="3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80" fontId="2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81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right" vertical="center"/>
    </xf>
    <xf numFmtId="182" fontId="2" fillId="0" borderId="2" xfId="0" applyNumberFormat="1" applyFont="1" applyBorder="1" applyAlignment="1">
      <alignment horizontal="right" vertical="center"/>
    </xf>
    <xf numFmtId="182" fontId="2" fillId="3" borderId="2" xfId="0" applyNumberFormat="1" applyFont="1" applyFill="1" applyBorder="1" applyAlignment="1">
      <alignment horizontal="right" vertical="center"/>
    </xf>
    <xf numFmtId="182" fontId="2" fillId="4" borderId="2" xfId="0" applyNumberFormat="1" applyFont="1" applyFill="1" applyBorder="1" applyAlignment="1">
      <alignment horizontal="right" vertical="center"/>
    </xf>
    <xf numFmtId="0" fontId="1" fillId="5" borderId="0" xfId="0" applyFont="1" applyFill="1"/>
    <xf numFmtId="179" fontId="3" fillId="5" borderId="2" xfId="0" applyNumberFormat="1" applyFont="1" applyFill="1" applyBorder="1" applyAlignment="1">
      <alignment horizontal="right" vertical="center"/>
    </xf>
    <xf numFmtId="178" fontId="2" fillId="5" borderId="2" xfId="0" applyNumberFormat="1" applyFont="1" applyFill="1" applyBorder="1" applyAlignment="1">
      <alignment horizontal="right" vertical="center"/>
    </xf>
    <xf numFmtId="180" fontId="2" fillId="5" borderId="2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center"/>
    </xf>
    <xf numFmtId="181" fontId="2" fillId="5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14" fontId="2" fillId="5" borderId="2" xfId="0" applyNumberFormat="1" applyFont="1" applyFill="1" applyBorder="1" applyAlignment="1">
      <alignment horizontal="right" vertical="center"/>
    </xf>
    <xf numFmtId="182" fontId="2" fillId="5" borderId="2" xfId="0" applyNumberFormat="1" applyFont="1" applyFill="1" applyBorder="1" applyAlignment="1">
      <alignment horizontal="right" vertical="center"/>
    </xf>
    <xf numFmtId="18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4" xfId="0" applyBorder="1"/>
    <xf numFmtId="0" fontId="6" fillId="0" borderId="8" xfId="0" applyFont="1" applyBorder="1" applyAlignment="1">
      <alignment horizontal="center"/>
    </xf>
    <xf numFmtId="0" fontId="0" fillId="0" borderId="11" xfId="0" applyBorder="1"/>
    <xf numFmtId="0" fontId="0" fillId="0" borderId="15" xfId="0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4" fillId="0" borderId="8" xfId="0" applyFont="1" applyBorder="1"/>
    <xf numFmtId="0" fontId="0" fillId="0" borderId="0" xfId="0" applyAlignment="1">
      <alignment wrapText="1"/>
    </xf>
    <xf numFmtId="0" fontId="6" fillId="0" borderId="8" xfId="0" applyFont="1" applyBorder="1" applyAlignment="1">
      <alignment vertical="center"/>
    </xf>
    <xf numFmtId="0" fontId="4" fillId="8" borderId="18" xfId="0" applyFont="1" applyFill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82" fontId="7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82" fontId="7" fillId="3" borderId="2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">
    <cellStyle name="常规" xfId="0" builtinId="0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Rongjuan/AppData/Local/Temp/Shell/tmp299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数据"/>
      <sheetName val="搜索条件"/>
      <sheetName val="信息"/>
    </sheetNames>
    <sheetDataSet>
      <sheetData sheetId="0">
        <row r="3">
          <cell r="A3" t="str">
            <v>物料号</v>
          </cell>
          <cell r="B3" t="str">
            <v>描述1</v>
          </cell>
          <cell r="C3" t="str">
            <v>求和项:数量</v>
          </cell>
        </row>
        <row r="4">
          <cell r="A4" t="str">
            <v>SBS0010121</v>
          </cell>
          <cell r="B4" t="str">
            <v>驾驶员靠背护面总成</v>
          </cell>
          <cell r="C4">
            <v>2600</v>
          </cell>
        </row>
        <row r="5">
          <cell r="A5" t="str">
            <v>SBS0010122</v>
          </cell>
          <cell r="B5" t="str">
            <v>驾驶员座垫护面总成</v>
          </cell>
          <cell r="C5">
            <v>2460</v>
          </cell>
        </row>
        <row r="6">
          <cell r="A6" t="str">
            <v>SCS0004113</v>
          </cell>
          <cell r="B6" t="str">
            <v>B40V后排座无纺布</v>
          </cell>
          <cell r="C6">
            <v>750</v>
          </cell>
        </row>
        <row r="7">
          <cell r="A7" t="str">
            <v>SCS0004114</v>
          </cell>
          <cell r="B7" t="str">
            <v>B40V后排背无纺布</v>
          </cell>
          <cell r="C7">
            <v>750</v>
          </cell>
        </row>
        <row r="8">
          <cell r="A8" t="str">
            <v>SHT0000484</v>
          </cell>
          <cell r="B8" t="str">
            <v>H4上卧铺护面总成</v>
          </cell>
          <cell r="C8">
            <v>116</v>
          </cell>
        </row>
        <row r="9">
          <cell r="A9" t="str">
            <v>SHT0000514</v>
          </cell>
          <cell r="B9" t="str">
            <v>H4下卧铺护面总成</v>
          </cell>
          <cell r="C9">
            <v>116</v>
          </cell>
        </row>
        <row r="10">
          <cell r="A10" t="str">
            <v>SHT0000523</v>
          </cell>
          <cell r="B10" t="str">
            <v>H2副驾靠背护面总成</v>
          </cell>
          <cell r="C10">
            <v>12</v>
          </cell>
        </row>
        <row r="11">
          <cell r="A11" t="str">
            <v>SHT0000524</v>
          </cell>
          <cell r="B11" t="str">
            <v>驾驶员座垫护面总成</v>
          </cell>
          <cell r="C11">
            <v>12</v>
          </cell>
        </row>
        <row r="12">
          <cell r="A12" t="str">
            <v>SHT0000528</v>
          </cell>
          <cell r="B12" t="str">
            <v>上卧铺护面总成</v>
          </cell>
          <cell r="C12">
            <v>2792</v>
          </cell>
        </row>
        <row r="13">
          <cell r="A13" t="str">
            <v>SHT0000549</v>
          </cell>
          <cell r="B13" t="str">
            <v>H4-S下卧铺护面总成</v>
          </cell>
          <cell r="C13">
            <v>148</v>
          </cell>
        </row>
        <row r="14">
          <cell r="A14" t="str">
            <v>SHT0000573</v>
          </cell>
          <cell r="B14" t="str">
            <v>H3改型副司机靠背护面</v>
          </cell>
          <cell r="C14">
            <v>20</v>
          </cell>
        </row>
        <row r="15">
          <cell r="A15" t="str">
            <v>SHT0000575</v>
          </cell>
          <cell r="B15" t="str">
            <v>H3改型副司机座垫护面</v>
          </cell>
          <cell r="C15">
            <v>20</v>
          </cell>
        </row>
        <row r="16">
          <cell r="A16" t="str">
            <v>SHT0000581</v>
          </cell>
          <cell r="B16" t="str">
            <v>驾驶员座垫护面总成</v>
          </cell>
          <cell r="C16">
            <v>840</v>
          </cell>
        </row>
        <row r="17">
          <cell r="A17" t="str">
            <v>SHT0000584</v>
          </cell>
          <cell r="B17" t="str">
            <v>主驾靠背护面总成</v>
          </cell>
          <cell r="C17">
            <v>90</v>
          </cell>
        </row>
        <row r="18">
          <cell r="A18" t="str">
            <v>SHT0000587</v>
          </cell>
          <cell r="B18" t="str">
            <v>H3改型司机座垫护面总成</v>
          </cell>
          <cell r="C18">
            <v>50</v>
          </cell>
        </row>
        <row r="19">
          <cell r="A19" t="str">
            <v>SHT0000588</v>
          </cell>
          <cell r="B19" t="str">
            <v>H3改型司机靠背护面总成</v>
          </cell>
          <cell r="C19">
            <v>40</v>
          </cell>
        </row>
        <row r="20">
          <cell r="A20" t="str">
            <v>SHT0000596</v>
          </cell>
          <cell r="B20" t="str">
            <v>2490上卧铺护面总成</v>
          </cell>
          <cell r="C20">
            <v>10</v>
          </cell>
        </row>
        <row r="21">
          <cell r="A21" t="str">
            <v>SHT0000605</v>
          </cell>
          <cell r="B21" t="str">
            <v>2490下卧铺护面总成</v>
          </cell>
          <cell r="C21">
            <v>373</v>
          </cell>
        </row>
        <row r="22">
          <cell r="A22" t="str">
            <v>SHT0000607</v>
          </cell>
          <cell r="B22" t="str">
            <v>包木块短护面总成</v>
          </cell>
          <cell r="C22">
            <v>1540</v>
          </cell>
        </row>
        <row r="23">
          <cell r="A23" t="str">
            <v>SHT0000609</v>
          </cell>
          <cell r="B23" t="str">
            <v>包木块长护面总成</v>
          </cell>
          <cell r="C23">
            <v>1900</v>
          </cell>
        </row>
        <row r="24">
          <cell r="A24" t="str">
            <v>SHT0000611</v>
          </cell>
          <cell r="B24" t="str">
            <v>下卧铺护面总成</v>
          </cell>
          <cell r="C24">
            <v>125</v>
          </cell>
        </row>
        <row r="25">
          <cell r="A25" t="str">
            <v>SHT0000613</v>
          </cell>
          <cell r="B25" t="str">
            <v>椰棕卧铺护面薄VT面料</v>
          </cell>
          <cell r="C25">
            <v>48</v>
          </cell>
        </row>
        <row r="26">
          <cell r="A26" t="str">
            <v>SHT0000625</v>
          </cell>
          <cell r="B26" t="str">
            <v>下卧铺护面总成</v>
          </cell>
          <cell r="C26">
            <v>560</v>
          </cell>
        </row>
        <row r="27">
          <cell r="A27" t="str">
            <v>SHT0000633</v>
          </cell>
          <cell r="B27" t="str">
            <v>上卧铺护面总成</v>
          </cell>
          <cell r="C27">
            <v>17</v>
          </cell>
        </row>
        <row r="28">
          <cell r="A28" t="str">
            <v>SHT0000644</v>
          </cell>
          <cell r="B28" t="str">
            <v>中间座座垫护面总成</v>
          </cell>
          <cell r="C28">
            <v>250</v>
          </cell>
        </row>
        <row r="29">
          <cell r="A29" t="str">
            <v>SHT0000645</v>
          </cell>
          <cell r="B29" t="str">
            <v>中间座靠背护面总成</v>
          </cell>
          <cell r="C29">
            <v>230</v>
          </cell>
        </row>
        <row r="30">
          <cell r="A30" t="str">
            <v>SHT0000646</v>
          </cell>
          <cell r="B30" t="str">
            <v>重卡扶手护面总成</v>
          </cell>
          <cell r="C30">
            <v>100</v>
          </cell>
        </row>
        <row r="31">
          <cell r="A31" t="str">
            <v>SHT0000648</v>
          </cell>
          <cell r="B31" t="str">
            <v>副驾靠背护面总成</v>
          </cell>
          <cell r="C31">
            <v>310</v>
          </cell>
        </row>
        <row r="32">
          <cell r="A32" t="str">
            <v>SHT0000649</v>
          </cell>
          <cell r="B32" t="str">
            <v>驾驶员座垫护面总成</v>
          </cell>
          <cell r="C32">
            <v>310</v>
          </cell>
        </row>
        <row r="33">
          <cell r="A33" t="str">
            <v>SHT0000653</v>
          </cell>
          <cell r="B33" t="str">
            <v>中间座靠背护面总成</v>
          </cell>
          <cell r="C33">
            <v>175</v>
          </cell>
        </row>
        <row r="34">
          <cell r="A34" t="str">
            <v>SHT0000654</v>
          </cell>
          <cell r="B34" t="str">
            <v>中间座座垫护面总成</v>
          </cell>
          <cell r="C34">
            <v>175</v>
          </cell>
        </row>
        <row r="35">
          <cell r="A35" t="str">
            <v>SHT0000685</v>
          </cell>
          <cell r="B35" t="str">
            <v>H4西南吊铺护面总成</v>
          </cell>
          <cell r="C35">
            <v>4040</v>
          </cell>
        </row>
        <row r="36">
          <cell r="A36" t="str">
            <v>SHT0000700</v>
          </cell>
          <cell r="B36" t="str">
            <v>驾驶员靠背护面总成</v>
          </cell>
          <cell r="C36">
            <v>3018</v>
          </cell>
        </row>
        <row r="37">
          <cell r="A37" t="str">
            <v>SHT0000705</v>
          </cell>
          <cell r="B37" t="str">
            <v>驾驶员靠背护面总成</v>
          </cell>
          <cell r="C37">
            <v>120</v>
          </cell>
        </row>
        <row r="38">
          <cell r="A38" t="str">
            <v>SHT0000785</v>
          </cell>
          <cell r="B38" t="str">
            <v>2490椰棕下卧铺护面总成</v>
          </cell>
          <cell r="C38">
            <v>240</v>
          </cell>
        </row>
        <row r="39">
          <cell r="A39" t="str">
            <v>SHT0000787</v>
          </cell>
          <cell r="B39" t="str">
            <v>副驾靠背护面总成</v>
          </cell>
          <cell r="C39">
            <v>7350</v>
          </cell>
        </row>
        <row r="40">
          <cell r="A40" t="str">
            <v>SHT0000788</v>
          </cell>
          <cell r="B40" t="str">
            <v>副驾座垫护面总成</v>
          </cell>
          <cell r="C40">
            <v>7150</v>
          </cell>
        </row>
        <row r="41">
          <cell r="A41" t="str">
            <v>SHT0000791</v>
          </cell>
          <cell r="B41" t="str">
            <v>副驾驶靠背护面总成</v>
          </cell>
          <cell r="C41">
            <v>120</v>
          </cell>
        </row>
        <row r="42">
          <cell r="A42" t="str">
            <v>SHT0000792</v>
          </cell>
          <cell r="B42" t="str">
            <v>副驾驶座垫护面总成</v>
          </cell>
          <cell r="C42">
            <v>120</v>
          </cell>
        </row>
        <row r="43">
          <cell r="A43" t="str">
            <v>SHT0001580</v>
          </cell>
          <cell r="B43" t="str">
            <v>驾驶员靠背护面总成</v>
          </cell>
          <cell r="C43">
            <v>1225</v>
          </cell>
        </row>
        <row r="44">
          <cell r="A44" t="str">
            <v>SHT0001583</v>
          </cell>
          <cell r="B44" t="str">
            <v>副驾座垫护面总成</v>
          </cell>
          <cell r="C44">
            <v>150</v>
          </cell>
        </row>
        <row r="45">
          <cell r="A45" t="str">
            <v>SHT0001585</v>
          </cell>
          <cell r="B45" t="str">
            <v>副驾座垫护面总成</v>
          </cell>
          <cell r="C45">
            <v>1320</v>
          </cell>
        </row>
        <row r="46">
          <cell r="A46" t="str">
            <v>SHT0001586</v>
          </cell>
          <cell r="B46" t="str">
            <v>副驾靠背护面总成</v>
          </cell>
          <cell r="C46">
            <v>1320</v>
          </cell>
        </row>
        <row r="47">
          <cell r="A47" t="str">
            <v>SHT0001701</v>
          </cell>
          <cell r="B47" t="str">
            <v>中长车身下卧铺护面总成</v>
          </cell>
          <cell r="C47">
            <v>330</v>
          </cell>
        </row>
        <row r="48">
          <cell r="A48" t="str">
            <v>SHT0010936</v>
          </cell>
          <cell r="B48" t="str">
            <v>驾驶员座垫护面总成</v>
          </cell>
          <cell r="C48">
            <v>300</v>
          </cell>
        </row>
        <row r="49">
          <cell r="A49" t="str">
            <v>SHT0010937</v>
          </cell>
          <cell r="B49" t="str">
            <v>驾驶员座垫护面总成</v>
          </cell>
          <cell r="C49">
            <v>945</v>
          </cell>
        </row>
        <row r="50">
          <cell r="A50" t="str">
            <v>SHT0011019</v>
          </cell>
          <cell r="B50" t="str">
            <v>低配副司机靠背护面总成</v>
          </cell>
          <cell r="C50">
            <v>10</v>
          </cell>
        </row>
        <row r="51">
          <cell r="A51" t="str">
            <v>SHT0011025</v>
          </cell>
          <cell r="B51" t="str">
            <v>低配副司机座垫护面总成</v>
          </cell>
          <cell r="C51">
            <v>10</v>
          </cell>
        </row>
        <row r="52">
          <cell r="A52" t="str">
            <v>SHT0011193</v>
          </cell>
          <cell r="B52" t="str">
            <v>驾驶员靠背护面总成</v>
          </cell>
          <cell r="C52">
            <v>4</v>
          </cell>
        </row>
        <row r="53">
          <cell r="A53" t="str">
            <v>SHT0011194</v>
          </cell>
          <cell r="B53" t="str">
            <v>司机靠背护面总成</v>
          </cell>
          <cell r="C53">
            <v>156</v>
          </cell>
        </row>
        <row r="54">
          <cell r="A54" t="str">
            <v>SHT0011206</v>
          </cell>
          <cell r="B54" t="str">
            <v>司机座坐垫护面总成</v>
          </cell>
          <cell r="C54">
            <v>144</v>
          </cell>
        </row>
        <row r="55">
          <cell r="A55" t="str">
            <v>SHT0011321</v>
          </cell>
          <cell r="B55" t="str">
            <v>主驾驶座椅靠背面套总成</v>
          </cell>
          <cell r="C55">
            <v>21</v>
          </cell>
        </row>
        <row r="56">
          <cell r="A56" t="str">
            <v>SHT0011341</v>
          </cell>
          <cell r="B56" t="str">
            <v>高配坐垫PVC面套总成</v>
          </cell>
          <cell r="C56">
            <v>20</v>
          </cell>
        </row>
        <row r="57">
          <cell r="A57" t="str">
            <v>SHT0011602</v>
          </cell>
          <cell r="B57" t="str">
            <v>标配副驾靠背面套总成</v>
          </cell>
          <cell r="C57">
            <v>0</v>
          </cell>
        </row>
        <row r="58">
          <cell r="A58" t="str">
            <v>SHT0012119</v>
          </cell>
          <cell r="B58" t="str">
            <v>驾驶员座垫护面总成</v>
          </cell>
          <cell r="C58">
            <v>8830</v>
          </cell>
        </row>
        <row r="59">
          <cell r="A59" t="str">
            <v>SHT0012121</v>
          </cell>
          <cell r="B59" t="str">
            <v>驾驶员座垫护面总成</v>
          </cell>
          <cell r="C59">
            <v>121</v>
          </cell>
        </row>
        <row r="60">
          <cell r="A60" t="str">
            <v>SHT0012262</v>
          </cell>
          <cell r="B60" t="str">
            <v>驾驶员靠背护面总成</v>
          </cell>
          <cell r="C60">
            <v>575</v>
          </cell>
        </row>
        <row r="61">
          <cell r="A61" t="str">
            <v>SHT0012263</v>
          </cell>
          <cell r="B61" t="str">
            <v>驾驶员座垫护面总成</v>
          </cell>
          <cell r="C61">
            <v>585</v>
          </cell>
        </row>
        <row r="62">
          <cell r="A62" t="str">
            <v>SHT0012264</v>
          </cell>
          <cell r="B62" t="str">
            <v>副驾靠背护面总成</v>
          </cell>
          <cell r="C62">
            <v>490</v>
          </cell>
        </row>
        <row r="63">
          <cell r="A63" t="str">
            <v>SHT0012265</v>
          </cell>
          <cell r="B63" t="str">
            <v>副驾座垫护面总成</v>
          </cell>
          <cell r="C63">
            <v>540</v>
          </cell>
        </row>
        <row r="64">
          <cell r="A64" t="str">
            <v>SHT0013016</v>
          </cell>
          <cell r="B64" t="str">
            <v>下卧铺护面总成</v>
          </cell>
          <cell r="C64">
            <v>2620</v>
          </cell>
        </row>
        <row r="65">
          <cell r="A65" t="str">
            <v>SHT0013020</v>
          </cell>
          <cell r="B65" t="str">
            <v>下卧铺护面总成</v>
          </cell>
          <cell r="C65">
            <v>452</v>
          </cell>
        </row>
        <row r="66">
          <cell r="A66" t="str">
            <v>SHT0013021</v>
          </cell>
          <cell r="B66" t="str">
            <v>下卧铺护面总成</v>
          </cell>
          <cell r="C66">
            <v>830</v>
          </cell>
        </row>
        <row r="67">
          <cell r="A67" t="str">
            <v>SHT0013022</v>
          </cell>
          <cell r="B67" t="str">
            <v>下卧铺护面总成</v>
          </cell>
          <cell r="C67">
            <v>190</v>
          </cell>
        </row>
        <row r="68">
          <cell r="A68" t="str">
            <v>SHT0013027</v>
          </cell>
          <cell r="B68" t="str">
            <v>上卧铺护面总成</v>
          </cell>
          <cell r="C68">
            <v>2608</v>
          </cell>
        </row>
        <row r="69">
          <cell r="A69" t="str">
            <v>SHT0013028</v>
          </cell>
          <cell r="B69" t="str">
            <v>上卧铺护面总成</v>
          </cell>
          <cell r="C69">
            <v>134</v>
          </cell>
        </row>
        <row r="70">
          <cell r="A70" t="str">
            <v>SHT0013029</v>
          </cell>
          <cell r="B70" t="str">
            <v>上卧铺护面总成</v>
          </cell>
          <cell r="C70">
            <v>514</v>
          </cell>
        </row>
        <row r="71">
          <cell r="A71" t="str">
            <v>SHT0013030</v>
          </cell>
          <cell r="B71" t="str">
            <v>上卧铺护面总成</v>
          </cell>
          <cell r="C71">
            <v>736</v>
          </cell>
        </row>
        <row r="72">
          <cell r="A72" t="str">
            <v>SHT0013209</v>
          </cell>
          <cell r="B72" t="str">
            <v>副驾驶员靠背面套总成</v>
          </cell>
          <cell r="C72">
            <v>6</v>
          </cell>
        </row>
        <row r="73">
          <cell r="A73" t="str">
            <v>SHT0013286</v>
          </cell>
          <cell r="B73" t="str">
            <v>标配主驾靠背面套总成</v>
          </cell>
          <cell r="C73">
            <v>0</v>
          </cell>
        </row>
        <row r="74">
          <cell r="A74" t="str">
            <v>SHT0013602</v>
          </cell>
          <cell r="B74" t="str">
            <v>坐垫面套总成</v>
          </cell>
          <cell r="C74">
            <v>6</v>
          </cell>
        </row>
        <row r="75">
          <cell r="A75" t="str">
            <v>SHT0013888</v>
          </cell>
          <cell r="B75" t="str">
            <v>司机靠背护面总成</v>
          </cell>
          <cell r="C75">
            <v>6055</v>
          </cell>
        </row>
        <row r="76">
          <cell r="A76" t="str">
            <v>SHT0014026</v>
          </cell>
          <cell r="B76" t="str">
            <v>副驾靠背护面总成</v>
          </cell>
          <cell r="C76">
            <v>152</v>
          </cell>
        </row>
        <row r="77">
          <cell r="A77" t="str">
            <v>SHT0014027</v>
          </cell>
          <cell r="B77" t="str">
            <v>副驾座垫护面总成</v>
          </cell>
          <cell r="C77">
            <v>140</v>
          </cell>
        </row>
        <row r="78">
          <cell r="A78" t="str">
            <v>SHT0014071</v>
          </cell>
          <cell r="B78" t="str">
            <v>驾驶员靠背护面总成</v>
          </cell>
          <cell r="C78">
            <v>8</v>
          </cell>
        </row>
        <row r="79">
          <cell r="A79" t="str">
            <v>SHT0014074</v>
          </cell>
          <cell r="B79" t="str">
            <v>副驾靠背护面总成</v>
          </cell>
          <cell r="C79">
            <v>12</v>
          </cell>
        </row>
        <row r="80">
          <cell r="A80" t="str">
            <v>SHT0014079</v>
          </cell>
          <cell r="B80" t="str">
            <v>副驾座垫护面总成</v>
          </cell>
          <cell r="C80">
            <v>12</v>
          </cell>
        </row>
        <row r="81">
          <cell r="A81" t="str">
            <v>SHT0014096</v>
          </cell>
          <cell r="B81" t="str">
            <v>驾驶员坐垫护面总成</v>
          </cell>
          <cell r="C81">
            <v>8</v>
          </cell>
        </row>
        <row r="82">
          <cell r="A82" t="str">
            <v>SLT0000138</v>
          </cell>
          <cell r="B82" t="str">
            <v>M3右舵1995副背布套</v>
          </cell>
          <cell r="C82">
            <v>80</v>
          </cell>
        </row>
        <row r="83">
          <cell r="A83" t="str">
            <v>SLT0000139</v>
          </cell>
          <cell r="B83" t="str">
            <v>M3右舵1995小背布套</v>
          </cell>
          <cell r="C83">
            <v>80</v>
          </cell>
        </row>
        <row r="84">
          <cell r="A84" t="str">
            <v>SLT0000140</v>
          </cell>
          <cell r="B84" t="str">
            <v>M3右舵1995副座布套</v>
          </cell>
          <cell r="C84">
            <v>80</v>
          </cell>
        </row>
        <row r="85">
          <cell r="A85" t="str">
            <v>SLT0000696</v>
          </cell>
          <cell r="B85" t="str">
            <v>M4司机背无纺布</v>
          </cell>
          <cell r="C85">
            <v>14000</v>
          </cell>
        </row>
        <row r="86">
          <cell r="A86" t="str">
            <v>SLT0000753</v>
          </cell>
          <cell r="B86" t="str">
            <v>M3奥铃升级海外出口副背</v>
          </cell>
          <cell r="C86">
            <v>350</v>
          </cell>
        </row>
        <row r="87">
          <cell r="A87" t="str">
            <v>SLT0000754</v>
          </cell>
          <cell r="B87" t="str">
            <v>M3小背1800加宽布套</v>
          </cell>
          <cell r="C87">
            <v>350</v>
          </cell>
        </row>
        <row r="88">
          <cell r="A88" t="str">
            <v>SLT0000755</v>
          </cell>
          <cell r="B88" t="str">
            <v>M3副座1800加宽布套</v>
          </cell>
          <cell r="C88">
            <v>350</v>
          </cell>
        </row>
        <row r="89">
          <cell r="A89" t="str">
            <v>SLT0000789</v>
          </cell>
          <cell r="B89" t="str">
            <v>驾驶员座垫护面总成</v>
          </cell>
          <cell r="C89">
            <v>300</v>
          </cell>
        </row>
        <row r="90">
          <cell r="A90" t="str">
            <v>SLT0000811</v>
          </cell>
          <cell r="B90" t="str">
            <v>副驾驶员小背护面总成</v>
          </cell>
          <cell r="C90">
            <v>300</v>
          </cell>
        </row>
        <row r="91">
          <cell r="A91" t="str">
            <v>SLT0000812</v>
          </cell>
          <cell r="B91" t="str">
            <v>副驾驶员座垫护面总成</v>
          </cell>
          <cell r="C91">
            <v>300</v>
          </cell>
        </row>
        <row r="92">
          <cell r="A92" t="str">
            <v>SLT0000813</v>
          </cell>
          <cell r="B92" t="str">
            <v>副驾驶员座垫泡沫总成</v>
          </cell>
          <cell r="C92">
            <v>0</v>
          </cell>
        </row>
        <row r="93">
          <cell r="A93" t="str">
            <v>SLT0001091</v>
          </cell>
          <cell r="B93" t="str">
            <v>驾驶员座垫无纺布</v>
          </cell>
          <cell r="C93">
            <v>16000</v>
          </cell>
        </row>
        <row r="94">
          <cell r="A94" t="str">
            <v>SLT0001095</v>
          </cell>
          <cell r="B94" t="str">
            <v>K1四人连体左座无纺布</v>
          </cell>
          <cell r="C94">
            <v>500</v>
          </cell>
        </row>
        <row r="95">
          <cell r="A95" t="str">
            <v>SLT0001096</v>
          </cell>
          <cell r="B95" t="str">
            <v>驾驶员座垫泡沫无纺布</v>
          </cell>
          <cell r="C95">
            <v>10320</v>
          </cell>
        </row>
        <row r="96">
          <cell r="A96" t="str">
            <v>SLT0001097</v>
          </cell>
          <cell r="B96" t="str">
            <v>K1窄车司机背无纺布</v>
          </cell>
          <cell r="C96">
            <v>16500</v>
          </cell>
        </row>
        <row r="97">
          <cell r="A97" t="str">
            <v>SLT0001098</v>
          </cell>
          <cell r="B97" t="str">
            <v>一排三人座垫泡沫无纺布</v>
          </cell>
          <cell r="C97">
            <v>2300</v>
          </cell>
        </row>
        <row r="98">
          <cell r="A98" t="str">
            <v>SLT0001099</v>
          </cell>
          <cell r="B98" t="str">
            <v>单人座垫泡沫无纺布</v>
          </cell>
          <cell r="C98">
            <v>7700</v>
          </cell>
        </row>
        <row r="99">
          <cell r="A99" t="str">
            <v>SLT0001100</v>
          </cell>
          <cell r="B99" t="str">
            <v>K1双人座无纺布</v>
          </cell>
          <cell r="C99">
            <v>11500</v>
          </cell>
        </row>
        <row r="100">
          <cell r="A100" t="str">
            <v>SLT0001101</v>
          </cell>
          <cell r="B100" t="str">
            <v>单人座垫泡沫无纺布</v>
          </cell>
          <cell r="C100">
            <v>4250</v>
          </cell>
        </row>
        <row r="101">
          <cell r="A101" t="str">
            <v>SLT0001103</v>
          </cell>
          <cell r="B101" t="str">
            <v>K1窄车双人座无纺布</v>
          </cell>
          <cell r="C101">
            <v>6000</v>
          </cell>
        </row>
        <row r="102">
          <cell r="A102" t="str">
            <v>SLT0001105</v>
          </cell>
          <cell r="B102" t="str">
            <v>三排三人座垫泡沫无纺布</v>
          </cell>
          <cell r="C102">
            <v>700</v>
          </cell>
        </row>
        <row r="103">
          <cell r="A103" t="str">
            <v>SLT0001107</v>
          </cell>
          <cell r="B103" t="str">
            <v>K1侧翻座无纺布</v>
          </cell>
          <cell r="C103">
            <v>700</v>
          </cell>
        </row>
        <row r="104">
          <cell r="A104" t="str">
            <v>SLT0001109</v>
          </cell>
          <cell r="B104" t="str">
            <v>K1窄车司机座无纺布</v>
          </cell>
          <cell r="C104">
            <v>17500</v>
          </cell>
        </row>
        <row r="105">
          <cell r="A105" t="str">
            <v>SLT0001117</v>
          </cell>
          <cell r="B105" t="str">
            <v>6486三点式六人座无纺布</v>
          </cell>
          <cell r="C105">
            <v>2200</v>
          </cell>
        </row>
        <row r="106">
          <cell r="A106" t="str">
            <v>SLT0001119</v>
          </cell>
          <cell r="B106" t="str">
            <v>6486前翻10人无纺布</v>
          </cell>
          <cell r="C106">
            <v>2500</v>
          </cell>
        </row>
        <row r="107">
          <cell r="A107" t="str">
            <v>SLT0001585</v>
          </cell>
          <cell r="B107" t="str">
            <v>驾驶员靠背护面总成</v>
          </cell>
          <cell r="C107">
            <v>300</v>
          </cell>
        </row>
        <row r="108">
          <cell r="A108" t="str">
            <v>SLT0001586</v>
          </cell>
          <cell r="B108" t="str">
            <v>副驾驶员大背护面总成</v>
          </cell>
          <cell r="C108">
            <v>300</v>
          </cell>
        </row>
        <row r="109">
          <cell r="A109" t="str">
            <v>SLT0001846</v>
          </cell>
          <cell r="B109" t="str">
            <v>K1司机背无纺布</v>
          </cell>
          <cell r="C109">
            <v>10000</v>
          </cell>
        </row>
        <row r="110">
          <cell r="A110" t="str">
            <v>SLT0001848</v>
          </cell>
          <cell r="B110" t="str">
            <v>K1一排四人座无纺布</v>
          </cell>
          <cell r="C110">
            <v>500</v>
          </cell>
        </row>
        <row r="111">
          <cell r="A111" t="str">
            <v>SLT0002119</v>
          </cell>
          <cell r="B111" t="str">
            <v>驾驶员靠背护面总成</v>
          </cell>
          <cell r="C111">
            <v>2550</v>
          </cell>
        </row>
        <row r="112">
          <cell r="A112" t="str">
            <v>SLT0002128</v>
          </cell>
          <cell r="B112" t="str">
            <v>驾驶员座垫护面总成</v>
          </cell>
          <cell r="C112">
            <v>2450</v>
          </cell>
        </row>
        <row r="113">
          <cell r="A113" t="str">
            <v>SLT0002152</v>
          </cell>
          <cell r="B113" t="str">
            <v>前座中间靠背护面总成</v>
          </cell>
          <cell r="C113">
            <v>1310</v>
          </cell>
        </row>
        <row r="114">
          <cell r="A114" t="str">
            <v>SLT0002160</v>
          </cell>
          <cell r="B114" t="str">
            <v>副驾座垫护面总成</v>
          </cell>
          <cell r="C114">
            <v>160</v>
          </cell>
        </row>
        <row r="115">
          <cell r="A115" t="str">
            <v>SLT0002178</v>
          </cell>
          <cell r="B115" t="str">
            <v>驾驶员靠背护面总成</v>
          </cell>
          <cell r="C115">
            <v>160</v>
          </cell>
        </row>
        <row r="116">
          <cell r="A116" t="str">
            <v>SLT0002187</v>
          </cell>
          <cell r="B116" t="str">
            <v>前座副靠背护面总成</v>
          </cell>
          <cell r="C116">
            <v>140</v>
          </cell>
        </row>
        <row r="117">
          <cell r="A117" t="str">
            <v>SLT0002288</v>
          </cell>
          <cell r="B117" t="str">
            <v>副驾驶员大背护面总成</v>
          </cell>
          <cell r="C117">
            <v>1</v>
          </cell>
        </row>
        <row r="118">
          <cell r="A118" t="str">
            <v>SLT0002290</v>
          </cell>
          <cell r="B118" t="str">
            <v>副驾驶员座垫护面总成</v>
          </cell>
          <cell r="C118">
            <v>1</v>
          </cell>
        </row>
        <row r="119">
          <cell r="A119" t="str">
            <v>SLT0002427</v>
          </cell>
          <cell r="B119" t="str">
            <v>驾驶员座垫护面总成</v>
          </cell>
          <cell r="C119">
            <v>155</v>
          </cell>
        </row>
        <row r="120">
          <cell r="A120" t="str">
            <v>SLT0002430</v>
          </cell>
          <cell r="B120" t="str">
            <v>前座中间靠背护面总成</v>
          </cell>
          <cell r="C120">
            <v>4246</v>
          </cell>
        </row>
        <row r="121">
          <cell r="A121" t="str">
            <v>SLT0002433</v>
          </cell>
          <cell r="B121" t="str">
            <v>副驾座垫护面总成</v>
          </cell>
          <cell r="C121">
            <v>4183</v>
          </cell>
        </row>
        <row r="122">
          <cell r="A122" t="str">
            <v>SLT0002442</v>
          </cell>
          <cell r="B122" t="str">
            <v>驾驶员头枕护面总成</v>
          </cell>
          <cell r="C122">
            <v>11821</v>
          </cell>
        </row>
        <row r="123">
          <cell r="A123" t="str">
            <v>SLT0002443</v>
          </cell>
          <cell r="B123" t="str">
            <v>驾驶员靠背护面总成</v>
          </cell>
          <cell r="C123">
            <v>10</v>
          </cell>
        </row>
        <row r="124">
          <cell r="A124" t="str">
            <v>SLT0002444</v>
          </cell>
          <cell r="B124" t="str">
            <v>驾驶员座垫护面总成</v>
          </cell>
          <cell r="C124">
            <v>10</v>
          </cell>
        </row>
        <row r="125">
          <cell r="A125" t="str">
            <v>SLT0002445</v>
          </cell>
          <cell r="B125" t="str">
            <v>前座副靠背护面总成</v>
          </cell>
          <cell r="C125">
            <v>10</v>
          </cell>
        </row>
        <row r="126">
          <cell r="A126" t="str">
            <v>SLT0002447</v>
          </cell>
          <cell r="B126" t="str">
            <v>前座副靠背护面总成</v>
          </cell>
          <cell r="C126">
            <v>5358</v>
          </cell>
        </row>
        <row r="127">
          <cell r="A127" t="str">
            <v>SLT0010189</v>
          </cell>
          <cell r="B127" t="str">
            <v>副驾座垫护面总成</v>
          </cell>
          <cell r="C127">
            <v>1250</v>
          </cell>
        </row>
        <row r="128">
          <cell r="A128" t="str">
            <v>SLT0010216</v>
          </cell>
          <cell r="B128" t="str">
            <v>驾驶员靠背护面总成</v>
          </cell>
          <cell r="C128">
            <v>1558</v>
          </cell>
        </row>
        <row r="129">
          <cell r="A129" t="str">
            <v>SLT0010311</v>
          </cell>
          <cell r="B129" t="str">
            <v>驾驶员座垫护面总成</v>
          </cell>
          <cell r="C129">
            <v>1508</v>
          </cell>
        </row>
        <row r="130">
          <cell r="A130" t="str">
            <v>SLT0010389</v>
          </cell>
          <cell r="B130" t="str">
            <v>驾驶员头枕护面总成</v>
          </cell>
          <cell r="C130">
            <v>370</v>
          </cell>
        </row>
        <row r="131">
          <cell r="A131" t="str">
            <v>SLT0010401</v>
          </cell>
          <cell r="B131" t="str">
            <v>驾驶员靠背护面总成</v>
          </cell>
          <cell r="C131">
            <v>194</v>
          </cell>
        </row>
        <row r="132">
          <cell r="A132" t="str">
            <v>SLT0010421</v>
          </cell>
          <cell r="B132" t="str">
            <v>驾驶员座垫护面总成</v>
          </cell>
          <cell r="C132">
            <v>480</v>
          </cell>
        </row>
        <row r="133">
          <cell r="A133" t="str">
            <v>SLT0010444</v>
          </cell>
          <cell r="B133" t="str">
            <v>副驾靠背护面总成</v>
          </cell>
          <cell r="C133">
            <v>160</v>
          </cell>
        </row>
        <row r="134">
          <cell r="A134" t="str">
            <v>SLT0010451</v>
          </cell>
          <cell r="B134" t="str">
            <v>中间座靠背护面总成</v>
          </cell>
          <cell r="C134">
            <v>260</v>
          </cell>
        </row>
        <row r="135">
          <cell r="A135" t="str">
            <v>SLT0010454</v>
          </cell>
          <cell r="B135" t="str">
            <v>副驾座垫护面总成</v>
          </cell>
          <cell r="C135">
            <v>194</v>
          </cell>
        </row>
        <row r="136">
          <cell r="A136" t="str">
            <v>SLT0011512</v>
          </cell>
          <cell r="B136" t="str">
            <v>前座副靠背面套总成</v>
          </cell>
          <cell r="C136">
            <v>168</v>
          </cell>
        </row>
        <row r="137">
          <cell r="A137" t="str">
            <v>SLT0011513</v>
          </cell>
          <cell r="B137" t="str">
            <v>中间座靠背护面总成</v>
          </cell>
          <cell r="C137">
            <v>50</v>
          </cell>
        </row>
        <row r="138">
          <cell r="A138" t="str">
            <v>SLT0011514</v>
          </cell>
          <cell r="B138" t="str">
            <v>副驾驶员座垫护面总成</v>
          </cell>
          <cell r="C138">
            <v>50</v>
          </cell>
        </row>
        <row r="139">
          <cell r="A139" t="str">
            <v>SLT0011519</v>
          </cell>
          <cell r="B139" t="str">
            <v>驾驶员头枕护面总成</v>
          </cell>
          <cell r="C139">
            <v>100</v>
          </cell>
        </row>
        <row r="140">
          <cell r="A140" t="str">
            <v>SLT0011521</v>
          </cell>
          <cell r="B140" t="str">
            <v>驾驶员靠背护面</v>
          </cell>
          <cell r="C140">
            <v>50</v>
          </cell>
        </row>
        <row r="141">
          <cell r="A141" t="str">
            <v>SLT0011523</v>
          </cell>
          <cell r="B141" t="str">
            <v>驾驶员座垫护面总成</v>
          </cell>
          <cell r="C141">
            <v>50</v>
          </cell>
        </row>
        <row r="142">
          <cell r="A142" t="str">
            <v>SLT0011535</v>
          </cell>
          <cell r="B142" t="str">
            <v>中间座靠背护面总成</v>
          </cell>
          <cell r="C142">
            <v>78</v>
          </cell>
        </row>
        <row r="143">
          <cell r="A143" t="str">
            <v>SLT0011536</v>
          </cell>
          <cell r="B143" t="str">
            <v>副驾驶员座垫护面总成</v>
          </cell>
          <cell r="C143">
            <v>78</v>
          </cell>
        </row>
        <row r="144">
          <cell r="A144" t="str">
            <v>TSY0000774</v>
          </cell>
          <cell r="B144" t="str">
            <v>2019款EST正司机背绣花片</v>
          </cell>
          <cell r="C144">
            <v>845</v>
          </cell>
        </row>
        <row r="145">
          <cell r="A145" t="str">
            <v>TSY0000775</v>
          </cell>
          <cell r="B145" t="str">
            <v>2019款EST副司机背绣花片</v>
          </cell>
          <cell r="C145">
            <v>890</v>
          </cell>
        </row>
        <row r="146">
          <cell r="A146" t="str">
            <v>TSY0000776</v>
          </cell>
          <cell r="B146" t="str">
            <v>2019款EST正司机座绣花片</v>
          </cell>
          <cell r="C146">
            <v>815</v>
          </cell>
        </row>
        <row r="147">
          <cell r="A147" t="str">
            <v>TSY0000777</v>
          </cell>
          <cell r="B147" t="str">
            <v>2019款EST副司机座绣花片</v>
          </cell>
          <cell r="C147">
            <v>840</v>
          </cell>
        </row>
        <row r="148">
          <cell r="A148" t="str">
            <v>(空白)</v>
          </cell>
          <cell r="B148" t="str">
            <v>(空白)</v>
          </cell>
        </row>
        <row r="149">
          <cell r="A149" t="str">
            <v>总计</v>
          </cell>
          <cell r="C149">
            <v>239189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nRongjuan" refreshedDate="44873.440648148098" createdVersion="5" refreshedVersion="5" minRefreshableVersion="3" recordCount="23" xr:uid="{00000000-000A-0000-FFFF-FFFF00000000}">
  <cacheSource type="worksheet">
    <worksheetSource ref="A1:J1048576" sheet="数据"/>
  </cacheSource>
  <cacheFields count="10">
    <cacheField name="父级物料" numFmtId="0">
      <sharedItems containsBlank="1" count="4">
        <s v="SHT0000685"/>
        <s v="SHT0013016"/>
        <s v="SHT0013027"/>
        <m/>
      </sharedItems>
    </cacheField>
    <cacheField name="父件描述1" numFmtId="0">
      <sharedItems containsBlank="1" count="4">
        <s v="H4西南吊铺护面总成"/>
        <s v="下卧铺护面总成"/>
        <s v="上卧铺护面总成"/>
        <m/>
      </sharedItems>
    </cacheField>
    <cacheField name="父件描述2" numFmtId="0">
      <sharedItems containsBlank="1" count="3">
        <s v=""/>
        <s v="2018款"/>
        <m/>
      </sharedItems>
    </cacheField>
    <cacheField name="组件" numFmtId="0">
      <sharedItems containsBlank="1" count="15">
        <s v="TSY0000029"/>
        <s v="TSY0000036"/>
        <s v="TSY0000147"/>
        <s v="TSY0000192"/>
        <s v="TSY0000193"/>
        <s v="TSY0000334"/>
        <s v="TSY0000335"/>
        <s v="TSY0000878"/>
        <s v="TSY0000145"/>
        <s v="TSY0010185"/>
        <s v="TSY0010212"/>
        <s v="TSY0000322"/>
        <s v="TSY0000323"/>
        <s v="TSY0010208"/>
        <m/>
      </sharedItems>
    </cacheField>
    <cacheField name="组件描述1" numFmtId="0">
      <sharedItems containsBlank="1" count="15">
        <s v="标识H470400000002"/>
        <s v="黑色拉锁235cm"/>
        <s v="H4网-护网1762mm"/>
        <s v="辅料OM-ZY7"/>
        <s v="主料OM-ZY6"/>
        <s v="写字标50mm*22mm"/>
        <s v="T1深灰色纯涤纶线20#3"/>
        <s v="3C标识布标"/>
        <s v="黑色拉锁275cm"/>
        <s v="M1245灰色缝纫线30#"/>
        <s v="产品标识H470400000158"/>
        <s v="黑色搭扣（硬）"/>
        <s v="黑色搭扣（软）"/>
        <s v="产品标识H470400000211"/>
        <m/>
      </sharedItems>
    </cacheField>
    <cacheField name="组件描述2" numFmtId="0">
      <sharedItems containsBlank="1" count="8">
        <s v="40mm*65mm"/>
        <s v=""/>
        <s v="宽1500mm"/>
        <s v="19mm*28mm"/>
        <s v="1800米"/>
        <s v="50mm*30mm"/>
        <s v="宽25mm"/>
        <m/>
      </sharedItems>
    </cacheField>
    <cacheField name="状态" numFmtId="0">
      <sharedItems containsBlank="1" count="2">
        <s v="AC"/>
        <m/>
      </sharedItems>
    </cacheField>
    <cacheField name="每件需求量" numFmtId="0">
      <sharedItems containsString="0" containsBlank="1" containsNumber="1" minValue="0" maxValue="94" count="11">
        <n v="1"/>
        <n v="1.44"/>
        <n v="1.05"/>
        <n v="67.5"/>
        <n v="2.39"/>
        <n v="2.2679999999999998"/>
        <n v="94"/>
        <n v="1.26"/>
        <n v="0.9"/>
        <n v="87"/>
        <m/>
      </sharedItems>
    </cacheField>
    <cacheField name="总报工" numFmtId="0">
      <sharedItems containsString="0" containsBlank="1" containsNumber="1" containsInteger="1" minValue="0" maxValue="4040" count="4">
        <n v="4040"/>
        <n v="2620"/>
        <n v="2608"/>
        <m/>
      </sharedItems>
    </cacheField>
    <cacheField name="标准用量" numFmtId="0">
      <sharedItems containsString="0" containsBlank="1" containsNumber="1" minValue="0" maxValue="272700" count="14">
        <n v="4040"/>
        <n v="5817.6"/>
        <n v="4242"/>
        <n v="272700"/>
        <n v="2620"/>
        <n v="6261.8"/>
        <n v="5942.16"/>
        <n v="246280"/>
        <n v="2608"/>
        <n v="3286.08"/>
        <n v="2738.4"/>
        <n v="2347.1999999999998"/>
        <n v="2268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2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3:B19" firstHeaderRow="1" firstDataRow="1" firstDataCol="1"/>
  <pivotFields count="10">
    <pivotField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7"/>
        <item x="2"/>
        <item x="9"/>
        <item x="6"/>
        <item x="0"/>
        <item x="10"/>
        <item x="13"/>
        <item x="3"/>
        <item x="12"/>
        <item x="11"/>
        <item x="1"/>
        <item x="8"/>
        <item x="5"/>
        <item x="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4">
        <item x="11"/>
        <item x="8"/>
        <item x="4"/>
        <item x="10"/>
        <item x="9"/>
        <item x="0"/>
        <item x="2"/>
        <item x="1"/>
        <item x="6"/>
        <item x="5"/>
        <item x="12"/>
        <item x="7"/>
        <item x="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标准用量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9"/>
  <sheetViews>
    <sheetView workbookViewId="0">
      <selection activeCell="F21" sqref="F21"/>
    </sheetView>
  </sheetViews>
  <sheetFormatPr defaultColWidth="9" defaultRowHeight="14.4" x14ac:dyDescent="0.25"/>
  <cols>
    <col min="1" max="1" width="23.21875"/>
    <col min="2" max="2" width="17.21875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>
        <v>4040</v>
      </c>
    </row>
    <row r="5" spans="1:2" x14ac:dyDescent="0.25">
      <c r="A5" t="s">
        <v>3</v>
      </c>
      <c r="B5">
        <v>4040</v>
      </c>
    </row>
    <row r="6" spans="1:2" x14ac:dyDescent="0.25">
      <c r="A6" t="s">
        <v>4</v>
      </c>
      <c r="B6">
        <v>473176</v>
      </c>
    </row>
    <row r="7" spans="1:2" x14ac:dyDescent="0.25">
      <c r="A7" t="s">
        <v>5</v>
      </c>
      <c r="B7">
        <v>272700</v>
      </c>
    </row>
    <row r="8" spans="1:2" x14ac:dyDescent="0.25">
      <c r="A8" t="s">
        <v>6</v>
      </c>
      <c r="B8">
        <v>4040</v>
      </c>
    </row>
    <row r="9" spans="1:2" x14ac:dyDescent="0.25">
      <c r="A9" t="s">
        <v>7</v>
      </c>
      <c r="B9">
        <v>2620</v>
      </c>
    </row>
    <row r="10" spans="1:2" x14ac:dyDescent="0.25">
      <c r="A10" t="s">
        <v>8</v>
      </c>
      <c r="B10">
        <v>2608</v>
      </c>
    </row>
    <row r="11" spans="1:2" x14ac:dyDescent="0.25">
      <c r="A11" t="s">
        <v>9</v>
      </c>
      <c r="B11">
        <v>15365.48</v>
      </c>
    </row>
    <row r="12" spans="1:2" x14ac:dyDescent="0.25">
      <c r="A12" t="s">
        <v>10</v>
      </c>
      <c r="B12">
        <v>2347.1999999999998</v>
      </c>
    </row>
    <row r="13" spans="1:2" x14ac:dyDescent="0.25">
      <c r="A13" t="s">
        <v>11</v>
      </c>
      <c r="B13">
        <v>2347.1999999999998</v>
      </c>
    </row>
    <row r="14" spans="1:2" x14ac:dyDescent="0.25">
      <c r="A14" t="s">
        <v>12</v>
      </c>
      <c r="B14">
        <v>6648</v>
      </c>
    </row>
    <row r="15" spans="1:2" x14ac:dyDescent="0.25">
      <c r="A15" t="s">
        <v>13</v>
      </c>
      <c r="B15">
        <v>2620</v>
      </c>
    </row>
    <row r="16" spans="1:2" x14ac:dyDescent="0.25">
      <c r="A16" t="s">
        <v>14</v>
      </c>
      <c r="B16">
        <v>9268</v>
      </c>
    </row>
    <row r="17" spans="1:2" x14ac:dyDescent="0.25">
      <c r="A17" t="s">
        <v>15</v>
      </c>
      <c r="B17">
        <v>12922.56</v>
      </c>
    </row>
    <row r="18" spans="1:2" x14ac:dyDescent="0.25">
      <c r="A18" t="s">
        <v>16</v>
      </c>
    </row>
    <row r="19" spans="1:2" x14ac:dyDescent="0.25">
      <c r="A19" t="s">
        <v>17</v>
      </c>
      <c r="B19">
        <v>814742.44</v>
      </c>
    </row>
  </sheetData>
  <phoneticPr fontId="1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"/>
  <sheetViews>
    <sheetView workbookViewId="0">
      <selection activeCell="K42" sqref="K42"/>
    </sheetView>
  </sheetViews>
  <sheetFormatPr defaultColWidth="6.6640625" defaultRowHeight="14.4" x14ac:dyDescent="0.25"/>
  <cols>
    <col min="1" max="1" width="6.6640625" style="1" customWidth="1"/>
    <col min="2" max="2" width="8.21875" style="1" customWidth="1"/>
    <col min="3" max="3" width="4.77734375" style="1" customWidth="1"/>
    <col min="4" max="4" width="4.109375" style="1" customWidth="1"/>
    <col min="5" max="5" width="7.6640625" style="1" customWidth="1"/>
    <col min="6" max="6" width="2.88671875" style="1" customWidth="1"/>
    <col min="7" max="7" width="7.21875" style="1" customWidth="1"/>
    <col min="8" max="8" width="8.6640625" style="1" customWidth="1"/>
    <col min="9" max="9" width="6.6640625" style="1" customWidth="1"/>
    <col min="10" max="10" width="8.6640625" style="1" customWidth="1"/>
    <col min="11" max="11" width="6.88671875" style="1" customWidth="1"/>
    <col min="12" max="12" width="9.21875" style="1" customWidth="1"/>
    <col min="13" max="13" width="5.44140625" style="1" customWidth="1"/>
    <col min="14" max="14" width="12" style="1" customWidth="1"/>
    <col min="15" max="15" width="10.109375" style="1" customWidth="1"/>
    <col min="16" max="16" width="6.88671875" style="1" customWidth="1"/>
    <col min="17" max="17" width="5.88671875" style="1" customWidth="1"/>
    <col min="18" max="18" width="5.77734375" style="1" customWidth="1"/>
    <col min="19" max="19" width="6.109375" style="1" customWidth="1"/>
    <col min="20" max="20" width="6.77734375" style="1" customWidth="1"/>
    <col min="21" max="21" width="18.77734375" style="1" customWidth="1"/>
    <col min="22" max="22" width="5.44140625" style="1" customWidth="1"/>
    <col min="23" max="23" width="6.21875" style="1" customWidth="1"/>
    <col min="24" max="24" width="11.109375" style="1" customWidth="1"/>
    <col min="25" max="25" width="4.109375" style="1" customWidth="1"/>
    <col min="26" max="26" width="7.88671875" style="1" customWidth="1"/>
    <col min="27" max="27" width="6.88671875" style="1" customWidth="1"/>
    <col min="28" max="28" width="9.6640625" style="1" customWidth="1"/>
    <col min="29" max="29" width="8.6640625" style="1" customWidth="1"/>
    <col min="30" max="30" width="6.88671875" style="1" customWidth="1"/>
    <col min="31" max="31" width="5.44140625" style="1" customWidth="1"/>
    <col min="32" max="32" width="6.6640625" style="1" customWidth="1"/>
    <col min="33" max="16384" width="6.6640625" style="1"/>
  </cols>
  <sheetData>
    <row r="1" spans="1:31" ht="18" customHeight="1" x14ac:dyDescent="0.25">
      <c r="A1" s="3" t="s">
        <v>128</v>
      </c>
      <c r="B1" s="3" t="s">
        <v>129</v>
      </c>
      <c r="C1" s="3" t="s">
        <v>130</v>
      </c>
      <c r="D1" s="4" t="s">
        <v>131</v>
      </c>
      <c r="E1" s="4" t="s">
        <v>132</v>
      </c>
      <c r="F1" s="3" t="s">
        <v>133</v>
      </c>
      <c r="G1" s="4" t="s">
        <v>134</v>
      </c>
      <c r="H1" s="3" t="s">
        <v>135</v>
      </c>
      <c r="I1" s="4" t="s">
        <v>136</v>
      </c>
      <c r="J1" s="3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141</v>
      </c>
      <c r="P1" s="4" t="s">
        <v>142</v>
      </c>
      <c r="Q1" s="3" t="s">
        <v>143</v>
      </c>
      <c r="R1" s="4" t="s">
        <v>144</v>
      </c>
      <c r="S1" s="4" t="s">
        <v>145</v>
      </c>
      <c r="T1" s="4" t="s">
        <v>146</v>
      </c>
      <c r="U1" s="4" t="s">
        <v>61</v>
      </c>
      <c r="V1" s="4" t="s">
        <v>147</v>
      </c>
      <c r="W1" s="4" t="s">
        <v>62</v>
      </c>
      <c r="X1" s="4" t="s">
        <v>148</v>
      </c>
      <c r="Y1" s="4" t="s">
        <v>149</v>
      </c>
      <c r="Z1" s="4" t="s">
        <v>150</v>
      </c>
      <c r="AA1" s="4" t="s">
        <v>151</v>
      </c>
      <c r="AB1" s="4" t="s">
        <v>152</v>
      </c>
      <c r="AC1" s="3" t="s">
        <v>153</v>
      </c>
      <c r="AD1" s="4" t="s">
        <v>154</v>
      </c>
      <c r="AE1" s="4" t="s">
        <v>155</v>
      </c>
    </row>
    <row r="2" spans="1:31" x14ac:dyDescent="0.25">
      <c r="A2" s="5">
        <v>270856</v>
      </c>
      <c r="B2" s="6">
        <v>26.82</v>
      </c>
      <c r="C2" s="7">
        <v>24</v>
      </c>
      <c r="D2" s="8" t="s">
        <v>156</v>
      </c>
      <c r="E2" s="8" t="s">
        <v>247</v>
      </c>
      <c r="F2" s="9">
        <v>4</v>
      </c>
      <c r="G2" s="10" t="s">
        <v>248</v>
      </c>
      <c r="H2" s="11">
        <v>44642</v>
      </c>
      <c r="I2" s="10" t="s">
        <v>249</v>
      </c>
      <c r="J2" s="11">
        <v>44194</v>
      </c>
      <c r="K2" s="8" t="s">
        <v>72</v>
      </c>
      <c r="L2" s="8" t="s">
        <v>109</v>
      </c>
      <c r="M2" s="8" t="s">
        <v>160</v>
      </c>
      <c r="N2" s="8" t="s">
        <v>110</v>
      </c>
      <c r="O2" s="10" t="s">
        <v>250</v>
      </c>
      <c r="P2" s="8" t="s">
        <v>167</v>
      </c>
      <c r="Q2" s="26">
        <v>0.4</v>
      </c>
      <c r="R2" s="8" t="s">
        <v>29</v>
      </c>
      <c r="S2" s="10" t="s">
        <v>29</v>
      </c>
      <c r="T2" s="10" t="s">
        <v>214</v>
      </c>
      <c r="U2" s="10" t="s">
        <v>215</v>
      </c>
      <c r="V2" s="8" t="s">
        <v>29</v>
      </c>
      <c r="W2" s="10" t="s">
        <v>165</v>
      </c>
      <c r="X2" s="10" t="s">
        <v>165</v>
      </c>
      <c r="Y2" s="10" t="s">
        <v>29</v>
      </c>
      <c r="Z2" s="10" t="s">
        <v>166</v>
      </c>
      <c r="AA2" s="10" t="s">
        <v>167</v>
      </c>
      <c r="AB2" s="10" t="s">
        <v>29</v>
      </c>
      <c r="AC2" s="11">
        <v>44194</v>
      </c>
      <c r="AD2" s="10" t="s">
        <v>29</v>
      </c>
      <c r="AE2" s="10" t="s">
        <v>29</v>
      </c>
    </row>
    <row r="3" spans="1:31" x14ac:dyDescent="0.25">
      <c r="A3" s="12">
        <v>270858</v>
      </c>
      <c r="B3" s="13">
        <v>26.82</v>
      </c>
      <c r="C3" s="14">
        <v>26.82</v>
      </c>
      <c r="D3" s="15" t="s">
        <v>156</v>
      </c>
      <c r="E3" s="15" t="s">
        <v>247</v>
      </c>
      <c r="F3" s="16">
        <v>4</v>
      </c>
      <c r="G3" s="17" t="s">
        <v>251</v>
      </c>
      <c r="H3" s="18">
        <v>44642</v>
      </c>
      <c r="I3" s="17" t="s">
        <v>249</v>
      </c>
      <c r="J3" s="18">
        <v>44544</v>
      </c>
      <c r="K3" s="15" t="s">
        <v>72</v>
      </c>
      <c r="L3" s="15" t="s">
        <v>109</v>
      </c>
      <c r="M3" s="15" t="s">
        <v>160</v>
      </c>
      <c r="N3" s="15" t="s">
        <v>110</v>
      </c>
      <c r="O3" s="17" t="s">
        <v>250</v>
      </c>
      <c r="P3" s="15" t="s">
        <v>167</v>
      </c>
      <c r="Q3" s="27">
        <v>90</v>
      </c>
      <c r="R3" s="15" t="s">
        <v>29</v>
      </c>
      <c r="S3" s="17" t="s">
        <v>29</v>
      </c>
      <c r="T3" s="17" t="s">
        <v>214</v>
      </c>
      <c r="U3" s="17" t="s">
        <v>215</v>
      </c>
      <c r="V3" s="15" t="s">
        <v>29</v>
      </c>
      <c r="W3" s="17" t="s">
        <v>165</v>
      </c>
      <c r="X3" s="17" t="s">
        <v>165</v>
      </c>
      <c r="Y3" s="17" t="s">
        <v>29</v>
      </c>
      <c r="Z3" s="17" t="s">
        <v>166</v>
      </c>
      <c r="AA3" s="17" t="s">
        <v>167</v>
      </c>
      <c r="AB3" s="17" t="s">
        <v>29</v>
      </c>
      <c r="AC3" s="18">
        <v>44544</v>
      </c>
      <c r="AD3" s="17" t="s">
        <v>29</v>
      </c>
      <c r="AE3" s="17" t="s">
        <v>29</v>
      </c>
    </row>
    <row r="4" spans="1:31" x14ac:dyDescent="0.25">
      <c r="A4" s="5">
        <v>578162</v>
      </c>
      <c r="B4" s="6">
        <v>26.82</v>
      </c>
      <c r="C4" s="7">
        <v>0</v>
      </c>
      <c r="D4" s="8" t="s">
        <v>156</v>
      </c>
      <c r="E4" s="8" t="s">
        <v>210</v>
      </c>
      <c r="F4" s="9">
        <v>20</v>
      </c>
      <c r="G4" s="10" t="s">
        <v>252</v>
      </c>
      <c r="H4" s="11">
        <v>44693</v>
      </c>
      <c r="I4" s="10" t="s">
        <v>192</v>
      </c>
      <c r="J4" s="11">
        <v>44688</v>
      </c>
      <c r="K4" s="8" t="s">
        <v>72</v>
      </c>
      <c r="L4" s="8" t="s">
        <v>109</v>
      </c>
      <c r="M4" s="8" t="s">
        <v>160</v>
      </c>
      <c r="N4" s="8" t="s">
        <v>110</v>
      </c>
      <c r="O4" s="10" t="s">
        <v>250</v>
      </c>
      <c r="P4" s="8" t="s">
        <v>167</v>
      </c>
      <c r="Q4" s="26">
        <v>835.5</v>
      </c>
      <c r="R4" s="8" t="s">
        <v>253</v>
      </c>
      <c r="S4" s="10" t="s">
        <v>29</v>
      </c>
      <c r="T4" s="10" t="s">
        <v>214</v>
      </c>
      <c r="U4" s="10" t="s">
        <v>215</v>
      </c>
      <c r="V4" s="8" t="s">
        <v>29</v>
      </c>
      <c r="W4" s="10" t="s">
        <v>180</v>
      </c>
      <c r="X4" s="10" t="s">
        <v>181</v>
      </c>
      <c r="Y4" s="10" t="s">
        <v>29</v>
      </c>
      <c r="Z4" s="10" t="s">
        <v>182</v>
      </c>
      <c r="AA4" s="10" t="s">
        <v>29</v>
      </c>
      <c r="AB4" s="10" t="s">
        <v>29</v>
      </c>
      <c r="AC4" s="11">
        <v>44688</v>
      </c>
      <c r="AD4" s="10" t="s">
        <v>29</v>
      </c>
      <c r="AE4" s="10" t="s">
        <v>29</v>
      </c>
    </row>
    <row r="5" spans="1:31" s="29" customFormat="1" x14ac:dyDescent="0.25">
      <c r="A5" s="19">
        <v>1093717</v>
      </c>
      <c r="B5" s="20">
        <v>26.82</v>
      </c>
      <c r="C5" s="21">
        <v>0</v>
      </c>
      <c r="D5" s="22" t="s">
        <v>156</v>
      </c>
      <c r="E5" s="22" t="s">
        <v>210</v>
      </c>
      <c r="F5" s="23">
        <v>20</v>
      </c>
      <c r="G5" s="24" t="s">
        <v>254</v>
      </c>
      <c r="H5" s="25">
        <v>44772</v>
      </c>
      <c r="I5" s="24" t="s">
        <v>255</v>
      </c>
      <c r="J5" s="25">
        <v>44772</v>
      </c>
      <c r="K5" s="22" t="s">
        <v>72</v>
      </c>
      <c r="L5" s="22" t="s">
        <v>109</v>
      </c>
      <c r="M5" s="22" t="s">
        <v>160</v>
      </c>
      <c r="N5" s="22" t="s">
        <v>110</v>
      </c>
      <c r="O5" s="24" t="s">
        <v>250</v>
      </c>
      <c r="P5" s="22" t="s">
        <v>167</v>
      </c>
      <c r="Q5" s="28">
        <v>599</v>
      </c>
      <c r="R5" s="22" t="s">
        <v>253</v>
      </c>
      <c r="S5" s="24" t="s">
        <v>29</v>
      </c>
      <c r="T5" s="24" t="s">
        <v>214</v>
      </c>
      <c r="U5" s="24" t="s">
        <v>215</v>
      </c>
      <c r="V5" s="22" t="s">
        <v>29</v>
      </c>
      <c r="W5" s="24" t="s">
        <v>180</v>
      </c>
      <c r="X5" s="24" t="s">
        <v>181</v>
      </c>
      <c r="Y5" s="24" t="s">
        <v>29</v>
      </c>
      <c r="Z5" s="24" t="s">
        <v>182</v>
      </c>
      <c r="AA5" s="24" t="s">
        <v>29</v>
      </c>
      <c r="AB5" s="24" t="s">
        <v>29</v>
      </c>
      <c r="AC5" s="25">
        <v>44772</v>
      </c>
      <c r="AD5" s="24" t="s">
        <v>29</v>
      </c>
      <c r="AE5" s="24" t="s">
        <v>29</v>
      </c>
    </row>
    <row r="6" spans="1:31" s="29" customFormat="1" x14ac:dyDescent="0.25">
      <c r="A6" s="30">
        <v>1100344</v>
      </c>
      <c r="B6" s="31">
        <v>26.82</v>
      </c>
      <c r="C6" s="32">
        <v>0</v>
      </c>
      <c r="D6" s="33" t="s">
        <v>156</v>
      </c>
      <c r="E6" s="33" t="s">
        <v>210</v>
      </c>
      <c r="F6" s="34">
        <v>20</v>
      </c>
      <c r="G6" s="35" t="s">
        <v>256</v>
      </c>
      <c r="H6" s="36">
        <v>44773</v>
      </c>
      <c r="I6" s="35" t="s">
        <v>257</v>
      </c>
      <c r="J6" s="36">
        <v>44773</v>
      </c>
      <c r="K6" s="33" t="s">
        <v>72</v>
      </c>
      <c r="L6" s="33" t="s">
        <v>109</v>
      </c>
      <c r="M6" s="33" t="s">
        <v>160</v>
      </c>
      <c r="N6" s="33" t="s">
        <v>110</v>
      </c>
      <c r="O6" s="35" t="s">
        <v>250</v>
      </c>
      <c r="P6" s="33" t="s">
        <v>167</v>
      </c>
      <c r="Q6" s="28">
        <v>191</v>
      </c>
      <c r="R6" s="33" t="s">
        <v>253</v>
      </c>
      <c r="S6" s="35" t="s">
        <v>29</v>
      </c>
      <c r="T6" s="35" t="s">
        <v>214</v>
      </c>
      <c r="U6" s="35" t="s">
        <v>215</v>
      </c>
      <c r="V6" s="33" t="s">
        <v>29</v>
      </c>
      <c r="W6" s="35" t="s">
        <v>180</v>
      </c>
      <c r="X6" s="35" t="s">
        <v>181</v>
      </c>
      <c r="Y6" s="35" t="s">
        <v>29</v>
      </c>
      <c r="Z6" s="35" t="s">
        <v>182</v>
      </c>
      <c r="AA6" s="35" t="s">
        <v>29</v>
      </c>
      <c r="AB6" s="35" t="s">
        <v>29</v>
      </c>
      <c r="AC6" s="36">
        <v>44773</v>
      </c>
      <c r="AD6" s="35" t="s">
        <v>29</v>
      </c>
      <c r="AE6" s="35" t="s">
        <v>29</v>
      </c>
    </row>
    <row r="7" spans="1:31" s="29" customFormat="1" x14ac:dyDescent="0.25">
      <c r="A7" s="19">
        <v>1100505</v>
      </c>
      <c r="B7" s="20">
        <v>26.82</v>
      </c>
      <c r="C7" s="21">
        <v>0</v>
      </c>
      <c r="D7" s="22" t="s">
        <v>156</v>
      </c>
      <c r="E7" s="22" t="s">
        <v>210</v>
      </c>
      <c r="F7" s="23">
        <v>20</v>
      </c>
      <c r="G7" s="24" t="s">
        <v>258</v>
      </c>
      <c r="H7" s="25">
        <v>44773</v>
      </c>
      <c r="I7" s="24" t="s">
        <v>259</v>
      </c>
      <c r="J7" s="25">
        <v>44773</v>
      </c>
      <c r="K7" s="22" t="s">
        <v>72</v>
      </c>
      <c r="L7" s="22" t="s">
        <v>109</v>
      </c>
      <c r="M7" s="22" t="s">
        <v>160</v>
      </c>
      <c r="N7" s="22" t="s">
        <v>110</v>
      </c>
      <c r="O7" s="24" t="s">
        <v>250</v>
      </c>
      <c r="P7" s="22" t="s">
        <v>167</v>
      </c>
      <c r="Q7" s="28">
        <v>599</v>
      </c>
      <c r="R7" s="22" t="s">
        <v>253</v>
      </c>
      <c r="S7" s="24" t="s">
        <v>29</v>
      </c>
      <c r="T7" s="24" t="s">
        <v>214</v>
      </c>
      <c r="U7" s="24" t="s">
        <v>215</v>
      </c>
      <c r="V7" s="22" t="s">
        <v>29</v>
      </c>
      <c r="W7" s="24" t="s">
        <v>180</v>
      </c>
      <c r="X7" s="24" t="s">
        <v>181</v>
      </c>
      <c r="Y7" s="24" t="s">
        <v>29</v>
      </c>
      <c r="Z7" s="24" t="s">
        <v>182</v>
      </c>
      <c r="AA7" s="24" t="s">
        <v>29</v>
      </c>
      <c r="AB7" s="24" t="s">
        <v>29</v>
      </c>
      <c r="AC7" s="25">
        <v>44773</v>
      </c>
      <c r="AD7" s="24" t="s">
        <v>29</v>
      </c>
      <c r="AE7" s="24" t="s">
        <v>29</v>
      </c>
    </row>
    <row r="8" spans="1:31" x14ac:dyDescent="0.25">
      <c r="A8" s="5">
        <v>1212626</v>
      </c>
      <c r="B8" s="6">
        <v>26.82</v>
      </c>
      <c r="C8" s="7">
        <v>0</v>
      </c>
      <c r="D8" s="8" t="s">
        <v>156</v>
      </c>
      <c r="E8" s="8" t="s">
        <v>210</v>
      </c>
      <c r="F8" s="9">
        <v>20</v>
      </c>
      <c r="G8" s="10" t="s">
        <v>260</v>
      </c>
      <c r="H8" s="11">
        <v>44792</v>
      </c>
      <c r="I8" s="10" t="s">
        <v>261</v>
      </c>
      <c r="J8" s="11">
        <v>44792</v>
      </c>
      <c r="K8" s="8" t="s">
        <v>72</v>
      </c>
      <c r="L8" s="8" t="s">
        <v>109</v>
      </c>
      <c r="M8" s="8" t="s">
        <v>160</v>
      </c>
      <c r="N8" s="8" t="s">
        <v>110</v>
      </c>
      <c r="O8" s="10" t="s">
        <v>250</v>
      </c>
      <c r="P8" s="8" t="s">
        <v>167</v>
      </c>
      <c r="Q8" s="26">
        <v>929</v>
      </c>
      <c r="R8" s="8" t="s">
        <v>253</v>
      </c>
      <c r="S8" s="10" t="s">
        <v>29</v>
      </c>
      <c r="T8" s="10" t="s">
        <v>214</v>
      </c>
      <c r="U8" s="10" t="s">
        <v>215</v>
      </c>
      <c r="V8" s="8" t="s">
        <v>29</v>
      </c>
      <c r="W8" s="10" t="s">
        <v>180</v>
      </c>
      <c r="X8" s="10" t="s">
        <v>181</v>
      </c>
      <c r="Y8" s="10" t="s">
        <v>29</v>
      </c>
      <c r="Z8" s="10" t="s">
        <v>182</v>
      </c>
      <c r="AA8" s="10" t="s">
        <v>29</v>
      </c>
      <c r="AB8" s="10" t="s">
        <v>29</v>
      </c>
      <c r="AC8" s="11">
        <v>44792</v>
      </c>
      <c r="AD8" s="10" t="s">
        <v>29</v>
      </c>
      <c r="AE8" s="10" t="s">
        <v>29</v>
      </c>
    </row>
    <row r="9" spans="1:31" x14ac:dyDescent="0.25">
      <c r="A9" s="12">
        <v>1439462</v>
      </c>
      <c r="B9" s="13">
        <v>26.82</v>
      </c>
      <c r="C9" s="14">
        <v>0</v>
      </c>
      <c r="D9" s="15" t="s">
        <v>156</v>
      </c>
      <c r="E9" s="15" t="s">
        <v>210</v>
      </c>
      <c r="F9" s="16">
        <v>20</v>
      </c>
      <c r="G9" s="17" t="s">
        <v>262</v>
      </c>
      <c r="H9" s="18">
        <v>44828</v>
      </c>
      <c r="I9" s="17" t="s">
        <v>263</v>
      </c>
      <c r="J9" s="18">
        <v>44828</v>
      </c>
      <c r="K9" s="15" t="s">
        <v>72</v>
      </c>
      <c r="L9" s="15" t="s">
        <v>109</v>
      </c>
      <c r="M9" s="15" t="s">
        <v>160</v>
      </c>
      <c r="N9" s="15" t="s">
        <v>110</v>
      </c>
      <c r="O9" s="17" t="s">
        <v>250</v>
      </c>
      <c r="P9" s="15" t="s">
        <v>167</v>
      </c>
      <c r="Q9" s="27">
        <v>1225</v>
      </c>
      <c r="R9" s="15" t="s">
        <v>264</v>
      </c>
      <c r="S9" s="17" t="s">
        <v>29</v>
      </c>
      <c r="T9" s="17" t="s">
        <v>214</v>
      </c>
      <c r="U9" s="17" t="s">
        <v>215</v>
      </c>
      <c r="V9" s="15" t="s">
        <v>29</v>
      </c>
      <c r="W9" s="17" t="s">
        <v>180</v>
      </c>
      <c r="X9" s="17" t="s">
        <v>181</v>
      </c>
      <c r="Y9" s="17" t="s">
        <v>29</v>
      </c>
      <c r="Z9" s="17" t="s">
        <v>182</v>
      </c>
      <c r="AA9" s="17" t="s">
        <v>29</v>
      </c>
      <c r="AB9" s="17" t="s">
        <v>29</v>
      </c>
      <c r="AC9" s="18">
        <v>44828</v>
      </c>
      <c r="AD9" s="17" t="s">
        <v>29</v>
      </c>
      <c r="AE9" s="17" t="s">
        <v>29</v>
      </c>
    </row>
    <row r="10" spans="1:31" x14ac:dyDescent="0.25">
      <c r="A10" s="5">
        <v>1602441</v>
      </c>
      <c r="B10" s="6">
        <v>29.5</v>
      </c>
      <c r="C10" s="7">
        <v>0</v>
      </c>
      <c r="D10" s="8" t="s">
        <v>156</v>
      </c>
      <c r="E10" s="8" t="s">
        <v>210</v>
      </c>
      <c r="F10" s="9">
        <v>20</v>
      </c>
      <c r="G10" s="10" t="s">
        <v>265</v>
      </c>
      <c r="H10" s="11">
        <v>44858</v>
      </c>
      <c r="I10" s="10" t="s">
        <v>266</v>
      </c>
      <c r="J10" s="11">
        <v>44856</v>
      </c>
      <c r="K10" s="8" t="s">
        <v>72</v>
      </c>
      <c r="L10" s="8" t="s">
        <v>109</v>
      </c>
      <c r="M10" s="8" t="s">
        <v>160</v>
      </c>
      <c r="N10" s="8" t="s">
        <v>110</v>
      </c>
      <c r="O10" s="10" t="s">
        <v>250</v>
      </c>
      <c r="P10" s="8" t="s">
        <v>167</v>
      </c>
      <c r="Q10" s="26">
        <v>1221.5</v>
      </c>
      <c r="R10" s="8" t="s">
        <v>246</v>
      </c>
      <c r="S10" s="10" t="s">
        <v>29</v>
      </c>
      <c r="T10" s="10" t="s">
        <v>214</v>
      </c>
      <c r="U10" s="10" t="s">
        <v>215</v>
      </c>
      <c r="V10" s="8" t="s">
        <v>29</v>
      </c>
      <c r="W10" s="10" t="s">
        <v>180</v>
      </c>
      <c r="X10" s="10" t="s">
        <v>181</v>
      </c>
      <c r="Y10" s="10" t="s">
        <v>29</v>
      </c>
      <c r="Z10" s="10" t="s">
        <v>182</v>
      </c>
      <c r="AA10" s="10" t="s">
        <v>29</v>
      </c>
      <c r="AB10" s="10" t="s">
        <v>29</v>
      </c>
      <c r="AC10" s="11">
        <v>44856</v>
      </c>
      <c r="AD10" s="10" t="s">
        <v>29</v>
      </c>
      <c r="AE10" s="10" t="s">
        <v>29</v>
      </c>
    </row>
  </sheetData>
  <phoneticPr fontId="13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9"/>
  <sheetViews>
    <sheetView workbookViewId="0">
      <selection activeCell="Q6" sqref="Q6"/>
    </sheetView>
  </sheetViews>
  <sheetFormatPr defaultColWidth="6.6640625" defaultRowHeight="14.4" x14ac:dyDescent="0.25"/>
  <cols>
    <col min="1" max="9" width="6.6640625" style="1" customWidth="1"/>
    <col min="10" max="10" width="8.6640625" style="1" customWidth="1"/>
    <col min="11" max="11" width="6.6640625" style="1" customWidth="1"/>
    <col min="12" max="16384" width="6.6640625" style="1"/>
  </cols>
  <sheetData>
    <row r="1" spans="1:31" ht="18" customHeight="1" x14ac:dyDescent="0.25">
      <c r="A1" s="3" t="s">
        <v>128</v>
      </c>
      <c r="B1" s="3" t="s">
        <v>129</v>
      </c>
      <c r="C1" s="3" t="s">
        <v>130</v>
      </c>
      <c r="D1" s="4" t="s">
        <v>131</v>
      </c>
      <c r="E1" s="4" t="s">
        <v>132</v>
      </c>
      <c r="F1" s="3" t="s">
        <v>133</v>
      </c>
      <c r="G1" s="4" t="s">
        <v>134</v>
      </c>
      <c r="H1" s="3" t="s">
        <v>135</v>
      </c>
      <c r="I1" s="4" t="s">
        <v>136</v>
      </c>
      <c r="J1" s="3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141</v>
      </c>
      <c r="P1" s="4" t="s">
        <v>142</v>
      </c>
      <c r="Q1" s="3" t="s">
        <v>143</v>
      </c>
      <c r="R1" s="4" t="s">
        <v>144</v>
      </c>
      <c r="S1" s="4" t="s">
        <v>145</v>
      </c>
      <c r="T1" s="4" t="s">
        <v>146</v>
      </c>
      <c r="U1" s="4" t="s">
        <v>61</v>
      </c>
      <c r="V1" s="4" t="s">
        <v>147</v>
      </c>
      <c r="W1" s="4" t="s">
        <v>62</v>
      </c>
      <c r="X1" s="4" t="s">
        <v>148</v>
      </c>
      <c r="Y1" s="4" t="s">
        <v>149</v>
      </c>
      <c r="Z1" s="4" t="s">
        <v>150</v>
      </c>
      <c r="AA1" s="4" t="s">
        <v>151</v>
      </c>
      <c r="AB1" s="4" t="s">
        <v>152</v>
      </c>
      <c r="AC1" s="3" t="s">
        <v>153</v>
      </c>
      <c r="AD1" s="4" t="s">
        <v>154</v>
      </c>
      <c r="AE1" s="4" t="s">
        <v>155</v>
      </c>
    </row>
    <row r="2" spans="1:31" x14ac:dyDescent="0.25">
      <c r="A2" s="5">
        <v>270857</v>
      </c>
      <c r="B2" s="6">
        <v>30.66</v>
      </c>
      <c r="C2" s="7">
        <v>30.66</v>
      </c>
      <c r="D2" s="8" t="s">
        <v>156</v>
      </c>
      <c r="E2" s="8" t="s">
        <v>247</v>
      </c>
      <c r="F2" s="9">
        <v>3</v>
      </c>
      <c r="G2" s="10" t="s">
        <v>251</v>
      </c>
      <c r="H2" s="11">
        <v>44642</v>
      </c>
      <c r="I2" s="10" t="s">
        <v>249</v>
      </c>
      <c r="J2" s="11">
        <v>44544</v>
      </c>
      <c r="K2" s="8" t="s">
        <v>72</v>
      </c>
      <c r="L2" s="8" t="s">
        <v>107</v>
      </c>
      <c r="M2" s="8" t="s">
        <v>160</v>
      </c>
      <c r="N2" s="8" t="s">
        <v>108</v>
      </c>
      <c r="O2" s="10" t="s">
        <v>250</v>
      </c>
      <c r="P2" s="8" t="s">
        <v>167</v>
      </c>
      <c r="Q2" s="26">
        <v>57</v>
      </c>
      <c r="R2" s="8" t="s">
        <v>29</v>
      </c>
      <c r="S2" s="10" t="s">
        <v>29</v>
      </c>
      <c r="T2" s="10" t="s">
        <v>214</v>
      </c>
      <c r="U2" s="10" t="s">
        <v>215</v>
      </c>
      <c r="V2" s="8" t="s">
        <v>29</v>
      </c>
      <c r="W2" s="10" t="s">
        <v>165</v>
      </c>
      <c r="X2" s="10" t="s">
        <v>165</v>
      </c>
      <c r="Y2" s="10" t="s">
        <v>29</v>
      </c>
      <c r="Z2" s="10" t="s">
        <v>166</v>
      </c>
      <c r="AA2" s="10" t="s">
        <v>167</v>
      </c>
      <c r="AB2" s="10" t="s">
        <v>29</v>
      </c>
      <c r="AC2" s="11">
        <v>44544</v>
      </c>
      <c r="AD2" s="10" t="s">
        <v>29</v>
      </c>
      <c r="AE2" s="10" t="s">
        <v>29</v>
      </c>
    </row>
    <row r="3" spans="1:31" x14ac:dyDescent="0.25">
      <c r="A3" s="12">
        <v>578161</v>
      </c>
      <c r="B3" s="13">
        <v>30.66</v>
      </c>
      <c r="C3" s="14">
        <v>0</v>
      </c>
      <c r="D3" s="15" t="s">
        <v>156</v>
      </c>
      <c r="E3" s="15" t="s">
        <v>210</v>
      </c>
      <c r="F3" s="16">
        <v>19</v>
      </c>
      <c r="G3" s="17" t="s">
        <v>252</v>
      </c>
      <c r="H3" s="18">
        <v>44693</v>
      </c>
      <c r="I3" s="17" t="s">
        <v>192</v>
      </c>
      <c r="J3" s="18">
        <v>44688</v>
      </c>
      <c r="K3" s="15" t="s">
        <v>72</v>
      </c>
      <c r="L3" s="15" t="s">
        <v>107</v>
      </c>
      <c r="M3" s="15" t="s">
        <v>160</v>
      </c>
      <c r="N3" s="15" t="s">
        <v>108</v>
      </c>
      <c r="O3" s="17" t="s">
        <v>250</v>
      </c>
      <c r="P3" s="15" t="s">
        <v>167</v>
      </c>
      <c r="Q3" s="27">
        <v>356</v>
      </c>
      <c r="R3" s="15" t="s">
        <v>253</v>
      </c>
      <c r="S3" s="17" t="s">
        <v>29</v>
      </c>
      <c r="T3" s="17" t="s">
        <v>214</v>
      </c>
      <c r="U3" s="17" t="s">
        <v>215</v>
      </c>
      <c r="V3" s="15" t="s">
        <v>29</v>
      </c>
      <c r="W3" s="17" t="s">
        <v>180</v>
      </c>
      <c r="X3" s="17" t="s">
        <v>181</v>
      </c>
      <c r="Y3" s="17" t="s">
        <v>29</v>
      </c>
      <c r="Z3" s="17" t="s">
        <v>182</v>
      </c>
      <c r="AA3" s="17" t="s">
        <v>29</v>
      </c>
      <c r="AB3" s="17" t="s">
        <v>29</v>
      </c>
      <c r="AC3" s="18">
        <v>44688</v>
      </c>
      <c r="AD3" s="17" t="s">
        <v>29</v>
      </c>
      <c r="AE3" s="17" t="s">
        <v>29</v>
      </c>
    </row>
    <row r="4" spans="1:31" s="2" customFormat="1" x14ac:dyDescent="0.25">
      <c r="A4" s="19">
        <v>1093700</v>
      </c>
      <c r="B4" s="20">
        <v>30.66</v>
      </c>
      <c r="C4" s="21">
        <v>0</v>
      </c>
      <c r="D4" s="22" t="s">
        <v>156</v>
      </c>
      <c r="E4" s="22" t="s">
        <v>210</v>
      </c>
      <c r="F4" s="23">
        <v>19</v>
      </c>
      <c r="G4" s="24" t="s">
        <v>267</v>
      </c>
      <c r="H4" s="25">
        <v>44772</v>
      </c>
      <c r="I4" s="24" t="s">
        <v>268</v>
      </c>
      <c r="J4" s="25">
        <v>44772</v>
      </c>
      <c r="K4" s="22" t="s">
        <v>72</v>
      </c>
      <c r="L4" s="22" t="s">
        <v>107</v>
      </c>
      <c r="M4" s="22" t="s">
        <v>160</v>
      </c>
      <c r="N4" s="22" t="s">
        <v>108</v>
      </c>
      <c r="O4" s="24" t="s">
        <v>250</v>
      </c>
      <c r="P4" s="22" t="s">
        <v>167</v>
      </c>
      <c r="Q4" s="28">
        <v>186</v>
      </c>
      <c r="R4" s="22" t="s">
        <v>253</v>
      </c>
      <c r="S4" s="24" t="s">
        <v>29</v>
      </c>
      <c r="T4" s="24" t="s">
        <v>214</v>
      </c>
      <c r="U4" s="24" t="s">
        <v>215</v>
      </c>
      <c r="V4" s="22" t="s">
        <v>29</v>
      </c>
      <c r="W4" s="24" t="s">
        <v>180</v>
      </c>
      <c r="X4" s="24" t="s">
        <v>181</v>
      </c>
      <c r="Y4" s="24" t="s">
        <v>29</v>
      </c>
      <c r="Z4" s="24" t="s">
        <v>182</v>
      </c>
      <c r="AA4" s="24" t="s">
        <v>29</v>
      </c>
      <c r="AB4" s="24" t="s">
        <v>29</v>
      </c>
      <c r="AC4" s="25">
        <v>44772</v>
      </c>
      <c r="AD4" s="24" t="s">
        <v>29</v>
      </c>
      <c r="AE4" s="24" t="s">
        <v>29</v>
      </c>
    </row>
    <row r="5" spans="1:31" s="2" customFormat="1" x14ac:dyDescent="0.25">
      <c r="A5" s="19">
        <v>1100343</v>
      </c>
      <c r="B5" s="20">
        <v>30.66</v>
      </c>
      <c r="C5" s="21">
        <v>0</v>
      </c>
      <c r="D5" s="22" t="s">
        <v>156</v>
      </c>
      <c r="E5" s="22" t="s">
        <v>210</v>
      </c>
      <c r="F5" s="23">
        <v>19</v>
      </c>
      <c r="G5" s="24" t="s">
        <v>269</v>
      </c>
      <c r="H5" s="25">
        <v>44773</v>
      </c>
      <c r="I5" s="24" t="s">
        <v>270</v>
      </c>
      <c r="J5" s="25">
        <v>44773</v>
      </c>
      <c r="K5" s="22" t="s">
        <v>72</v>
      </c>
      <c r="L5" s="22" t="s">
        <v>107</v>
      </c>
      <c r="M5" s="22" t="s">
        <v>160</v>
      </c>
      <c r="N5" s="22" t="s">
        <v>108</v>
      </c>
      <c r="O5" s="24" t="s">
        <v>250</v>
      </c>
      <c r="P5" s="22" t="s">
        <v>167</v>
      </c>
      <c r="Q5" s="28">
        <v>127</v>
      </c>
      <c r="R5" s="22" t="s">
        <v>253</v>
      </c>
      <c r="S5" s="24" t="s">
        <v>29</v>
      </c>
      <c r="T5" s="24" t="s">
        <v>214</v>
      </c>
      <c r="U5" s="24" t="s">
        <v>215</v>
      </c>
      <c r="V5" s="22" t="s">
        <v>29</v>
      </c>
      <c r="W5" s="24" t="s">
        <v>180</v>
      </c>
      <c r="X5" s="24" t="s">
        <v>181</v>
      </c>
      <c r="Y5" s="24" t="s">
        <v>29</v>
      </c>
      <c r="Z5" s="24" t="s">
        <v>182</v>
      </c>
      <c r="AA5" s="24" t="s">
        <v>29</v>
      </c>
      <c r="AB5" s="24" t="s">
        <v>29</v>
      </c>
      <c r="AC5" s="25">
        <v>44773</v>
      </c>
      <c r="AD5" s="24" t="s">
        <v>29</v>
      </c>
      <c r="AE5" s="24" t="s">
        <v>29</v>
      </c>
    </row>
    <row r="6" spans="1:31" s="2" customFormat="1" x14ac:dyDescent="0.25">
      <c r="A6" s="19">
        <v>1100502</v>
      </c>
      <c r="B6" s="20">
        <v>30.66</v>
      </c>
      <c r="C6" s="21">
        <v>0</v>
      </c>
      <c r="D6" s="22" t="s">
        <v>156</v>
      </c>
      <c r="E6" s="22" t="s">
        <v>210</v>
      </c>
      <c r="F6" s="23">
        <v>19</v>
      </c>
      <c r="G6" s="24" t="s">
        <v>271</v>
      </c>
      <c r="H6" s="25">
        <v>44773</v>
      </c>
      <c r="I6" s="24" t="s">
        <v>272</v>
      </c>
      <c r="J6" s="25">
        <v>44773</v>
      </c>
      <c r="K6" s="22" t="s">
        <v>72</v>
      </c>
      <c r="L6" s="22" t="s">
        <v>107</v>
      </c>
      <c r="M6" s="22" t="s">
        <v>160</v>
      </c>
      <c r="N6" s="22" t="s">
        <v>108</v>
      </c>
      <c r="O6" s="24" t="s">
        <v>250</v>
      </c>
      <c r="P6" s="22" t="s">
        <v>167</v>
      </c>
      <c r="Q6" s="28">
        <v>186</v>
      </c>
      <c r="R6" s="22" t="s">
        <v>253</v>
      </c>
      <c r="S6" s="24" t="s">
        <v>29</v>
      </c>
      <c r="T6" s="24" t="s">
        <v>214</v>
      </c>
      <c r="U6" s="24" t="s">
        <v>215</v>
      </c>
      <c r="V6" s="22" t="s">
        <v>29</v>
      </c>
      <c r="W6" s="24" t="s">
        <v>180</v>
      </c>
      <c r="X6" s="24" t="s">
        <v>181</v>
      </c>
      <c r="Y6" s="24" t="s">
        <v>29</v>
      </c>
      <c r="Z6" s="24" t="s">
        <v>182</v>
      </c>
      <c r="AA6" s="24" t="s">
        <v>29</v>
      </c>
      <c r="AB6" s="24" t="s">
        <v>29</v>
      </c>
      <c r="AC6" s="25">
        <v>44773</v>
      </c>
      <c r="AD6" s="24" t="s">
        <v>29</v>
      </c>
      <c r="AE6" s="24" t="s">
        <v>29</v>
      </c>
    </row>
    <row r="7" spans="1:31" x14ac:dyDescent="0.25">
      <c r="A7" s="12">
        <v>1212583</v>
      </c>
      <c r="B7" s="13">
        <v>30.66</v>
      </c>
      <c r="C7" s="14">
        <v>0</v>
      </c>
      <c r="D7" s="15" t="s">
        <v>156</v>
      </c>
      <c r="E7" s="15" t="s">
        <v>210</v>
      </c>
      <c r="F7" s="16">
        <v>19</v>
      </c>
      <c r="G7" s="17" t="s">
        <v>273</v>
      </c>
      <c r="H7" s="18">
        <v>44792</v>
      </c>
      <c r="I7" s="17" t="s">
        <v>274</v>
      </c>
      <c r="J7" s="18">
        <v>44792</v>
      </c>
      <c r="K7" s="15" t="s">
        <v>72</v>
      </c>
      <c r="L7" s="15" t="s">
        <v>107</v>
      </c>
      <c r="M7" s="15" t="s">
        <v>160</v>
      </c>
      <c r="N7" s="15" t="s">
        <v>108</v>
      </c>
      <c r="O7" s="17" t="s">
        <v>250</v>
      </c>
      <c r="P7" s="15" t="s">
        <v>167</v>
      </c>
      <c r="Q7" s="27">
        <v>196</v>
      </c>
      <c r="R7" s="15" t="s">
        <v>253</v>
      </c>
      <c r="S7" s="17" t="s">
        <v>29</v>
      </c>
      <c r="T7" s="17" t="s">
        <v>214</v>
      </c>
      <c r="U7" s="17" t="s">
        <v>215</v>
      </c>
      <c r="V7" s="15" t="s">
        <v>29</v>
      </c>
      <c r="W7" s="17" t="s">
        <v>180</v>
      </c>
      <c r="X7" s="17" t="s">
        <v>181</v>
      </c>
      <c r="Y7" s="17" t="s">
        <v>29</v>
      </c>
      <c r="Z7" s="17" t="s">
        <v>182</v>
      </c>
      <c r="AA7" s="17" t="s">
        <v>29</v>
      </c>
      <c r="AB7" s="17" t="s">
        <v>29</v>
      </c>
      <c r="AC7" s="18">
        <v>44792</v>
      </c>
      <c r="AD7" s="17" t="s">
        <v>29</v>
      </c>
      <c r="AE7" s="17" t="s">
        <v>29</v>
      </c>
    </row>
    <row r="8" spans="1:31" x14ac:dyDescent="0.25">
      <c r="A8" s="5">
        <v>1439443</v>
      </c>
      <c r="B8" s="6">
        <v>30.66</v>
      </c>
      <c r="C8" s="7">
        <v>0</v>
      </c>
      <c r="D8" s="8" t="s">
        <v>156</v>
      </c>
      <c r="E8" s="8" t="s">
        <v>210</v>
      </c>
      <c r="F8" s="9">
        <v>19</v>
      </c>
      <c r="G8" s="10" t="s">
        <v>275</v>
      </c>
      <c r="H8" s="11">
        <v>44828</v>
      </c>
      <c r="I8" s="10" t="s">
        <v>276</v>
      </c>
      <c r="J8" s="11">
        <v>44828</v>
      </c>
      <c r="K8" s="8" t="s">
        <v>72</v>
      </c>
      <c r="L8" s="8" t="s">
        <v>107</v>
      </c>
      <c r="M8" s="8" t="s">
        <v>160</v>
      </c>
      <c r="N8" s="8" t="s">
        <v>108</v>
      </c>
      <c r="O8" s="10" t="s">
        <v>250</v>
      </c>
      <c r="P8" s="8" t="s">
        <v>167</v>
      </c>
      <c r="Q8" s="26">
        <v>443</v>
      </c>
      <c r="R8" s="8" t="s">
        <v>264</v>
      </c>
      <c r="S8" s="10" t="s">
        <v>29</v>
      </c>
      <c r="T8" s="10" t="s">
        <v>214</v>
      </c>
      <c r="U8" s="10" t="s">
        <v>215</v>
      </c>
      <c r="V8" s="8" t="s">
        <v>29</v>
      </c>
      <c r="W8" s="10" t="s">
        <v>180</v>
      </c>
      <c r="X8" s="10" t="s">
        <v>181</v>
      </c>
      <c r="Y8" s="10" t="s">
        <v>29</v>
      </c>
      <c r="Z8" s="10" t="s">
        <v>182</v>
      </c>
      <c r="AA8" s="10" t="s">
        <v>29</v>
      </c>
      <c r="AB8" s="10" t="s">
        <v>29</v>
      </c>
      <c r="AC8" s="11">
        <v>44828</v>
      </c>
      <c r="AD8" s="10" t="s">
        <v>29</v>
      </c>
      <c r="AE8" s="10" t="s">
        <v>29</v>
      </c>
    </row>
    <row r="9" spans="1:31" x14ac:dyDescent="0.25">
      <c r="A9" s="12">
        <v>1602440</v>
      </c>
      <c r="B9" s="13">
        <v>33.729999999999997</v>
      </c>
      <c r="C9" s="14">
        <v>0</v>
      </c>
      <c r="D9" s="15" t="s">
        <v>156</v>
      </c>
      <c r="E9" s="15" t="s">
        <v>210</v>
      </c>
      <c r="F9" s="16">
        <v>19</v>
      </c>
      <c r="G9" s="17" t="s">
        <v>265</v>
      </c>
      <c r="H9" s="18">
        <v>44858</v>
      </c>
      <c r="I9" s="17" t="s">
        <v>266</v>
      </c>
      <c r="J9" s="18">
        <v>44856</v>
      </c>
      <c r="K9" s="15" t="s">
        <v>72</v>
      </c>
      <c r="L9" s="15" t="s">
        <v>107</v>
      </c>
      <c r="M9" s="15" t="s">
        <v>160</v>
      </c>
      <c r="N9" s="15" t="s">
        <v>108</v>
      </c>
      <c r="O9" s="17" t="s">
        <v>250</v>
      </c>
      <c r="P9" s="15" t="s">
        <v>167</v>
      </c>
      <c r="Q9" s="27">
        <v>413</v>
      </c>
      <c r="R9" s="15" t="s">
        <v>246</v>
      </c>
      <c r="S9" s="17" t="s">
        <v>29</v>
      </c>
      <c r="T9" s="17" t="s">
        <v>214</v>
      </c>
      <c r="U9" s="17" t="s">
        <v>215</v>
      </c>
      <c r="V9" s="15" t="s">
        <v>29</v>
      </c>
      <c r="W9" s="17" t="s">
        <v>180</v>
      </c>
      <c r="X9" s="17" t="s">
        <v>181</v>
      </c>
      <c r="Y9" s="17" t="s">
        <v>29</v>
      </c>
      <c r="Z9" s="17" t="s">
        <v>182</v>
      </c>
      <c r="AA9" s="17" t="s">
        <v>29</v>
      </c>
      <c r="AB9" s="17" t="s">
        <v>29</v>
      </c>
      <c r="AC9" s="18">
        <v>44856</v>
      </c>
      <c r="AD9" s="17" t="s">
        <v>29</v>
      </c>
      <c r="AE9" s="17" t="s">
        <v>29</v>
      </c>
    </row>
  </sheetData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O23"/>
  <sheetViews>
    <sheetView workbookViewId="0">
      <selection activeCell="T25" sqref="T25"/>
    </sheetView>
  </sheetViews>
  <sheetFormatPr defaultColWidth="9.109375" defaultRowHeight="14.4" x14ac:dyDescent="0.25"/>
  <cols>
    <col min="1" max="1" width="13.88671875" customWidth="1"/>
    <col min="2" max="2" width="17.6640625" customWidth="1"/>
    <col min="3" max="3" width="13.33203125" customWidth="1"/>
    <col min="4" max="4" width="10.88671875" customWidth="1"/>
    <col min="5" max="5" width="19.44140625" customWidth="1"/>
    <col min="6" max="6" width="13.33203125" customWidth="1"/>
    <col min="7" max="7" width="8.88671875" customWidth="1"/>
    <col min="8" max="8" width="14.109375" customWidth="1"/>
    <col min="15" max="15" width="12.6640625"/>
  </cols>
  <sheetData>
    <row r="1" spans="1:10" ht="18" customHeight="1" x14ac:dyDescent="0.25">
      <c r="A1" s="83" t="s">
        <v>18</v>
      </c>
      <c r="B1" s="83" t="s">
        <v>19</v>
      </c>
      <c r="C1" s="83" t="s">
        <v>20</v>
      </c>
      <c r="D1" s="83" t="s">
        <v>21</v>
      </c>
      <c r="E1" s="83" t="s">
        <v>0</v>
      </c>
      <c r="F1" s="83" t="s">
        <v>22</v>
      </c>
      <c r="G1" s="83" t="s">
        <v>23</v>
      </c>
      <c r="H1" s="84" t="s">
        <v>24</v>
      </c>
      <c r="I1" t="s">
        <v>25</v>
      </c>
      <c r="J1" t="s">
        <v>26</v>
      </c>
    </row>
    <row r="2" spans="1:10" x14ac:dyDescent="0.25">
      <c r="A2" s="85" t="s">
        <v>27</v>
      </c>
      <c r="B2" s="86" t="s">
        <v>28</v>
      </c>
      <c r="C2" s="86" t="s">
        <v>29</v>
      </c>
      <c r="D2" s="85" t="s">
        <v>30</v>
      </c>
      <c r="E2" s="85" t="s">
        <v>6</v>
      </c>
      <c r="F2" s="86" t="s">
        <v>31</v>
      </c>
      <c r="G2" s="85" t="s">
        <v>32</v>
      </c>
      <c r="H2" s="87">
        <v>1</v>
      </c>
      <c r="I2">
        <f>VLOOKUP(A2,[1]Sheet1!$A:$C,3,0)</f>
        <v>4040</v>
      </c>
      <c r="J2">
        <f>H2*I2</f>
        <v>4040</v>
      </c>
    </row>
    <row r="3" spans="1:10" x14ac:dyDescent="0.25">
      <c r="A3" s="88" t="s">
        <v>27</v>
      </c>
      <c r="B3" s="89" t="s">
        <v>28</v>
      </c>
      <c r="C3" s="89" t="s">
        <v>29</v>
      </c>
      <c r="D3" s="88" t="s">
        <v>33</v>
      </c>
      <c r="E3" s="88" t="s">
        <v>12</v>
      </c>
      <c r="F3" s="89" t="s">
        <v>29</v>
      </c>
      <c r="G3" s="88" t="s">
        <v>32</v>
      </c>
      <c r="H3" s="90">
        <v>1</v>
      </c>
      <c r="I3">
        <f>VLOOKUP(A3,[1]Sheet1!$A:$C,3,0)</f>
        <v>4040</v>
      </c>
      <c r="J3">
        <f t="shared" ref="J3:J23" si="0">H3*I3</f>
        <v>4040</v>
      </c>
    </row>
    <row r="4" spans="1:10" x14ac:dyDescent="0.25">
      <c r="A4" s="85" t="s">
        <v>27</v>
      </c>
      <c r="B4" s="86" t="s">
        <v>28</v>
      </c>
      <c r="C4" s="86" t="s">
        <v>29</v>
      </c>
      <c r="D4" s="85" t="s">
        <v>34</v>
      </c>
      <c r="E4" s="85" t="s">
        <v>3</v>
      </c>
      <c r="F4" s="86" t="s">
        <v>29</v>
      </c>
      <c r="G4" s="85" t="s">
        <v>32</v>
      </c>
      <c r="H4" s="87">
        <v>1</v>
      </c>
      <c r="I4">
        <f>VLOOKUP(A4,[1]Sheet1!$A:$C,3,0)</f>
        <v>4040</v>
      </c>
      <c r="J4">
        <f t="shared" si="0"/>
        <v>4040</v>
      </c>
    </row>
    <row r="5" spans="1:10" x14ac:dyDescent="0.25">
      <c r="A5" s="88" t="s">
        <v>27</v>
      </c>
      <c r="B5" s="89" t="s">
        <v>28</v>
      </c>
      <c r="C5" s="89" t="s">
        <v>29</v>
      </c>
      <c r="D5" s="88" t="s">
        <v>35</v>
      </c>
      <c r="E5" s="88" t="s">
        <v>9</v>
      </c>
      <c r="F5" s="89" t="s">
        <v>36</v>
      </c>
      <c r="G5" s="88" t="s">
        <v>32</v>
      </c>
      <c r="H5" s="90">
        <v>1.44</v>
      </c>
      <c r="I5">
        <f>VLOOKUP(A5,[1]Sheet1!$A:$C,3,0)</f>
        <v>4040</v>
      </c>
      <c r="J5">
        <f t="shared" si="0"/>
        <v>5817.5999999999995</v>
      </c>
    </row>
    <row r="6" spans="1:10" x14ac:dyDescent="0.25">
      <c r="A6" s="85" t="s">
        <v>27</v>
      </c>
      <c r="B6" s="86" t="s">
        <v>28</v>
      </c>
      <c r="C6" s="86" t="s">
        <v>29</v>
      </c>
      <c r="D6" s="85" t="s">
        <v>37</v>
      </c>
      <c r="E6" s="85" t="s">
        <v>15</v>
      </c>
      <c r="F6" s="86" t="s">
        <v>36</v>
      </c>
      <c r="G6" s="85" t="s">
        <v>32</v>
      </c>
      <c r="H6" s="87">
        <v>1.05</v>
      </c>
      <c r="I6">
        <f>VLOOKUP(A6,[1]Sheet1!$A:$C,3,0)</f>
        <v>4040</v>
      </c>
      <c r="J6">
        <f t="shared" si="0"/>
        <v>4242</v>
      </c>
    </row>
    <row r="7" spans="1:10" x14ac:dyDescent="0.25">
      <c r="A7" s="88" t="s">
        <v>27</v>
      </c>
      <c r="B7" s="89" t="s">
        <v>28</v>
      </c>
      <c r="C7" s="89" t="s">
        <v>29</v>
      </c>
      <c r="D7" s="88" t="s">
        <v>38</v>
      </c>
      <c r="E7" s="88" t="s">
        <v>14</v>
      </c>
      <c r="F7" s="89" t="s">
        <v>29</v>
      </c>
      <c r="G7" s="88" t="s">
        <v>32</v>
      </c>
      <c r="H7" s="90">
        <v>1</v>
      </c>
      <c r="I7">
        <f>VLOOKUP(A7,[1]Sheet1!$A:$C,3,0)</f>
        <v>4040</v>
      </c>
      <c r="J7">
        <f t="shared" si="0"/>
        <v>4040</v>
      </c>
    </row>
    <row r="8" spans="1:10" x14ac:dyDescent="0.25">
      <c r="A8" s="85" t="s">
        <v>27</v>
      </c>
      <c r="B8" s="86" t="s">
        <v>28</v>
      </c>
      <c r="C8" s="86" t="s">
        <v>29</v>
      </c>
      <c r="D8" s="85" t="s">
        <v>39</v>
      </c>
      <c r="E8" s="85" t="s">
        <v>5</v>
      </c>
      <c r="F8" s="86" t="s">
        <v>29</v>
      </c>
      <c r="G8" s="85" t="s">
        <v>32</v>
      </c>
      <c r="H8" s="87">
        <v>67.5</v>
      </c>
      <c r="I8">
        <f>VLOOKUP(A8,[1]Sheet1!$A:$C,3,0)</f>
        <v>4040</v>
      </c>
      <c r="J8">
        <f t="shared" si="0"/>
        <v>272700</v>
      </c>
    </row>
    <row r="9" spans="1:10" x14ac:dyDescent="0.25">
      <c r="A9" s="88" t="s">
        <v>27</v>
      </c>
      <c r="B9" s="89" t="s">
        <v>28</v>
      </c>
      <c r="C9" s="89" t="s">
        <v>29</v>
      </c>
      <c r="D9" s="88" t="s">
        <v>40</v>
      </c>
      <c r="E9" s="88" t="s">
        <v>2</v>
      </c>
      <c r="F9" s="89" t="s">
        <v>41</v>
      </c>
      <c r="G9" s="88" t="s">
        <v>32</v>
      </c>
      <c r="H9" s="90">
        <v>1</v>
      </c>
      <c r="I9">
        <f>VLOOKUP(A9,[1]Sheet1!$A:$C,3,0)</f>
        <v>4040</v>
      </c>
      <c r="J9">
        <f t="shared" si="0"/>
        <v>4040</v>
      </c>
    </row>
    <row r="10" spans="1:10" x14ac:dyDescent="0.25">
      <c r="A10" s="85" t="s">
        <v>42</v>
      </c>
      <c r="B10" s="86" t="s">
        <v>43</v>
      </c>
      <c r="C10" s="86" t="s">
        <v>44</v>
      </c>
      <c r="D10" s="85" t="s">
        <v>45</v>
      </c>
      <c r="E10" s="85" t="s">
        <v>13</v>
      </c>
      <c r="F10" s="86" t="s">
        <v>29</v>
      </c>
      <c r="G10" s="85" t="s">
        <v>32</v>
      </c>
      <c r="H10" s="87">
        <v>1</v>
      </c>
      <c r="I10">
        <f>VLOOKUP(A10,[1]Sheet1!$A:$C,3,0)</f>
        <v>2620</v>
      </c>
      <c r="J10">
        <f t="shared" si="0"/>
        <v>2620</v>
      </c>
    </row>
    <row r="11" spans="1:10" x14ac:dyDescent="0.25">
      <c r="A11" s="88" t="s">
        <v>42</v>
      </c>
      <c r="B11" s="89" t="s">
        <v>43</v>
      </c>
      <c r="C11" s="89" t="s">
        <v>44</v>
      </c>
      <c r="D11" s="88" t="s">
        <v>35</v>
      </c>
      <c r="E11" s="88" t="s">
        <v>9</v>
      </c>
      <c r="F11" s="89" t="s">
        <v>36</v>
      </c>
      <c r="G11" s="88" t="s">
        <v>32</v>
      </c>
      <c r="H11" s="90">
        <v>2.39</v>
      </c>
      <c r="I11">
        <f>VLOOKUP(A11,[1]Sheet1!$A:$C,3,0)</f>
        <v>2620</v>
      </c>
      <c r="J11">
        <f t="shared" si="0"/>
        <v>6261.8</v>
      </c>
    </row>
    <row r="12" spans="1:10" x14ac:dyDescent="0.25">
      <c r="A12" s="85" t="s">
        <v>42</v>
      </c>
      <c r="B12" s="86" t="s">
        <v>43</v>
      </c>
      <c r="C12" s="86" t="s">
        <v>44</v>
      </c>
      <c r="D12" s="85" t="s">
        <v>37</v>
      </c>
      <c r="E12" s="85" t="s">
        <v>15</v>
      </c>
      <c r="F12" s="86" t="s">
        <v>36</v>
      </c>
      <c r="G12" s="85" t="s">
        <v>32</v>
      </c>
      <c r="H12" s="87">
        <v>2.2679999999999998</v>
      </c>
      <c r="I12">
        <f>VLOOKUP(A12,[1]Sheet1!$A:$C,3,0)</f>
        <v>2620</v>
      </c>
      <c r="J12">
        <f t="shared" si="0"/>
        <v>5942.16</v>
      </c>
    </row>
    <row r="13" spans="1:10" x14ac:dyDescent="0.25">
      <c r="A13" s="88" t="s">
        <v>42</v>
      </c>
      <c r="B13" s="89" t="s">
        <v>43</v>
      </c>
      <c r="C13" s="89" t="s">
        <v>44</v>
      </c>
      <c r="D13" s="88" t="s">
        <v>38</v>
      </c>
      <c r="E13" s="88" t="s">
        <v>14</v>
      </c>
      <c r="F13" s="89" t="s">
        <v>29</v>
      </c>
      <c r="G13" s="88" t="s">
        <v>32</v>
      </c>
      <c r="H13" s="90">
        <v>1</v>
      </c>
      <c r="I13">
        <f>VLOOKUP(A13,[1]Sheet1!$A:$C,3,0)</f>
        <v>2620</v>
      </c>
      <c r="J13">
        <f t="shared" si="0"/>
        <v>2620</v>
      </c>
    </row>
    <row r="14" spans="1:10" x14ac:dyDescent="0.25">
      <c r="A14" s="85" t="s">
        <v>42</v>
      </c>
      <c r="B14" s="86" t="s">
        <v>43</v>
      </c>
      <c r="C14" s="86" t="s">
        <v>44</v>
      </c>
      <c r="D14" s="85" t="s">
        <v>46</v>
      </c>
      <c r="E14" s="85" t="s">
        <v>4</v>
      </c>
      <c r="F14" s="86" t="s">
        <v>47</v>
      </c>
      <c r="G14" s="85" t="s">
        <v>32</v>
      </c>
      <c r="H14" s="87">
        <v>94</v>
      </c>
      <c r="I14">
        <f>VLOOKUP(A14,[1]Sheet1!$A:$C,3,0)</f>
        <v>2620</v>
      </c>
      <c r="J14">
        <f t="shared" si="0"/>
        <v>246280</v>
      </c>
    </row>
    <row r="15" spans="1:10" x14ac:dyDescent="0.25">
      <c r="A15" s="88" t="s">
        <v>42</v>
      </c>
      <c r="B15" s="89" t="s">
        <v>43</v>
      </c>
      <c r="C15" s="89" t="s">
        <v>44</v>
      </c>
      <c r="D15" s="88" t="s">
        <v>48</v>
      </c>
      <c r="E15" s="88" t="s">
        <v>7</v>
      </c>
      <c r="F15" s="89" t="s">
        <v>49</v>
      </c>
      <c r="G15" s="88" t="s">
        <v>32</v>
      </c>
      <c r="H15" s="90">
        <v>1</v>
      </c>
      <c r="I15">
        <f>VLOOKUP(A15,[1]Sheet1!$A:$C,3,0)</f>
        <v>2620</v>
      </c>
      <c r="J15">
        <f t="shared" si="0"/>
        <v>2620</v>
      </c>
    </row>
    <row r="16" spans="1:10" x14ac:dyDescent="0.25">
      <c r="A16" s="85" t="s">
        <v>50</v>
      </c>
      <c r="B16" s="86" t="s">
        <v>51</v>
      </c>
      <c r="C16" s="86" t="s">
        <v>44</v>
      </c>
      <c r="D16" s="85" t="s">
        <v>33</v>
      </c>
      <c r="E16" s="85" t="s">
        <v>12</v>
      </c>
      <c r="F16" s="86" t="s">
        <v>29</v>
      </c>
      <c r="G16" s="85" t="s">
        <v>32</v>
      </c>
      <c r="H16" s="87">
        <v>1</v>
      </c>
      <c r="I16">
        <f>VLOOKUP(A16,[1]Sheet1!$A:$C,3,0)</f>
        <v>2608</v>
      </c>
      <c r="J16">
        <f t="shared" si="0"/>
        <v>2608</v>
      </c>
    </row>
    <row r="17" spans="1:15" x14ac:dyDescent="0.25">
      <c r="A17" s="88" t="s">
        <v>50</v>
      </c>
      <c r="B17" s="89" t="s">
        <v>51</v>
      </c>
      <c r="C17" s="89" t="s">
        <v>44</v>
      </c>
      <c r="D17" s="88" t="s">
        <v>35</v>
      </c>
      <c r="E17" s="88" t="s">
        <v>9</v>
      </c>
      <c r="F17" s="89" t="s">
        <v>36</v>
      </c>
      <c r="G17" s="88" t="s">
        <v>32</v>
      </c>
      <c r="H17" s="90">
        <v>1.26</v>
      </c>
      <c r="I17">
        <f>VLOOKUP(A17,[1]Sheet1!$A:$C,3,0)</f>
        <v>2608</v>
      </c>
      <c r="J17">
        <f t="shared" si="0"/>
        <v>3286.08</v>
      </c>
    </row>
    <row r="18" spans="1:15" x14ac:dyDescent="0.25">
      <c r="A18" s="85" t="s">
        <v>50</v>
      </c>
      <c r="B18" s="86" t="s">
        <v>51</v>
      </c>
      <c r="C18" s="86" t="s">
        <v>44</v>
      </c>
      <c r="D18" s="85" t="s">
        <v>37</v>
      </c>
      <c r="E18" s="85" t="s">
        <v>15</v>
      </c>
      <c r="F18" s="86" t="s">
        <v>36</v>
      </c>
      <c r="G18" s="85" t="s">
        <v>32</v>
      </c>
      <c r="H18" s="87">
        <v>1.05</v>
      </c>
      <c r="I18">
        <f>VLOOKUP(A18,[1]Sheet1!$A:$C,3,0)</f>
        <v>2608</v>
      </c>
      <c r="J18">
        <f t="shared" si="0"/>
        <v>2738.4</v>
      </c>
    </row>
    <row r="19" spans="1:15" x14ac:dyDescent="0.25">
      <c r="A19" s="88" t="s">
        <v>50</v>
      </c>
      <c r="B19" s="89" t="s">
        <v>51</v>
      </c>
      <c r="C19" s="89" t="s">
        <v>44</v>
      </c>
      <c r="D19" s="88" t="s">
        <v>52</v>
      </c>
      <c r="E19" s="88" t="s">
        <v>11</v>
      </c>
      <c r="F19" s="89" t="s">
        <v>53</v>
      </c>
      <c r="G19" s="88" t="s">
        <v>32</v>
      </c>
      <c r="H19" s="90">
        <v>0.9</v>
      </c>
      <c r="I19">
        <f>VLOOKUP(A19,[1]Sheet1!$A:$C,3,0)</f>
        <v>2608</v>
      </c>
      <c r="J19">
        <f t="shared" si="0"/>
        <v>2347.2000000000003</v>
      </c>
    </row>
    <row r="20" spans="1:15" x14ac:dyDescent="0.25">
      <c r="A20" s="85" t="s">
        <v>50</v>
      </c>
      <c r="B20" s="86" t="s">
        <v>51</v>
      </c>
      <c r="C20" s="86" t="s">
        <v>44</v>
      </c>
      <c r="D20" s="85" t="s">
        <v>54</v>
      </c>
      <c r="E20" s="85" t="s">
        <v>10</v>
      </c>
      <c r="F20" s="86" t="s">
        <v>53</v>
      </c>
      <c r="G20" s="85" t="s">
        <v>32</v>
      </c>
      <c r="H20" s="87">
        <v>0.9</v>
      </c>
      <c r="I20">
        <f>VLOOKUP(A20,[1]Sheet1!$A:$C,3,0)</f>
        <v>2608</v>
      </c>
      <c r="J20">
        <f t="shared" si="0"/>
        <v>2347.2000000000003</v>
      </c>
    </row>
    <row r="21" spans="1:15" x14ac:dyDescent="0.25">
      <c r="A21" s="88" t="s">
        <v>50</v>
      </c>
      <c r="B21" s="89" t="s">
        <v>51</v>
      </c>
      <c r="C21" s="89" t="s">
        <v>44</v>
      </c>
      <c r="D21" s="88" t="s">
        <v>38</v>
      </c>
      <c r="E21" s="88" t="s">
        <v>14</v>
      </c>
      <c r="F21" s="89" t="s">
        <v>29</v>
      </c>
      <c r="G21" s="88" t="s">
        <v>32</v>
      </c>
      <c r="H21" s="90">
        <v>1</v>
      </c>
      <c r="I21">
        <f>VLOOKUP(A21,[1]Sheet1!$A:$C,3,0)</f>
        <v>2608</v>
      </c>
      <c r="J21">
        <f t="shared" si="0"/>
        <v>2608</v>
      </c>
      <c r="O21">
        <f>1800/9268</f>
        <v>0.19421665947345707</v>
      </c>
    </row>
    <row r="22" spans="1:15" x14ac:dyDescent="0.25">
      <c r="A22" s="85" t="s">
        <v>50</v>
      </c>
      <c r="B22" s="86" t="s">
        <v>51</v>
      </c>
      <c r="C22" s="86" t="s">
        <v>44</v>
      </c>
      <c r="D22" s="85" t="s">
        <v>46</v>
      </c>
      <c r="E22" s="85" t="s">
        <v>4</v>
      </c>
      <c r="F22" s="86" t="s">
        <v>47</v>
      </c>
      <c r="G22" s="85" t="s">
        <v>32</v>
      </c>
      <c r="H22" s="87">
        <v>87</v>
      </c>
      <c r="I22">
        <f>VLOOKUP(A22,[1]Sheet1!$A:$C,3,0)</f>
        <v>2608</v>
      </c>
      <c r="J22">
        <f t="shared" si="0"/>
        <v>226896</v>
      </c>
    </row>
    <row r="23" spans="1:15" x14ac:dyDescent="0.25">
      <c r="A23" s="88" t="s">
        <v>50</v>
      </c>
      <c r="B23" s="89" t="s">
        <v>51</v>
      </c>
      <c r="C23" s="89" t="s">
        <v>44</v>
      </c>
      <c r="D23" s="88" t="s">
        <v>55</v>
      </c>
      <c r="E23" s="88" t="s">
        <v>8</v>
      </c>
      <c r="F23" s="89" t="s">
        <v>49</v>
      </c>
      <c r="G23" s="88" t="s">
        <v>32</v>
      </c>
      <c r="H23" s="90">
        <v>1</v>
      </c>
      <c r="I23">
        <f>VLOOKUP(A23,[1]Sheet1!$A:$C,3,0)</f>
        <v>2608</v>
      </c>
      <c r="J23">
        <f t="shared" si="0"/>
        <v>2608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D2"/>
  <sheetViews>
    <sheetView workbookViewId="0"/>
  </sheetViews>
  <sheetFormatPr defaultColWidth="9.109375" defaultRowHeight="14.4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82" t="s">
        <v>56</v>
      </c>
      <c r="B1" s="82" t="s">
        <v>57</v>
      </c>
      <c r="C1" s="82" t="s">
        <v>58</v>
      </c>
      <c r="D1" s="82" t="s">
        <v>59</v>
      </c>
    </row>
    <row r="2" spans="1:4" x14ac:dyDescent="0.25">
      <c r="A2" s="57" t="s">
        <v>18</v>
      </c>
      <c r="B2" s="57" t="s">
        <v>60</v>
      </c>
      <c r="C2" s="57" t="s">
        <v>27</v>
      </c>
      <c r="D2" s="57" t="s">
        <v>29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5"/>
  <sheetViews>
    <sheetView workbookViewId="0"/>
  </sheetViews>
  <sheetFormatPr defaultColWidth="9.109375" defaultRowHeight="14.4" x14ac:dyDescent="0.25"/>
  <cols>
    <col min="1" max="2" width="25" customWidth="1"/>
  </cols>
  <sheetData>
    <row r="1" spans="1:2" x14ac:dyDescent="0.25">
      <c r="A1" s="82" t="s">
        <v>61</v>
      </c>
      <c r="B1" s="82" t="s">
        <v>58</v>
      </c>
    </row>
    <row r="2" spans="1:2" x14ac:dyDescent="0.25">
      <c r="A2" s="57" t="s">
        <v>62</v>
      </c>
      <c r="B2" s="57" t="s">
        <v>63</v>
      </c>
    </row>
    <row r="3" spans="1:2" x14ac:dyDescent="0.25">
      <c r="A3" s="57" t="s">
        <v>64</v>
      </c>
      <c r="B3" s="57" t="s">
        <v>65</v>
      </c>
    </row>
    <row r="4" spans="1:2" x14ac:dyDescent="0.25">
      <c r="A4" s="57" t="s">
        <v>66</v>
      </c>
      <c r="B4" s="57" t="s">
        <v>67</v>
      </c>
    </row>
    <row r="5" spans="1:2" x14ac:dyDescent="0.25">
      <c r="A5" s="57" t="s">
        <v>68</v>
      </c>
      <c r="B5" s="57" t="s">
        <v>69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workbookViewId="0">
      <selection activeCell="L17" sqref="L17"/>
    </sheetView>
  </sheetViews>
  <sheetFormatPr defaultColWidth="9" defaultRowHeight="14.4" x14ac:dyDescent="0.25"/>
  <cols>
    <col min="1" max="1" width="11.44140625" style="40" customWidth="1"/>
    <col min="2" max="2" width="21.21875" customWidth="1"/>
    <col min="3" max="4" width="9" style="40"/>
    <col min="5" max="5" width="9" style="40" hidden="1" customWidth="1"/>
    <col min="6" max="6" width="9" style="40"/>
    <col min="7" max="7" width="12.21875" style="40" customWidth="1"/>
    <col min="8" max="8" width="12.33203125" style="40" customWidth="1"/>
    <col min="9" max="9" width="13.33203125" style="40" hidden="1" customWidth="1"/>
    <col min="10" max="10" width="9.33203125" style="40" customWidth="1"/>
    <col min="11" max="12" width="9" style="40"/>
    <col min="14" max="14" width="9" customWidth="1"/>
    <col min="15" max="15" width="9.33203125" hidden="1" customWidth="1"/>
    <col min="16" max="19" width="9" hidden="1" customWidth="1"/>
    <col min="21" max="21" width="9.33203125"/>
    <col min="22" max="22" width="62.44140625" customWidth="1"/>
  </cols>
  <sheetData>
    <row r="1" spans="1:22" x14ac:dyDescent="0.25">
      <c r="C1" s="40" t="s">
        <v>70</v>
      </c>
      <c r="D1" s="40" t="s">
        <v>70</v>
      </c>
      <c r="F1" s="40" t="s">
        <v>71</v>
      </c>
      <c r="G1" s="40" t="s">
        <v>72</v>
      </c>
      <c r="H1" s="40" t="s">
        <v>73</v>
      </c>
      <c r="I1" s="40" t="s">
        <v>74</v>
      </c>
      <c r="J1" s="40" t="s">
        <v>75</v>
      </c>
    </row>
    <row r="2" spans="1:22" ht="22.05" customHeight="1" x14ac:dyDescent="0.25">
      <c r="A2" s="66" t="s">
        <v>76</v>
      </c>
      <c r="B2" s="66" t="s">
        <v>77</v>
      </c>
      <c r="C2" s="67" t="s">
        <v>78</v>
      </c>
      <c r="D2" s="67" t="s">
        <v>79</v>
      </c>
      <c r="E2" s="67" t="s">
        <v>80</v>
      </c>
      <c r="F2" s="67" t="s">
        <v>81</v>
      </c>
      <c r="G2" s="67" t="s">
        <v>82</v>
      </c>
      <c r="H2" s="66" t="s">
        <v>83</v>
      </c>
      <c r="I2" s="66" t="s">
        <v>84</v>
      </c>
      <c r="J2" s="67" t="s">
        <v>85</v>
      </c>
      <c r="K2" s="67" t="s">
        <v>86</v>
      </c>
      <c r="L2" s="73" t="s">
        <v>87</v>
      </c>
      <c r="M2" s="66" t="s">
        <v>88</v>
      </c>
      <c r="N2" s="66" t="s">
        <v>89</v>
      </c>
      <c r="O2" s="51"/>
      <c r="P2" s="51"/>
      <c r="Q2" s="51"/>
      <c r="R2" s="51"/>
      <c r="S2" s="51"/>
      <c r="T2" s="79" t="s">
        <v>90</v>
      </c>
      <c r="U2" s="79"/>
    </row>
    <row r="3" spans="1:22" ht="22.05" customHeight="1" x14ac:dyDescent="0.25">
      <c r="A3" s="45" t="s">
        <v>91</v>
      </c>
      <c r="B3" s="45"/>
      <c r="C3" s="68">
        <v>336</v>
      </c>
      <c r="D3" s="68">
        <v>269</v>
      </c>
      <c r="E3" s="68">
        <v>592.65</v>
      </c>
      <c r="F3" s="68">
        <v>396.27</v>
      </c>
      <c r="G3" s="68">
        <f>16679.3-500</f>
        <v>16179.3</v>
      </c>
      <c r="H3" s="45">
        <v>15365.48</v>
      </c>
      <c r="I3" s="45">
        <v>12878.28</v>
      </c>
      <c r="J3" s="68">
        <v>13419.98</v>
      </c>
      <c r="K3" s="68">
        <f t="shared" ref="K3:K8" si="0">C3+D3+G3-F3-J3</f>
        <v>2968.0499999999993</v>
      </c>
      <c r="L3" s="74">
        <v>1112.9000000000001</v>
      </c>
      <c r="M3" s="45">
        <f t="shared" ref="M3:M16" si="1">K3-L3</f>
        <v>1855.1499999999992</v>
      </c>
      <c r="N3" s="45">
        <v>2487.1999999999998</v>
      </c>
      <c r="O3" s="45">
        <f t="shared" ref="O3:P6" si="2">K3-N3</f>
        <v>480.84999999999945</v>
      </c>
      <c r="P3" s="45">
        <f t="shared" si="2"/>
        <v>632.05000000000064</v>
      </c>
      <c r="Q3" s="45">
        <f>N3-L3</f>
        <v>1374.2999999999997</v>
      </c>
      <c r="R3" s="45">
        <f>P3-D3</f>
        <v>363.05000000000064</v>
      </c>
      <c r="S3" s="51"/>
      <c r="T3" s="51">
        <f>M3-D3</f>
        <v>1586.1499999999992</v>
      </c>
      <c r="U3" s="51">
        <f>T3-N3</f>
        <v>-901.05000000000064</v>
      </c>
    </row>
    <row r="4" spans="1:22" ht="22.05" customHeight="1" x14ac:dyDescent="0.25">
      <c r="A4" s="69" t="s">
        <v>92</v>
      </c>
      <c r="B4" s="45"/>
      <c r="C4" s="68">
        <v>698.2</v>
      </c>
      <c r="D4" s="68">
        <v>231.2</v>
      </c>
      <c r="E4" s="68">
        <v>232.68</v>
      </c>
      <c r="F4" s="68">
        <v>2190</v>
      </c>
      <c r="G4" s="68">
        <v>22724.6</v>
      </c>
      <c r="H4" s="45">
        <v>23171.59</v>
      </c>
      <c r="I4" s="45">
        <v>18794.64</v>
      </c>
      <c r="J4" s="68">
        <v>18323.8</v>
      </c>
      <c r="K4" s="68">
        <f t="shared" si="0"/>
        <v>3140.2000000000007</v>
      </c>
      <c r="L4" s="75">
        <v>1900.5</v>
      </c>
      <c r="M4" s="45">
        <f t="shared" si="1"/>
        <v>1239.7000000000007</v>
      </c>
      <c r="N4" s="45">
        <v>4376.95</v>
      </c>
      <c r="O4" s="45">
        <f t="shared" si="2"/>
        <v>-1236.7499999999991</v>
      </c>
      <c r="P4" s="45">
        <f t="shared" si="2"/>
        <v>3137.2499999999991</v>
      </c>
      <c r="Q4" s="45">
        <f>N4-L4</f>
        <v>2476.4499999999998</v>
      </c>
      <c r="R4" s="45">
        <f>P4-D4</f>
        <v>2906.0499999999993</v>
      </c>
      <c r="S4" s="51"/>
      <c r="T4" s="51">
        <f t="shared" ref="T4:T13" si="3">M4-D4</f>
        <v>1008.5000000000007</v>
      </c>
      <c r="U4" s="51">
        <f t="shared" ref="U4:U15" si="4">T4-N4</f>
        <v>-3368.4499999999989</v>
      </c>
    </row>
    <row r="5" spans="1:22" ht="22.05" customHeight="1" x14ac:dyDescent="0.25">
      <c r="A5" s="70" t="s">
        <v>93</v>
      </c>
      <c r="B5" s="45"/>
      <c r="C5" s="68">
        <v>246</v>
      </c>
      <c r="D5" s="68">
        <v>210</v>
      </c>
      <c r="E5" s="68">
        <v>216</v>
      </c>
      <c r="F5" s="68">
        <v>0</v>
      </c>
      <c r="G5" s="68">
        <v>1551</v>
      </c>
      <c r="H5" s="45">
        <v>551</v>
      </c>
      <c r="I5" s="45">
        <v>408</v>
      </c>
      <c r="J5" s="68">
        <v>697</v>
      </c>
      <c r="K5" s="68">
        <f t="shared" si="0"/>
        <v>1310</v>
      </c>
      <c r="L5" s="75">
        <v>586</v>
      </c>
      <c r="M5" s="45">
        <f t="shared" si="1"/>
        <v>724</v>
      </c>
      <c r="N5" s="45">
        <v>143</v>
      </c>
      <c r="O5" s="45">
        <f t="shared" si="2"/>
        <v>1167</v>
      </c>
      <c r="P5" s="45">
        <f t="shared" si="2"/>
        <v>-581</v>
      </c>
      <c r="Q5" s="45">
        <f>N5-L5</f>
        <v>-443</v>
      </c>
      <c r="R5" s="45">
        <f>P5-D5</f>
        <v>-791</v>
      </c>
      <c r="S5" s="51"/>
      <c r="T5" s="51">
        <f t="shared" si="3"/>
        <v>514</v>
      </c>
      <c r="U5" s="51">
        <f t="shared" si="4"/>
        <v>371</v>
      </c>
    </row>
    <row r="6" spans="1:22" ht="22.05" customHeight="1" x14ac:dyDescent="0.25">
      <c r="A6" s="70" t="s">
        <v>94</v>
      </c>
      <c r="B6" s="45"/>
      <c r="C6" s="68">
        <v>277</v>
      </c>
      <c r="D6" s="68">
        <v>122</v>
      </c>
      <c r="E6" s="68">
        <v>138</v>
      </c>
      <c r="F6" s="68">
        <v>1</v>
      </c>
      <c r="G6" s="68">
        <v>595</v>
      </c>
      <c r="H6" s="45">
        <v>166</v>
      </c>
      <c r="I6" s="45">
        <v>0</v>
      </c>
      <c r="J6" s="68">
        <v>0</v>
      </c>
      <c r="K6" s="68">
        <f t="shared" si="0"/>
        <v>993</v>
      </c>
      <c r="L6" s="75">
        <v>372</v>
      </c>
      <c r="M6" s="45">
        <f t="shared" si="1"/>
        <v>621</v>
      </c>
      <c r="N6" s="45">
        <v>166</v>
      </c>
      <c r="O6" s="45">
        <f t="shared" si="2"/>
        <v>827</v>
      </c>
      <c r="P6" s="45">
        <f t="shared" si="2"/>
        <v>-455</v>
      </c>
      <c r="Q6" s="45">
        <f>N6-L6</f>
        <v>-206</v>
      </c>
      <c r="R6" s="45">
        <f>P6-D6</f>
        <v>-577</v>
      </c>
      <c r="S6" s="51"/>
      <c r="T6" s="51">
        <f t="shared" si="3"/>
        <v>499</v>
      </c>
      <c r="U6" s="51">
        <f t="shared" si="4"/>
        <v>333</v>
      </c>
    </row>
    <row r="7" spans="1:22" ht="28.05" customHeight="1" x14ac:dyDescent="0.25">
      <c r="A7" s="45" t="s">
        <v>95</v>
      </c>
      <c r="B7" s="45" t="s">
        <v>96</v>
      </c>
      <c r="C7" s="68"/>
      <c r="D7" s="68">
        <v>383</v>
      </c>
      <c r="E7" s="68"/>
      <c r="F7" s="68"/>
      <c r="G7" s="68">
        <v>845</v>
      </c>
      <c r="H7" s="45">
        <v>112</v>
      </c>
      <c r="I7" s="45">
        <v>89</v>
      </c>
      <c r="J7" s="68">
        <v>89</v>
      </c>
      <c r="K7" s="68">
        <f t="shared" si="0"/>
        <v>1139</v>
      </c>
      <c r="L7" s="45">
        <v>675</v>
      </c>
      <c r="M7" s="45">
        <f t="shared" si="1"/>
        <v>464</v>
      </c>
      <c r="N7" s="45">
        <v>23</v>
      </c>
      <c r="O7" s="45">
        <f t="shared" ref="O7:O21" si="5">K7-N7</f>
        <v>1116</v>
      </c>
      <c r="P7" s="45">
        <f t="shared" ref="P7:P21" si="6">L7-O7</f>
        <v>-441</v>
      </c>
      <c r="Q7" s="45">
        <f t="shared" ref="Q7:Q21" si="7">N7-L7</f>
        <v>-652</v>
      </c>
      <c r="R7" s="45">
        <f t="shared" ref="R7:R21" si="8">P7-D7</f>
        <v>-824</v>
      </c>
      <c r="S7" s="51"/>
      <c r="T7" s="51">
        <f t="shared" si="3"/>
        <v>81</v>
      </c>
      <c r="U7" s="51">
        <f t="shared" si="4"/>
        <v>58</v>
      </c>
    </row>
    <row r="8" spans="1:22" ht="28.05" customHeight="1" x14ac:dyDescent="0.25">
      <c r="A8" s="49" t="s">
        <v>97</v>
      </c>
      <c r="B8" s="49" t="s">
        <v>98</v>
      </c>
      <c r="C8" s="71">
        <v>1011</v>
      </c>
      <c r="D8" s="71">
        <v>2568</v>
      </c>
      <c r="E8" s="71"/>
      <c r="F8" s="71"/>
      <c r="G8" s="71">
        <v>4318</v>
      </c>
      <c r="H8" s="49">
        <f>3656+1550</f>
        <v>5206</v>
      </c>
      <c r="I8" s="49">
        <v>4656</v>
      </c>
      <c r="J8" s="76">
        <v>4715</v>
      </c>
      <c r="K8" s="68">
        <f t="shared" si="0"/>
        <v>3182</v>
      </c>
      <c r="L8" s="45">
        <v>346</v>
      </c>
      <c r="M8" s="45">
        <f t="shared" si="1"/>
        <v>2836</v>
      </c>
      <c r="N8" s="45">
        <v>550</v>
      </c>
      <c r="O8" s="45">
        <f t="shared" si="5"/>
        <v>2632</v>
      </c>
      <c r="P8" s="45">
        <f t="shared" si="6"/>
        <v>-2286</v>
      </c>
      <c r="Q8" s="45">
        <f t="shared" si="7"/>
        <v>204</v>
      </c>
      <c r="R8" s="45">
        <f t="shared" si="8"/>
        <v>-4854</v>
      </c>
      <c r="S8" s="51"/>
      <c r="T8" s="51">
        <f t="shared" si="3"/>
        <v>268</v>
      </c>
      <c r="U8" s="51">
        <f t="shared" si="4"/>
        <v>-282</v>
      </c>
      <c r="V8" s="80" t="s">
        <v>99</v>
      </c>
    </row>
    <row r="9" spans="1:22" s="39" customFormat="1" ht="28.05" customHeight="1" x14ac:dyDescent="0.25">
      <c r="A9" s="70" t="s">
        <v>100</v>
      </c>
      <c r="B9" s="72" t="s">
        <v>101</v>
      </c>
      <c r="C9" s="68">
        <v>130</v>
      </c>
      <c r="D9" s="68">
        <v>1513</v>
      </c>
      <c r="E9" s="68"/>
      <c r="F9" s="68">
        <v>20</v>
      </c>
      <c r="G9" s="68">
        <v>1860</v>
      </c>
      <c r="H9" s="45">
        <v>385</v>
      </c>
      <c r="I9" s="45">
        <v>321</v>
      </c>
      <c r="J9" s="68">
        <v>321</v>
      </c>
      <c r="K9" s="68">
        <f t="shared" ref="K9:K13" si="9">C9+D9+G9-F9-J9</f>
        <v>3162</v>
      </c>
      <c r="L9" s="77">
        <v>76</v>
      </c>
      <c r="M9" s="77">
        <f t="shared" si="1"/>
        <v>3086</v>
      </c>
      <c r="N9" s="77">
        <v>64</v>
      </c>
      <c r="O9" s="77">
        <f t="shared" si="5"/>
        <v>3098</v>
      </c>
      <c r="P9" s="77">
        <f t="shared" si="6"/>
        <v>-3022</v>
      </c>
      <c r="Q9" s="77">
        <f t="shared" si="7"/>
        <v>-12</v>
      </c>
      <c r="R9" s="77">
        <f t="shared" si="8"/>
        <v>-4535</v>
      </c>
      <c r="S9" s="81"/>
      <c r="T9" s="81">
        <f t="shared" si="3"/>
        <v>1573</v>
      </c>
      <c r="U9" s="78">
        <f t="shared" si="4"/>
        <v>1509</v>
      </c>
    </row>
    <row r="10" spans="1:22" ht="28.05" customHeight="1" x14ac:dyDescent="0.25">
      <c r="A10" s="49" t="s">
        <v>102</v>
      </c>
      <c r="B10" s="51" t="s">
        <v>103</v>
      </c>
      <c r="C10" s="71">
        <v>661</v>
      </c>
      <c r="D10" s="71">
        <v>871.2</v>
      </c>
      <c r="E10" s="71"/>
      <c r="F10" s="71">
        <v>902.45</v>
      </c>
      <c r="G10" s="71">
        <v>2830</v>
      </c>
      <c r="H10" s="49">
        <v>2827.306</v>
      </c>
      <c r="I10" s="49"/>
      <c r="J10" s="71">
        <v>3340.56</v>
      </c>
      <c r="K10" s="68">
        <f t="shared" si="9"/>
        <v>119.19000000000005</v>
      </c>
      <c r="L10" s="49">
        <v>123.2</v>
      </c>
      <c r="M10" s="45">
        <f t="shared" si="1"/>
        <v>-4.0099999999999483</v>
      </c>
      <c r="N10" s="45">
        <v>0</v>
      </c>
      <c r="O10" s="45">
        <f t="shared" si="5"/>
        <v>119.19000000000005</v>
      </c>
      <c r="P10" s="45">
        <f t="shared" si="6"/>
        <v>4.0099999999999483</v>
      </c>
      <c r="Q10" s="45">
        <f t="shared" si="7"/>
        <v>-123.2</v>
      </c>
      <c r="R10" s="45">
        <f t="shared" si="8"/>
        <v>-867.19</v>
      </c>
      <c r="S10" s="51"/>
      <c r="T10" s="51">
        <f t="shared" si="3"/>
        <v>-875.21</v>
      </c>
      <c r="U10" s="51">
        <f t="shared" si="4"/>
        <v>-875.21</v>
      </c>
      <c r="V10" t="s">
        <v>104</v>
      </c>
    </row>
    <row r="11" spans="1:22" ht="28.05" customHeight="1" x14ac:dyDescent="0.25">
      <c r="A11" s="49" t="s">
        <v>105</v>
      </c>
      <c r="B11" s="51" t="s">
        <v>106</v>
      </c>
      <c r="C11" s="71">
        <v>3086</v>
      </c>
      <c r="D11" s="71">
        <v>1217</v>
      </c>
      <c r="E11" s="71"/>
      <c r="F11" s="71"/>
      <c r="G11" s="71">
        <v>18759</v>
      </c>
      <c r="H11" s="49">
        <v>20657</v>
      </c>
      <c r="I11" s="49"/>
      <c r="J11" s="71">
        <v>14023</v>
      </c>
      <c r="K11" s="68">
        <f t="shared" si="9"/>
        <v>9039</v>
      </c>
      <c r="L11" s="49">
        <v>358</v>
      </c>
      <c r="M11" s="45">
        <f t="shared" si="1"/>
        <v>8681</v>
      </c>
      <c r="N11" s="45">
        <v>6667</v>
      </c>
      <c r="O11" s="45">
        <f t="shared" si="5"/>
        <v>2372</v>
      </c>
      <c r="P11" s="45">
        <f t="shared" si="6"/>
        <v>-2014</v>
      </c>
      <c r="Q11" s="45">
        <f t="shared" si="7"/>
        <v>6309</v>
      </c>
      <c r="R11" s="45">
        <f t="shared" si="8"/>
        <v>-3231</v>
      </c>
      <c r="S11" s="51"/>
      <c r="T11" s="51">
        <f t="shared" si="3"/>
        <v>7464</v>
      </c>
      <c r="U11" s="51">
        <f t="shared" si="4"/>
        <v>797</v>
      </c>
    </row>
    <row r="12" spans="1:22" ht="28.05" customHeight="1" x14ac:dyDescent="0.25">
      <c r="A12" s="49" t="s">
        <v>107</v>
      </c>
      <c r="B12" s="51" t="s">
        <v>108</v>
      </c>
      <c r="C12" s="71">
        <v>207</v>
      </c>
      <c r="D12" s="71">
        <v>570.79999999999995</v>
      </c>
      <c r="E12" s="71"/>
      <c r="F12" s="71">
        <v>104.8</v>
      </c>
      <c r="G12" s="71">
        <v>1907</v>
      </c>
      <c r="H12" s="49">
        <v>783.6</v>
      </c>
      <c r="I12" s="49"/>
      <c r="J12" s="71">
        <v>707.01</v>
      </c>
      <c r="K12" s="68">
        <f t="shared" si="9"/>
        <v>1872.99</v>
      </c>
      <c r="L12" s="63">
        <v>155.1</v>
      </c>
      <c r="M12" s="77">
        <f t="shared" si="1"/>
        <v>1717.89</v>
      </c>
      <c r="N12" s="77">
        <v>49.19</v>
      </c>
      <c r="O12" s="77">
        <f t="shared" si="5"/>
        <v>1823.8</v>
      </c>
      <c r="P12" s="77">
        <f t="shared" si="6"/>
        <v>-1668.7</v>
      </c>
      <c r="Q12" s="77">
        <f t="shared" si="7"/>
        <v>-105.91</v>
      </c>
      <c r="R12" s="77">
        <f t="shared" si="8"/>
        <v>-2239.5</v>
      </c>
      <c r="S12" s="78"/>
      <c r="T12" s="78">
        <f t="shared" si="3"/>
        <v>1147.0900000000001</v>
      </c>
      <c r="U12" s="78">
        <f t="shared" si="4"/>
        <v>1097.9000000000001</v>
      </c>
    </row>
    <row r="13" spans="1:22" ht="28.05" customHeight="1" x14ac:dyDescent="0.25">
      <c r="A13" s="49" t="s">
        <v>109</v>
      </c>
      <c r="B13" s="51" t="s">
        <v>110</v>
      </c>
      <c r="C13" s="71">
        <v>49.2</v>
      </c>
      <c r="D13" s="71">
        <v>1720.2</v>
      </c>
      <c r="E13" s="71"/>
      <c r="F13" s="71">
        <f>10.45+286.4</f>
        <v>296.84999999999997</v>
      </c>
      <c r="G13" s="71">
        <v>5600</v>
      </c>
      <c r="H13" s="49">
        <v>2030.2</v>
      </c>
      <c r="I13" s="49"/>
      <c r="J13" s="71">
        <v>1975.79</v>
      </c>
      <c r="K13" s="68">
        <f t="shared" si="9"/>
        <v>5096.7599999999993</v>
      </c>
      <c r="L13" s="49">
        <v>657.5</v>
      </c>
      <c r="M13" s="77">
        <f t="shared" si="1"/>
        <v>4439.2599999999993</v>
      </c>
      <c r="N13" s="78">
        <v>128.54</v>
      </c>
      <c r="O13" s="78">
        <f t="shared" si="5"/>
        <v>4968.2199999999993</v>
      </c>
      <c r="P13" s="78">
        <f t="shared" si="6"/>
        <v>-4310.7199999999993</v>
      </c>
      <c r="Q13" s="78">
        <f t="shared" si="7"/>
        <v>-528.96</v>
      </c>
      <c r="R13" s="78">
        <f t="shared" si="8"/>
        <v>-6030.9199999999992</v>
      </c>
      <c r="S13" s="78"/>
      <c r="T13" s="78">
        <f t="shared" si="3"/>
        <v>2719.0599999999995</v>
      </c>
      <c r="U13" s="78">
        <f>T13-N13</f>
        <v>2590.5199999999995</v>
      </c>
      <c r="V13" t="s">
        <v>111</v>
      </c>
    </row>
    <row r="14" spans="1:22" ht="28.05" customHeight="1" x14ac:dyDescent="0.25">
      <c r="A14" s="72" t="s">
        <v>112</v>
      </c>
      <c r="B14" s="72" t="s">
        <v>113</v>
      </c>
      <c r="C14" s="71">
        <v>87</v>
      </c>
      <c r="D14" s="71">
        <v>837.8</v>
      </c>
      <c r="E14" s="71"/>
      <c r="F14" s="71">
        <v>0</v>
      </c>
      <c r="G14" s="71">
        <v>2550.6</v>
      </c>
      <c r="H14" s="49">
        <v>954</v>
      </c>
      <c r="I14" s="49"/>
      <c r="J14" s="71">
        <v>585.79999999999995</v>
      </c>
      <c r="K14" s="71">
        <v>2315</v>
      </c>
      <c r="L14" s="49">
        <v>1140.8</v>
      </c>
      <c r="M14" s="77">
        <f t="shared" si="1"/>
        <v>1174.2</v>
      </c>
      <c r="N14" s="78">
        <v>221</v>
      </c>
      <c r="O14" s="78">
        <f>K14-N14</f>
        <v>2094</v>
      </c>
      <c r="P14" s="78">
        <f>L14-O14</f>
        <v>-953.2</v>
      </c>
      <c r="Q14" s="78">
        <f>N14-L14</f>
        <v>-919.8</v>
      </c>
      <c r="R14" s="78">
        <f>P14-D14</f>
        <v>-1791</v>
      </c>
      <c r="S14" s="78"/>
      <c r="T14" s="78">
        <f>M14-D14</f>
        <v>336.40000000000009</v>
      </c>
      <c r="U14" s="78">
        <f>T14-N14</f>
        <v>115.40000000000009</v>
      </c>
    </row>
    <row r="15" spans="1:22" ht="28.05" customHeight="1" x14ac:dyDescent="0.25">
      <c r="A15" s="72" t="s">
        <v>114</v>
      </c>
      <c r="B15" s="72" t="s">
        <v>115</v>
      </c>
      <c r="C15" s="49">
        <v>3846.5</v>
      </c>
      <c r="D15" s="49">
        <v>1024</v>
      </c>
      <c r="E15" s="49"/>
      <c r="F15" s="49">
        <v>745.95</v>
      </c>
      <c r="G15" s="49">
        <v>13349.5</v>
      </c>
      <c r="H15" s="49">
        <v>15292.223</v>
      </c>
      <c r="I15" s="49"/>
      <c r="J15" s="49">
        <v>12469.38</v>
      </c>
      <c r="K15" s="49">
        <f t="shared" ref="K15:K21" si="10">C15+D15+G15-F15-J15</f>
        <v>5004.67</v>
      </c>
      <c r="L15" s="49">
        <v>0</v>
      </c>
      <c r="M15" s="77">
        <f t="shared" si="1"/>
        <v>5004.67</v>
      </c>
      <c r="N15" s="51">
        <v>2936.55</v>
      </c>
      <c r="O15" s="51">
        <f t="shared" si="5"/>
        <v>2068.12</v>
      </c>
      <c r="P15" s="51">
        <f t="shared" si="6"/>
        <v>-2068.12</v>
      </c>
      <c r="Q15" s="51">
        <f t="shared" si="7"/>
        <v>2936.55</v>
      </c>
      <c r="R15" s="51">
        <f t="shared" si="8"/>
        <v>-3092.12</v>
      </c>
      <c r="S15" s="51"/>
      <c r="T15" s="78">
        <f>M15-D15</f>
        <v>3980.67</v>
      </c>
      <c r="U15" s="51">
        <f t="shared" si="4"/>
        <v>1044.1199999999999</v>
      </c>
    </row>
    <row r="16" spans="1:22" ht="28.05" customHeight="1" x14ac:dyDescent="0.25">
      <c r="A16" s="49"/>
      <c r="B16" s="51"/>
      <c r="C16" s="49"/>
      <c r="D16" s="49"/>
      <c r="E16" s="49"/>
      <c r="F16" s="49"/>
      <c r="G16" s="49"/>
      <c r="H16" s="49"/>
      <c r="I16" s="49"/>
      <c r="J16" s="49"/>
      <c r="K16" s="49">
        <f t="shared" si="10"/>
        <v>0</v>
      </c>
      <c r="L16" s="49"/>
      <c r="M16" s="77">
        <f t="shared" si="1"/>
        <v>0</v>
      </c>
      <c r="N16" s="51">
        <v>0</v>
      </c>
      <c r="O16" s="51">
        <f t="shared" si="5"/>
        <v>0</v>
      </c>
      <c r="P16" s="51">
        <f t="shared" si="6"/>
        <v>0</v>
      </c>
      <c r="Q16" s="51">
        <f t="shared" si="7"/>
        <v>0</v>
      </c>
      <c r="R16" s="51">
        <f t="shared" si="8"/>
        <v>0</v>
      </c>
      <c r="S16" s="51"/>
      <c r="T16" s="51"/>
      <c r="U16" s="51"/>
    </row>
    <row r="17" spans="1:21" ht="28.05" customHeight="1" x14ac:dyDescent="0.25">
      <c r="A17" s="49"/>
      <c r="B17" s="51"/>
      <c r="C17" s="49"/>
      <c r="D17" s="49"/>
      <c r="E17" s="49"/>
      <c r="F17" s="49"/>
      <c r="G17" s="49"/>
      <c r="H17" s="49"/>
      <c r="I17" s="49"/>
      <c r="J17" s="49"/>
      <c r="K17" s="49">
        <f t="shared" si="10"/>
        <v>0</v>
      </c>
      <c r="L17" s="49"/>
      <c r="M17" s="51"/>
      <c r="N17" s="51">
        <v>0</v>
      </c>
      <c r="O17" s="51">
        <f t="shared" si="5"/>
        <v>0</v>
      </c>
      <c r="P17" s="51">
        <f t="shared" si="6"/>
        <v>0</v>
      </c>
      <c r="Q17" s="51">
        <f t="shared" si="7"/>
        <v>0</v>
      </c>
      <c r="R17" s="51">
        <f t="shared" si="8"/>
        <v>0</v>
      </c>
      <c r="S17" s="51"/>
      <c r="T17" s="51"/>
      <c r="U17" s="51"/>
    </row>
    <row r="18" spans="1:21" ht="28.05" customHeight="1" x14ac:dyDescent="0.25">
      <c r="A18" s="49"/>
      <c r="B18" s="51"/>
      <c r="C18" s="49"/>
      <c r="D18" s="49"/>
      <c r="E18" s="49"/>
      <c r="F18" s="49"/>
      <c r="G18" s="49"/>
      <c r="H18" s="49"/>
      <c r="I18" s="49"/>
      <c r="J18" s="49"/>
      <c r="K18" s="49">
        <f t="shared" si="10"/>
        <v>0</v>
      </c>
      <c r="L18" s="49"/>
      <c r="M18" s="51"/>
      <c r="N18" s="51">
        <v>0</v>
      </c>
      <c r="O18" s="51">
        <f t="shared" si="5"/>
        <v>0</v>
      </c>
      <c r="P18" s="51">
        <f t="shared" si="6"/>
        <v>0</v>
      </c>
      <c r="Q18" s="51">
        <f t="shared" si="7"/>
        <v>0</v>
      </c>
      <c r="R18" s="51">
        <f t="shared" si="8"/>
        <v>0</v>
      </c>
      <c r="S18" s="51"/>
      <c r="T18" s="51"/>
      <c r="U18" s="51"/>
    </row>
    <row r="19" spans="1:21" ht="28.05" customHeight="1" x14ac:dyDescent="0.25">
      <c r="A19" s="49"/>
      <c r="B19" s="51"/>
      <c r="C19" s="49"/>
      <c r="D19" s="49"/>
      <c r="E19" s="49"/>
      <c r="F19" s="49"/>
      <c r="G19" s="49"/>
      <c r="H19" s="49"/>
      <c r="I19" s="49"/>
      <c r="J19" s="49"/>
      <c r="K19" s="49">
        <f t="shared" si="10"/>
        <v>0</v>
      </c>
      <c r="L19" s="49"/>
      <c r="M19" s="51"/>
      <c r="N19" s="51">
        <v>0</v>
      </c>
      <c r="O19" s="51">
        <f t="shared" si="5"/>
        <v>0</v>
      </c>
      <c r="P19" s="51">
        <f t="shared" si="6"/>
        <v>0</v>
      </c>
      <c r="Q19" s="51">
        <f t="shared" si="7"/>
        <v>0</v>
      </c>
      <c r="R19" s="51">
        <f t="shared" si="8"/>
        <v>0</v>
      </c>
      <c r="S19" s="51"/>
      <c r="T19" s="51"/>
      <c r="U19" s="51"/>
    </row>
    <row r="20" spans="1:21" ht="28.05" customHeight="1" x14ac:dyDescent="0.25">
      <c r="A20" s="49"/>
      <c r="B20" s="51"/>
      <c r="C20" s="49"/>
      <c r="D20" s="49"/>
      <c r="E20" s="49"/>
      <c r="F20" s="49"/>
      <c r="G20" s="49"/>
      <c r="H20" s="49"/>
      <c r="I20" s="49"/>
      <c r="J20" s="49"/>
      <c r="K20" s="49">
        <f t="shared" si="10"/>
        <v>0</v>
      </c>
      <c r="L20" s="49"/>
      <c r="M20" s="51"/>
      <c r="N20" s="51">
        <f>H20-I20</f>
        <v>0</v>
      </c>
      <c r="O20" s="51">
        <f t="shared" si="5"/>
        <v>0</v>
      </c>
      <c r="P20" s="51">
        <f t="shared" si="6"/>
        <v>0</v>
      </c>
      <c r="Q20" s="51">
        <f t="shared" si="7"/>
        <v>0</v>
      </c>
      <c r="R20" s="51">
        <f t="shared" si="8"/>
        <v>0</v>
      </c>
      <c r="S20" s="51"/>
      <c r="T20" s="51"/>
      <c r="U20" s="51"/>
    </row>
    <row r="21" spans="1:21" ht="28.05" customHeight="1" x14ac:dyDescent="0.25">
      <c r="A21" s="49"/>
      <c r="B21" s="51"/>
      <c r="C21" s="49"/>
      <c r="D21" s="49"/>
      <c r="E21" s="49"/>
      <c r="F21" s="49"/>
      <c r="G21" s="49"/>
      <c r="H21" s="49"/>
      <c r="I21" s="49"/>
      <c r="J21" s="49"/>
      <c r="K21" s="49">
        <f t="shared" si="10"/>
        <v>0</v>
      </c>
      <c r="L21" s="49"/>
      <c r="M21" s="51"/>
      <c r="N21" s="51">
        <f>H21-I21</f>
        <v>0</v>
      </c>
      <c r="O21" s="51">
        <f t="shared" si="5"/>
        <v>0</v>
      </c>
      <c r="P21" s="51">
        <f t="shared" si="6"/>
        <v>0</v>
      </c>
      <c r="Q21" s="51">
        <f t="shared" si="7"/>
        <v>0</v>
      </c>
      <c r="R21" s="51">
        <f t="shared" si="8"/>
        <v>0</v>
      </c>
      <c r="S21" s="51"/>
      <c r="T21" s="51"/>
      <c r="U21" s="51"/>
    </row>
  </sheetData>
  <phoneticPr fontId="13" type="noConversion"/>
  <conditionalFormatting sqref="A5">
    <cfRule type="duplicateValues" dxfId="39" priority="20"/>
    <cfRule type="duplicateValues" dxfId="38" priority="19"/>
    <cfRule type="duplicateValues" dxfId="37" priority="18"/>
    <cfRule type="duplicateValues" dxfId="36" priority="17"/>
  </conditionalFormatting>
  <conditionalFormatting sqref="A6">
    <cfRule type="duplicateValues" dxfId="35" priority="16"/>
    <cfRule type="duplicateValues" dxfId="34" priority="15"/>
    <cfRule type="duplicateValues" dxfId="33" priority="14"/>
    <cfRule type="duplicateValues" dxfId="32" priority="13"/>
  </conditionalFormatting>
  <conditionalFormatting sqref="A9">
    <cfRule type="duplicateValues" dxfId="31" priority="12"/>
    <cfRule type="duplicateValues" dxfId="30" priority="11"/>
    <cfRule type="duplicateValues" dxfId="29" priority="10"/>
    <cfRule type="duplicateValues" dxfId="28" priority="9"/>
  </conditionalFormatting>
  <conditionalFormatting sqref="A14">
    <cfRule type="duplicateValues" dxfId="27" priority="8"/>
    <cfRule type="duplicateValues" dxfId="26" priority="7"/>
    <cfRule type="duplicateValues" dxfId="25" priority="6"/>
    <cfRule type="duplicateValues" dxfId="24" priority="5"/>
  </conditionalFormatting>
  <conditionalFormatting sqref="A15">
    <cfRule type="duplicateValues" dxfId="23" priority="4"/>
    <cfRule type="duplicateValues" dxfId="22" priority="3"/>
    <cfRule type="duplicateValues" dxfId="21" priority="2"/>
    <cfRule type="duplicateValues" dxfId="20" priority="1"/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abSelected="1" workbookViewId="0">
      <selection activeCell="A9" sqref="A9"/>
    </sheetView>
  </sheetViews>
  <sheetFormatPr defaultColWidth="9" defaultRowHeight="14.4" x14ac:dyDescent="0.25"/>
  <cols>
    <col min="1" max="1" width="11.44140625" style="40" customWidth="1"/>
    <col min="2" max="2" width="21.21875" customWidth="1"/>
    <col min="3" max="4" width="9" style="40"/>
    <col min="5" max="5" width="9" style="40" hidden="1" customWidth="1"/>
    <col min="6" max="6" width="9" style="40"/>
    <col min="7" max="7" width="12.21875" style="40" customWidth="1"/>
    <col min="8" max="8" width="12.33203125" style="40" customWidth="1"/>
    <col min="9" max="9" width="9.33203125" style="40" customWidth="1"/>
    <col min="10" max="11" width="9" style="40"/>
    <col min="12" max="12" width="19.109375" customWidth="1"/>
    <col min="13" max="13" width="11.44140625" customWidth="1"/>
    <col min="14" max="14" width="44.77734375" customWidth="1"/>
  </cols>
  <sheetData>
    <row r="1" spans="1:14" x14ac:dyDescent="0.25">
      <c r="C1" s="40" t="s">
        <v>70</v>
      </c>
      <c r="D1" s="40" t="s">
        <v>70</v>
      </c>
      <c r="F1" s="40" t="s">
        <v>71</v>
      </c>
      <c r="G1" s="40" t="s">
        <v>72</v>
      </c>
      <c r="H1" s="40" t="s">
        <v>73</v>
      </c>
      <c r="I1" s="40" t="s">
        <v>75</v>
      </c>
    </row>
    <row r="2" spans="1:14" ht="22.05" customHeight="1" x14ac:dyDescent="0.25">
      <c r="A2" s="41" t="s">
        <v>76</v>
      </c>
      <c r="B2" s="42" t="s">
        <v>77</v>
      </c>
      <c r="C2" s="42" t="s">
        <v>78</v>
      </c>
      <c r="D2" s="42" t="s">
        <v>79</v>
      </c>
      <c r="E2" s="42" t="s">
        <v>80</v>
      </c>
      <c r="F2" s="42" t="s">
        <v>81</v>
      </c>
      <c r="G2" s="42" t="s">
        <v>82</v>
      </c>
      <c r="H2" s="42" t="s">
        <v>83</v>
      </c>
      <c r="I2" s="42" t="s">
        <v>85</v>
      </c>
      <c r="J2" s="42" t="s">
        <v>86</v>
      </c>
      <c r="K2" s="42" t="s">
        <v>87</v>
      </c>
      <c r="L2" s="55" t="s">
        <v>116</v>
      </c>
      <c r="M2" s="55" t="s">
        <v>117</v>
      </c>
      <c r="N2" s="56" t="s">
        <v>118</v>
      </c>
    </row>
    <row r="3" spans="1:14" ht="31.05" customHeight="1" x14ac:dyDescent="0.25">
      <c r="A3" s="91" t="s">
        <v>277</v>
      </c>
      <c r="B3" s="92" t="s">
        <v>278</v>
      </c>
      <c r="C3" s="43">
        <v>336</v>
      </c>
      <c r="D3" s="43">
        <v>269</v>
      </c>
      <c r="E3" s="43">
        <v>592.65</v>
      </c>
      <c r="F3" s="43">
        <v>396.27</v>
      </c>
      <c r="G3" s="43">
        <f>16679.3-500</f>
        <v>16179.3</v>
      </c>
      <c r="H3" s="43">
        <v>15365.48</v>
      </c>
      <c r="I3" s="43">
        <v>13419.98</v>
      </c>
      <c r="J3" s="43">
        <f t="shared" ref="J3:J13" si="0">C3+D3+G3-F3-I3</f>
        <v>2968.0499999999993</v>
      </c>
      <c r="K3" s="43">
        <v>1112.9000000000001</v>
      </c>
      <c r="L3" s="57">
        <f>H3-I3</f>
        <v>1945.5</v>
      </c>
      <c r="M3" s="57">
        <v>1824.96</v>
      </c>
      <c r="N3" s="58" t="s">
        <v>119</v>
      </c>
    </row>
    <row r="4" spans="1:14" ht="31.05" customHeight="1" x14ac:dyDescent="0.25">
      <c r="A4" s="93" t="s">
        <v>279</v>
      </c>
      <c r="B4" s="94" t="s">
        <v>280</v>
      </c>
      <c r="C4" s="45">
        <v>698.2</v>
      </c>
      <c r="D4" s="45">
        <v>231.2</v>
      </c>
      <c r="E4" s="45">
        <v>232.68</v>
      </c>
      <c r="F4" s="45">
        <v>2190</v>
      </c>
      <c r="G4" s="45">
        <v>22724.6</v>
      </c>
      <c r="H4" s="45">
        <v>23171.59</v>
      </c>
      <c r="I4" s="45">
        <v>18323.8</v>
      </c>
      <c r="J4" s="45">
        <f t="shared" si="0"/>
        <v>3140.2000000000007</v>
      </c>
      <c r="K4" s="45">
        <v>1900.5</v>
      </c>
      <c r="L4" s="51">
        <f t="shared" ref="L4:L15" si="1">H4-I4</f>
        <v>4847.7900000000009</v>
      </c>
      <c r="M4" s="51">
        <v>1674.53</v>
      </c>
      <c r="N4" s="59" t="s">
        <v>119</v>
      </c>
    </row>
    <row r="5" spans="1:14" ht="25.05" customHeight="1" x14ac:dyDescent="0.25">
      <c r="A5" s="46" t="s">
        <v>93</v>
      </c>
      <c r="B5" s="45" t="s">
        <v>120</v>
      </c>
      <c r="C5" s="45">
        <v>246</v>
      </c>
      <c r="D5" s="45">
        <v>210</v>
      </c>
      <c r="E5" s="45">
        <v>216</v>
      </c>
      <c r="F5" s="45">
        <v>0</v>
      </c>
      <c r="G5" s="45">
        <v>1295</v>
      </c>
      <c r="H5" s="45">
        <v>476</v>
      </c>
      <c r="I5" s="45">
        <v>412</v>
      </c>
      <c r="J5" s="45">
        <f t="shared" si="0"/>
        <v>1339</v>
      </c>
      <c r="K5" s="45">
        <v>586</v>
      </c>
      <c r="L5" s="51">
        <f>H5-I5</f>
        <v>64</v>
      </c>
      <c r="M5" s="51">
        <v>432</v>
      </c>
      <c r="N5" s="59" t="s">
        <v>121</v>
      </c>
    </row>
    <row r="6" spans="1:14" ht="22.05" customHeight="1" x14ac:dyDescent="0.25">
      <c r="A6" s="46" t="s">
        <v>94</v>
      </c>
      <c r="B6" s="47" t="s">
        <v>122</v>
      </c>
      <c r="C6" s="45">
        <v>277</v>
      </c>
      <c r="D6" s="45">
        <v>122</v>
      </c>
      <c r="E6" s="45">
        <v>138</v>
      </c>
      <c r="F6" s="45">
        <v>1</v>
      </c>
      <c r="G6" s="45">
        <v>595</v>
      </c>
      <c r="H6" s="45">
        <v>209</v>
      </c>
      <c r="I6" s="45">
        <v>208</v>
      </c>
      <c r="J6" s="45">
        <f t="shared" si="0"/>
        <v>785</v>
      </c>
      <c r="K6" s="45">
        <v>372</v>
      </c>
      <c r="L6" s="51">
        <f t="shared" si="1"/>
        <v>1</v>
      </c>
      <c r="M6" s="51">
        <v>285</v>
      </c>
      <c r="N6" s="59" t="s">
        <v>123</v>
      </c>
    </row>
    <row r="7" spans="1:14" ht="28.05" customHeight="1" x14ac:dyDescent="0.25">
      <c r="A7" s="44" t="s">
        <v>95</v>
      </c>
      <c r="B7" s="45" t="s">
        <v>96</v>
      </c>
      <c r="C7" s="45"/>
      <c r="D7" s="45">
        <v>379</v>
      </c>
      <c r="E7" s="45"/>
      <c r="F7" s="45"/>
      <c r="G7" s="45">
        <v>845</v>
      </c>
      <c r="H7" s="45">
        <v>112</v>
      </c>
      <c r="I7" s="45">
        <v>90</v>
      </c>
      <c r="J7" s="45">
        <f t="shared" si="0"/>
        <v>1134</v>
      </c>
      <c r="K7" s="45">
        <v>675</v>
      </c>
      <c r="L7" s="51">
        <f t="shared" si="1"/>
        <v>22</v>
      </c>
      <c r="M7" s="51">
        <v>377</v>
      </c>
      <c r="N7" s="59" t="s">
        <v>124</v>
      </c>
    </row>
    <row r="8" spans="1:14" ht="28.05" customHeight="1" x14ac:dyDescent="0.25">
      <c r="A8" s="48" t="s">
        <v>97</v>
      </c>
      <c r="B8" s="49" t="s">
        <v>98</v>
      </c>
      <c r="C8" s="49">
        <v>1011</v>
      </c>
      <c r="D8" s="49">
        <v>2568</v>
      </c>
      <c r="E8" s="49"/>
      <c r="F8" s="49"/>
      <c r="G8" s="49">
        <v>4318</v>
      </c>
      <c r="H8" s="49">
        <f>3656+1550</f>
        <v>5206</v>
      </c>
      <c r="I8" s="49">
        <v>4715</v>
      </c>
      <c r="J8" s="45">
        <f t="shared" si="0"/>
        <v>3182</v>
      </c>
      <c r="K8" s="45">
        <v>346</v>
      </c>
      <c r="L8" s="51">
        <f t="shared" si="1"/>
        <v>491</v>
      </c>
      <c r="M8" s="51">
        <v>3210</v>
      </c>
      <c r="N8" s="59" t="s">
        <v>119</v>
      </c>
    </row>
    <row r="9" spans="1:14" s="39" customFormat="1" ht="28.05" customHeight="1" x14ac:dyDescent="0.25">
      <c r="A9" s="46" t="s">
        <v>100</v>
      </c>
      <c r="B9" s="50" t="s">
        <v>101</v>
      </c>
      <c r="C9" s="45">
        <v>130</v>
      </c>
      <c r="D9" s="45">
        <v>1513</v>
      </c>
      <c r="E9" s="45"/>
      <c r="F9" s="45">
        <v>20</v>
      </c>
      <c r="G9" s="45">
        <v>1860</v>
      </c>
      <c r="H9" s="45">
        <v>385</v>
      </c>
      <c r="I9" s="45">
        <v>321</v>
      </c>
      <c r="J9" s="45">
        <f t="shared" si="0"/>
        <v>3162</v>
      </c>
      <c r="K9" s="60">
        <v>0</v>
      </c>
      <c r="L9" s="51">
        <f t="shared" si="1"/>
        <v>64</v>
      </c>
      <c r="M9" s="61">
        <v>1117</v>
      </c>
      <c r="N9" s="59" t="s">
        <v>119</v>
      </c>
    </row>
    <row r="10" spans="1:14" ht="28.05" customHeight="1" x14ac:dyDescent="0.25">
      <c r="A10" s="48" t="s">
        <v>102</v>
      </c>
      <c r="B10" s="51" t="s">
        <v>103</v>
      </c>
      <c r="C10" s="49">
        <v>661</v>
      </c>
      <c r="D10" s="49">
        <v>871.2</v>
      </c>
      <c r="E10" s="49"/>
      <c r="F10" s="49">
        <v>902.45</v>
      </c>
      <c r="G10" s="49">
        <v>2830</v>
      </c>
      <c r="H10" s="49">
        <v>2827.306</v>
      </c>
      <c r="I10" s="49">
        <v>3340.56</v>
      </c>
      <c r="J10" s="45">
        <f t="shared" si="0"/>
        <v>119.19000000000005</v>
      </c>
      <c r="K10" s="49">
        <v>123.2</v>
      </c>
      <c r="L10" s="51">
        <f t="shared" si="1"/>
        <v>-513.25399999999991</v>
      </c>
      <c r="M10" s="51">
        <v>738.71</v>
      </c>
      <c r="N10" s="62"/>
    </row>
    <row r="11" spans="1:14" ht="28.05" customHeight="1" x14ac:dyDescent="0.25">
      <c r="A11" s="48" t="s">
        <v>105</v>
      </c>
      <c r="B11" s="51" t="s">
        <v>106</v>
      </c>
      <c r="C11" s="49">
        <v>3086</v>
      </c>
      <c r="D11" s="49">
        <v>1217</v>
      </c>
      <c r="E11" s="49"/>
      <c r="F11" s="49"/>
      <c r="G11" s="49">
        <v>18759</v>
      </c>
      <c r="H11" s="49">
        <v>20657</v>
      </c>
      <c r="I11" s="49">
        <v>14023</v>
      </c>
      <c r="J11" s="45">
        <f t="shared" si="0"/>
        <v>9039</v>
      </c>
      <c r="K11" s="49">
        <v>358</v>
      </c>
      <c r="L11" s="51">
        <f t="shared" si="1"/>
        <v>6634</v>
      </c>
      <c r="M11" s="51">
        <v>8786</v>
      </c>
      <c r="N11" s="62" t="s">
        <v>125</v>
      </c>
    </row>
    <row r="12" spans="1:14" ht="28.05" customHeight="1" x14ac:dyDescent="0.25">
      <c r="A12" s="48" t="s">
        <v>107</v>
      </c>
      <c r="B12" s="51" t="s">
        <v>108</v>
      </c>
      <c r="C12" s="49">
        <v>207</v>
      </c>
      <c r="D12" s="49">
        <v>570.79999999999995</v>
      </c>
      <c r="E12" s="49"/>
      <c r="F12" s="49">
        <v>104.8</v>
      </c>
      <c r="G12" s="49">
        <v>1907</v>
      </c>
      <c r="H12" s="49">
        <v>1476.78</v>
      </c>
      <c r="I12" s="49">
        <v>707.01</v>
      </c>
      <c r="J12" s="45">
        <f t="shared" si="0"/>
        <v>1872.99</v>
      </c>
      <c r="K12" s="63">
        <v>155.1</v>
      </c>
      <c r="L12" s="51">
        <f t="shared" si="1"/>
        <v>769.77</v>
      </c>
      <c r="M12" s="51">
        <v>1340</v>
      </c>
      <c r="N12" s="59" t="s">
        <v>126</v>
      </c>
    </row>
    <row r="13" spans="1:14" ht="28.05" customHeight="1" x14ac:dyDescent="0.25">
      <c r="A13" s="48" t="s">
        <v>109</v>
      </c>
      <c r="B13" s="51" t="s">
        <v>110</v>
      </c>
      <c r="C13" s="49">
        <v>49.2</v>
      </c>
      <c r="D13" s="49">
        <v>1720.2</v>
      </c>
      <c r="E13" s="49"/>
      <c r="F13" s="49">
        <f>10.45+286.4</f>
        <v>296.84999999999997</v>
      </c>
      <c r="G13" s="49">
        <v>5600</v>
      </c>
      <c r="H13" s="49">
        <v>3712.3</v>
      </c>
      <c r="I13" s="49">
        <v>1975.79</v>
      </c>
      <c r="J13" s="45">
        <f t="shared" si="0"/>
        <v>5096.7599999999993</v>
      </c>
      <c r="K13" s="49">
        <v>657.5</v>
      </c>
      <c r="L13" s="51">
        <f t="shared" si="1"/>
        <v>1736.5100000000002</v>
      </c>
      <c r="M13" s="51">
        <v>4039.5</v>
      </c>
      <c r="N13" s="59" t="s">
        <v>127</v>
      </c>
    </row>
    <row r="14" spans="1:14" ht="28.05" customHeight="1" x14ac:dyDescent="0.25">
      <c r="A14" s="46" t="s">
        <v>112</v>
      </c>
      <c r="B14" s="50" t="s">
        <v>113</v>
      </c>
      <c r="C14" s="49">
        <v>87</v>
      </c>
      <c r="D14" s="49">
        <v>837.8</v>
      </c>
      <c r="E14" s="49"/>
      <c r="F14" s="49">
        <v>0</v>
      </c>
      <c r="G14" s="49">
        <v>2550.6</v>
      </c>
      <c r="H14" s="49">
        <v>1903.5</v>
      </c>
      <c r="I14" s="49">
        <v>585.79999999999995</v>
      </c>
      <c r="J14" s="49">
        <v>2315</v>
      </c>
      <c r="K14" s="49">
        <v>1140.8</v>
      </c>
      <c r="L14" s="51">
        <f t="shared" si="1"/>
        <v>1317.7</v>
      </c>
      <c r="M14" s="51">
        <v>1173.76</v>
      </c>
      <c r="N14" s="59" t="s">
        <v>119</v>
      </c>
    </row>
    <row r="15" spans="1:14" ht="28.05" customHeight="1" x14ac:dyDescent="0.25">
      <c r="A15" s="52" t="s">
        <v>114</v>
      </c>
      <c r="B15" s="53" t="s">
        <v>115</v>
      </c>
      <c r="C15" s="54">
        <v>3846.5</v>
      </c>
      <c r="D15" s="54">
        <v>1024</v>
      </c>
      <c r="E15" s="54"/>
      <c r="F15" s="54">
        <v>745.95</v>
      </c>
      <c r="G15" s="54">
        <v>13349.5</v>
      </c>
      <c r="H15" s="54">
        <v>15292.223</v>
      </c>
      <c r="I15" s="54">
        <v>12469.38</v>
      </c>
      <c r="J15" s="54">
        <f>C15+D15+G15-F15-I15</f>
        <v>5004.67</v>
      </c>
      <c r="K15" s="54">
        <v>0</v>
      </c>
      <c r="L15" s="64">
        <f t="shared" si="1"/>
        <v>2822.8430000000008</v>
      </c>
      <c r="M15" s="64">
        <v>3859.38</v>
      </c>
      <c r="N15" s="65" t="s">
        <v>119</v>
      </c>
    </row>
  </sheetData>
  <phoneticPr fontId="11" type="noConversion"/>
  <conditionalFormatting sqref="A5">
    <cfRule type="duplicateValues" dxfId="19" priority="20"/>
    <cfRule type="duplicateValues" dxfId="18" priority="19"/>
    <cfRule type="duplicateValues" dxfId="17" priority="18"/>
    <cfRule type="duplicateValues" dxfId="16" priority="17"/>
  </conditionalFormatting>
  <conditionalFormatting sqref="A6">
    <cfRule type="duplicateValues" dxfId="15" priority="16"/>
    <cfRule type="duplicateValues" dxfId="14" priority="15"/>
    <cfRule type="duplicateValues" dxfId="13" priority="14"/>
    <cfRule type="duplicateValues" dxfId="12" priority="13"/>
  </conditionalFormatting>
  <conditionalFormatting sqref="A9">
    <cfRule type="duplicateValues" dxfId="11" priority="12"/>
    <cfRule type="duplicateValues" dxfId="10" priority="11"/>
    <cfRule type="duplicateValues" dxfId="9" priority="10"/>
    <cfRule type="duplicateValues" dxfId="8" priority="9"/>
  </conditionalFormatting>
  <conditionalFormatting sqref="A14">
    <cfRule type="duplicateValues" dxfId="7" priority="8"/>
    <cfRule type="duplicateValues" dxfId="6" priority="7"/>
    <cfRule type="duplicateValues" dxfId="5" priority="6"/>
    <cfRule type="duplicateValues" dxfId="4" priority="5"/>
  </conditionalFormatting>
  <conditionalFormatting sqref="A15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4"/>
  <sheetViews>
    <sheetView workbookViewId="0">
      <selection activeCell="Q15" sqref="Q15"/>
    </sheetView>
  </sheetViews>
  <sheetFormatPr defaultColWidth="6.6640625" defaultRowHeight="14.4" x14ac:dyDescent="0.25"/>
  <cols>
    <col min="1" max="1" width="6.6640625" style="1" customWidth="1"/>
    <col min="2" max="2" width="8.21875" style="1" customWidth="1"/>
    <col min="3" max="3" width="4.77734375" style="1" customWidth="1"/>
    <col min="4" max="4" width="4.109375" style="1" customWidth="1"/>
    <col min="5" max="5" width="7.6640625" style="1" customWidth="1"/>
    <col min="6" max="6" width="2.88671875" style="1" customWidth="1"/>
    <col min="7" max="7" width="7.21875" style="1" customWidth="1"/>
    <col min="8" max="8" width="8.6640625" style="1" customWidth="1"/>
    <col min="9" max="9" width="6.6640625" style="1" customWidth="1"/>
    <col min="10" max="10" width="8.6640625" style="1" customWidth="1"/>
    <col min="11" max="11" width="6.88671875" style="1" customWidth="1"/>
    <col min="12" max="12" width="9.21875" style="1" customWidth="1"/>
    <col min="13" max="13" width="5.44140625" style="1" customWidth="1"/>
    <col min="14" max="14" width="12.6640625" style="1" customWidth="1"/>
    <col min="15" max="15" width="16.88671875" style="1" customWidth="1"/>
    <col min="16" max="16" width="6.88671875" style="1" customWidth="1"/>
    <col min="17" max="18" width="5.88671875" style="1" customWidth="1"/>
    <col min="19" max="19" width="6.109375" style="1" customWidth="1"/>
    <col min="20" max="20" width="6.77734375" style="1" customWidth="1"/>
    <col min="21" max="21" width="23.33203125" style="1" customWidth="1"/>
    <col min="22" max="22" width="5.44140625" style="1" customWidth="1"/>
    <col min="23" max="23" width="6.21875" style="1" customWidth="1"/>
    <col min="24" max="24" width="11.109375" style="1" customWidth="1"/>
    <col min="25" max="25" width="4.109375" style="1" customWidth="1"/>
    <col min="26" max="26" width="7.88671875" style="1" customWidth="1"/>
    <col min="27" max="27" width="6.88671875" style="1" customWidth="1"/>
    <col min="28" max="28" width="9.6640625" style="1" customWidth="1"/>
    <col min="29" max="29" width="8.6640625" style="1" customWidth="1"/>
    <col min="30" max="30" width="6.88671875" style="1" customWidth="1"/>
    <col min="31" max="31" width="5.44140625" style="1" customWidth="1"/>
    <col min="32" max="32" width="6.6640625" style="1" customWidth="1"/>
    <col min="33" max="16384" width="6.6640625" style="1"/>
  </cols>
  <sheetData>
    <row r="1" spans="1:31" ht="18" customHeight="1" x14ac:dyDescent="0.25">
      <c r="A1" s="3" t="s">
        <v>128</v>
      </c>
      <c r="B1" s="3" t="s">
        <v>129</v>
      </c>
      <c r="C1" s="3" t="s">
        <v>130</v>
      </c>
      <c r="D1" s="4" t="s">
        <v>131</v>
      </c>
      <c r="E1" s="4" t="s">
        <v>132</v>
      </c>
      <c r="F1" s="3" t="s">
        <v>133</v>
      </c>
      <c r="G1" s="4" t="s">
        <v>134</v>
      </c>
      <c r="H1" s="3" t="s">
        <v>135</v>
      </c>
      <c r="I1" s="4" t="s">
        <v>136</v>
      </c>
      <c r="J1" s="3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141</v>
      </c>
      <c r="P1" s="4" t="s">
        <v>142</v>
      </c>
      <c r="Q1" s="3" t="s">
        <v>143</v>
      </c>
      <c r="R1" s="4" t="s">
        <v>144</v>
      </c>
      <c r="S1" s="4" t="s">
        <v>145</v>
      </c>
      <c r="T1" s="4" t="s">
        <v>146</v>
      </c>
      <c r="U1" s="4" t="s">
        <v>61</v>
      </c>
      <c r="V1" s="4" t="s">
        <v>147</v>
      </c>
      <c r="W1" s="4" t="s">
        <v>62</v>
      </c>
      <c r="X1" s="4" t="s">
        <v>148</v>
      </c>
      <c r="Y1" s="4" t="s">
        <v>149</v>
      </c>
      <c r="Z1" s="4" t="s">
        <v>150</v>
      </c>
      <c r="AA1" s="4" t="s">
        <v>151</v>
      </c>
      <c r="AB1" s="4" t="s">
        <v>152</v>
      </c>
      <c r="AC1" s="3" t="s">
        <v>153</v>
      </c>
      <c r="AD1" s="4" t="s">
        <v>154</v>
      </c>
      <c r="AE1" s="4" t="s">
        <v>155</v>
      </c>
    </row>
    <row r="2" spans="1:31" x14ac:dyDescent="0.25">
      <c r="A2" s="5">
        <v>270926</v>
      </c>
      <c r="B2" s="6">
        <v>12.3</v>
      </c>
      <c r="C2" s="7">
        <v>12.3</v>
      </c>
      <c r="D2" s="8" t="s">
        <v>156</v>
      </c>
      <c r="E2" s="8" t="s">
        <v>157</v>
      </c>
      <c r="F2" s="9">
        <v>2</v>
      </c>
      <c r="G2" s="10" t="s">
        <v>158</v>
      </c>
      <c r="H2" s="11">
        <v>44642</v>
      </c>
      <c r="I2" s="10" t="s">
        <v>159</v>
      </c>
      <c r="J2" s="11">
        <v>44527</v>
      </c>
      <c r="K2" s="8" t="s">
        <v>72</v>
      </c>
      <c r="L2" s="8" t="s">
        <v>105</v>
      </c>
      <c r="M2" s="8" t="s">
        <v>160</v>
      </c>
      <c r="N2" s="8" t="s">
        <v>106</v>
      </c>
      <c r="O2" s="10" t="s">
        <v>161</v>
      </c>
      <c r="P2" s="8" t="s">
        <v>162</v>
      </c>
      <c r="Q2" s="26">
        <v>899</v>
      </c>
      <c r="R2" s="8" t="s">
        <v>29</v>
      </c>
      <c r="S2" s="10" t="s">
        <v>29</v>
      </c>
      <c r="T2" s="10" t="s">
        <v>163</v>
      </c>
      <c r="U2" s="10" t="s">
        <v>164</v>
      </c>
      <c r="V2" s="8" t="s">
        <v>29</v>
      </c>
      <c r="W2" s="10" t="s">
        <v>165</v>
      </c>
      <c r="X2" s="10" t="s">
        <v>165</v>
      </c>
      <c r="Y2" s="10" t="s">
        <v>29</v>
      </c>
      <c r="Z2" s="10" t="s">
        <v>166</v>
      </c>
      <c r="AA2" s="10" t="s">
        <v>167</v>
      </c>
      <c r="AB2" s="10" t="s">
        <v>29</v>
      </c>
      <c r="AC2" s="11">
        <v>44527</v>
      </c>
      <c r="AD2" s="10" t="s">
        <v>29</v>
      </c>
      <c r="AE2" s="10" t="s">
        <v>29</v>
      </c>
    </row>
    <row r="3" spans="1:31" x14ac:dyDescent="0.25">
      <c r="A3" s="12">
        <v>270928</v>
      </c>
      <c r="B3" s="13">
        <v>12.3</v>
      </c>
      <c r="C3" s="14">
        <v>12.3</v>
      </c>
      <c r="D3" s="15" t="s">
        <v>156</v>
      </c>
      <c r="E3" s="15" t="s">
        <v>157</v>
      </c>
      <c r="F3" s="16">
        <v>2</v>
      </c>
      <c r="G3" s="17" t="s">
        <v>168</v>
      </c>
      <c r="H3" s="18">
        <v>44642</v>
      </c>
      <c r="I3" s="17" t="s">
        <v>159</v>
      </c>
      <c r="J3" s="18">
        <v>44533</v>
      </c>
      <c r="K3" s="15" t="s">
        <v>72</v>
      </c>
      <c r="L3" s="15" t="s">
        <v>105</v>
      </c>
      <c r="M3" s="15" t="s">
        <v>160</v>
      </c>
      <c r="N3" s="15" t="s">
        <v>106</v>
      </c>
      <c r="O3" s="17" t="s">
        <v>161</v>
      </c>
      <c r="P3" s="15" t="s">
        <v>162</v>
      </c>
      <c r="Q3" s="27">
        <v>600</v>
      </c>
      <c r="R3" s="15" t="s">
        <v>29</v>
      </c>
      <c r="S3" s="17" t="s">
        <v>29</v>
      </c>
      <c r="T3" s="17" t="s">
        <v>163</v>
      </c>
      <c r="U3" s="17" t="s">
        <v>164</v>
      </c>
      <c r="V3" s="15" t="s">
        <v>29</v>
      </c>
      <c r="W3" s="17" t="s">
        <v>165</v>
      </c>
      <c r="X3" s="17" t="s">
        <v>165</v>
      </c>
      <c r="Y3" s="17" t="s">
        <v>29</v>
      </c>
      <c r="Z3" s="17" t="s">
        <v>166</v>
      </c>
      <c r="AA3" s="17" t="s">
        <v>167</v>
      </c>
      <c r="AB3" s="17" t="s">
        <v>29</v>
      </c>
      <c r="AC3" s="18">
        <v>44533</v>
      </c>
      <c r="AD3" s="17" t="s">
        <v>29</v>
      </c>
      <c r="AE3" s="17" t="s">
        <v>29</v>
      </c>
    </row>
    <row r="4" spans="1:31" x14ac:dyDescent="0.25">
      <c r="A4" s="5">
        <v>270930</v>
      </c>
      <c r="B4" s="6">
        <v>12.3</v>
      </c>
      <c r="C4" s="7">
        <v>12.3</v>
      </c>
      <c r="D4" s="8" t="s">
        <v>156</v>
      </c>
      <c r="E4" s="8" t="s">
        <v>157</v>
      </c>
      <c r="F4" s="9">
        <v>2</v>
      </c>
      <c r="G4" s="10" t="s">
        <v>169</v>
      </c>
      <c r="H4" s="11">
        <v>44642</v>
      </c>
      <c r="I4" s="10" t="s">
        <v>159</v>
      </c>
      <c r="J4" s="11">
        <v>44533</v>
      </c>
      <c r="K4" s="8" t="s">
        <v>72</v>
      </c>
      <c r="L4" s="8" t="s">
        <v>105</v>
      </c>
      <c r="M4" s="8" t="s">
        <v>160</v>
      </c>
      <c r="N4" s="8" t="s">
        <v>106</v>
      </c>
      <c r="O4" s="10" t="s">
        <v>161</v>
      </c>
      <c r="P4" s="8" t="s">
        <v>162</v>
      </c>
      <c r="Q4" s="26">
        <v>300</v>
      </c>
      <c r="R4" s="8" t="s">
        <v>29</v>
      </c>
      <c r="S4" s="10" t="s">
        <v>29</v>
      </c>
      <c r="T4" s="10" t="s">
        <v>163</v>
      </c>
      <c r="U4" s="10" t="s">
        <v>164</v>
      </c>
      <c r="V4" s="8" t="s">
        <v>29</v>
      </c>
      <c r="W4" s="10" t="s">
        <v>165</v>
      </c>
      <c r="X4" s="10" t="s">
        <v>165</v>
      </c>
      <c r="Y4" s="10" t="s">
        <v>29</v>
      </c>
      <c r="Z4" s="10" t="s">
        <v>166</v>
      </c>
      <c r="AA4" s="10" t="s">
        <v>167</v>
      </c>
      <c r="AB4" s="10" t="s">
        <v>29</v>
      </c>
      <c r="AC4" s="11">
        <v>44533</v>
      </c>
      <c r="AD4" s="10" t="s">
        <v>29</v>
      </c>
      <c r="AE4" s="10" t="s">
        <v>29</v>
      </c>
    </row>
    <row r="5" spans="1:31" x14ac:dyDescent="0.25">
      <c r="A5" s="12">
        <v>270929</v>
      </c>
      <c r="B5" s="13">
        <v>12.3</v>
      </c>
      <c r="C5" s="14">
        <v>12.3</v>
      </c>
      <c r="D5" s="15" t="s">
        <v>156</v>
      </c>
      <c r="E5" s="15" t="s">
        <v>157</v>
      </c>
      <c r="F5" s="16">
        <v>2</v>
      </c>
      <c r="G5" s="17" t="s">
        <v>170</v>
      </c>
      <c r="H5" s="18">
        <v>44642</v>
      </c>
      <c r="I5" s="17" t="s">
        <v>159</v>
      </c>
      <c r="J5" s="18">
        <v>44536</v>
      </c>
      <c r="K5" s="15" t="s">
        <v>72</v>
      </c>
      <c r="L5" s="15" t="s">
        <v>105</v>
      </c>
      <c r="M5" s="15" t="s">
        <v>160</v>
      </c>
      <c r="N5" s="15" t="s">
        <v>106</v>
      </c>
      <c r="O5" s="17" t="s">
        <v>161</v>
      </c>
      <c r="P5" s="15" t="s">
        <v>162</v>
      </c>
      <c r="Q5" s="27">
        <v>600</v>
      </c>
      <c r="R5" s="15" t="s">
        <v>29</v>
      </c>
      <c r="S5" s="17" t="s">
        <v>29</v>
      </c>
      <c r="T5" s="17" t="s">
        <v>163</v>
      </c>
      <c r="U5" s="17" t="s">
        <v>164</v>
      </c>
      <c r="V5" s="15" t="s">
        <v>29</v>
      </c>
      <c r="W5" s="17" t="s">
        <v>165</v>
      </c>
      <c r="X5" s="17" t="s">
        <v>165</v>
      </c>
      <c r="Y5" s="17" t="s">
        <v>29</v>
      </c>
      <c r="Z5" s="17" t="s">
        <v>166</v>
      </c>
      <c r="AA5" s="17" t="s">
        <v>167</v>
      </c>
      <c r="AB5" s="17" t="s">
        <v>29</v>
      </c>
      <c r="AC5" s="18">
        <v>44536</v>
      </c>
      <c r="AD5" s="17" t="s">
        <v>29</v>
      </c>
      <c r="AE5" s="17" t="s">
        <v>29</v>
      </c>
    </row>
    <row r="6" spans="1:31" x14ac:dyDescent="0.25">
      <c r="A6" s="5">
        <v>270931</v>
      </c>
      <c r="B6" s="6">
        <v>12.3</v>
      </c>
      <c r="C6" s="7">
        <v>12.3</v>
      </c>
      <c r="D6" s="8" t="s">
        <v>156</v>
      </c>
      <c r="E6" s="8" t="s">
        <v>157</v>
      </c>
      <c r="F6" s="9">
        <v>2</v>
      </c>
      <c r="G6" s="10" t="s">
        <v>171</v>
      </c>
      <c r="H6" s="11">
        <v>44642</v>
      </c>
      <c r="I6" s="10" t="s">
        <v>159</v>
      </c>
      <c r="J6" s="11">
        <v>44548</v>
      </c>
      <c r="K6" s="8" t="s">
        <v>72</v>
      </c>
      <c r="L6" s="8" t="s">
        <v>105</v>
      </c>
      <c r="M6" s="8" t="s">
        <v>160</v>
      </c>
      <c r="N6" s="8" t="s">
        <v>106</v>
      </c>
      <c r="O6" s="10" t="s">
        <v>161</v>
      </c>
      <c r="P6" s="8" t="s">
        <v>162</v>
      </c>
      <c r="Q6" s="26">
        <v>2701</v>
      </c>
      <c r="R6" s="8" t="s">
        <v>29</v>
      </c>
      <c r="S6" s="10" t="s">
        <v>29</v>
      </c>
      <c r="T6" s="10" t="s">
        <v>163</v>
      </c>
      <c r="U6" s="10" t="s">
        <v>164</v>
      </c>
      <c r="V6" s="8" t="s">
        <v>29</v>
      </c>
      <c r="W6" s="10" t="s">
        <v>165</v>
      </c>
      <c r="X6" s="10" t="s">
        <v>165</v>
      </c>
      <c r="Y6" s="10" t="s">
        <v>29</v>
      </c>
      <c r="Z6" s="10" t="s">
        <v>166</v>
      </c>
      <c r="AA6" s="10" t="s">
        <v>167</v>
      </c>
      <c r="AB6" s="10" t="s">
        <v>29</v>
      </c>
      <c r="AC6" s="11">
        <v>44548</v>
      </c>
      <c r="AD6" s="10" t="s">
        <v>29</v>
      </c>
      <c r="AE6" s="10" t="s">
        <v>29</v>
      </c>
    </row>
    <row r="7" spans="1:31" x14ac:dyDescent="0.25">
      <c r="A7" s="12">
        <v>270932</v>
      </c>
      <c r="B7" s="13">
        <v>12.3</v>
      </c>
      <c r="C7" s="14">
        <v>12.3</v>
      </c>
      <c r="D7" s="15" t="s">
        <v>156</v>
      </c>
      <c r="E7" s="15" t="s">
        <v>157</v>
      </c>
      <c r="F7" s="16">
        <v>2</v>
      </c>
      <c r="G7" s="17" t="s">
        <v>172</v>
      </c>
      <c r="H7" s="18">
        <v>44642</v>
      </c>
      <c r="I7" s="17" t="s">
        <v>159</v>
      </c>
      <c r="J7" s="18">
        <v>44551</v>
      </c>
      <c r="K7" s="15" t="s">
        <v>72</v>
      </c>
      <c r="L7" s="15" t="s">
        <v>105</v>
      </c>
      <c r="M7" s="15" t="s">
        <v>160</v>
      </c>
      <c r="N7" s="15" t="s">
        <v>106</v>
      </c>
      <c r="O7" s="17" t="s">
        <v>161</v>
      </c>
      <c r="P7" s="15" t="s">
        <v>162</v>
      </c>
      <c r="Q7" s="27">
        <v>1500</v>
      </c>
      <c r="R7" s="15" t="s">
        <v>29</v>
      </c>
      <c r="S7" s="17" t="s">
        <v>29</v>
      </c>
      <c r="T7" s="17" t="s">
        <v>163</v>
      </c>
      <c r="U7" s="17" t="s">
        <v>164</v>
      </c>
      <c r="V7" s="15" t="s">
        <v>29</v>
      </c>
      <c r="W7" s="17" t="s">
        <v>165</v>
      </c>
      <c r="X7" s="17" t="s">
        <v>165</v>
      </c>
      <c r="Y7" s="17" t="s">
        <v>29</v>
      </c>
      <c r="Z7" s="17" t="s">
        <v>166</v>
      </c>
      <c r="AA7" s="17" t="s">
        <v>167</v>
      </c>
      <c r="AB7" s="17" t="s">
        <v>29</v>
      </c>
      <c r="AC7" s="18">
        <v>44551</v>
      </c>
      <c r="AD7" s="17" t="s">
        <v>29</v>
      </c>
      <c r="AE7" s="17" t="s">
        <v>29</v>
      </c>
    </row>
    <row r="8" spans="1:31" x14ac:dyDescent="0.25">
      <c r="A8" s="5">
        <v>270934</v>
      </c>
      <c r="B8" s="6">
        <v>12.3</v>
      </c>
      <c r="C8" s="7">
        <v>12.3</v>
      </c>
      <c r="D8" s="8" t="s">
        <v>156</v>
      </c>
      <c r="E8" s="8" t="s">
        <v>157</v>
      </c>
      <c r="F8" s="9">
        <v>2</v>
      </c>
      <c r="G8" s="10" t="s">
        <v>173</v>
      </c>
      <c r="H8" s="11">
        <v>44642</v>
      </c>
      <c r="I8" s="10" t="s">
        <v>174</v>
      </c>
      <c r="J8" s="11">
        <v>44571</v>
      </c>
      <c r="K8" s="8" t="s">
        <v>72</v>
      </c>
      <c r="L8" s="8" t="s">
        <v>105</v>
      </c>
      <c r="M8" s="8" t="s">
        <v>160</v>
      </c>
      <c r="N8" s="8" t="s">
        <v>106</v>
      </c>
      <c r="O8" s="10" t="s">
        <v>161</v>
      </c>
      <c r="P8" s="8" t="s">
        <v>162</v>
      </c>
      <c r="Q8" s="26">
        <v>3000</v>
      </c>
      <c r="R8" s="8" t="s">
        <v>29</v>
      </c>
      <c r="S8" s="10" t="s">
        <v>29</v>
      </c>
      <c r="T8" s="10" t="s">
        <v>163</v>
      </c>
      <c r="U8" s="10" t="s">
        <v>164</v>
      </c>
      <c r="V8" s="8" t="s">
        <v>29</v>
      </c>
      <c r="W8" s="10" t="s">
        <v>165</v>
      </c>
      <c r="X8" s="10" t="s">
        <v>165</v>
      </c>
      <c r="Y8" s="10" t="s">
        <v>29</v>
      </c>
      <c r="Z8" s="10" t="s">
        <v>166</v>
      </c>
      <c r="AA8" s="10" t="s">
        <v>167</v>
      </c>
      <c r="AB8" s="10" t="s">
        <v>29</v>
      </c>
      <c r="AC8" s="11">
        <v>44571</v>
      </c>
      <c r="AD8" s="10" t="s">
        <v>29</v>
      </c>
      <c r="AE8" s="10" t="s">
        <v>29</v>
      </c>
    </row>
    <row r="9" spans="1:31" x14ac:dyDescent="0.25">
      <c r="A9" s="12">
        <v>270936</v>
      </c>
      <c r="B9" s="13">
        <v>12.3</v>
      </c>
      <c r="C9" s="14">
        <v>12.3</v>
      </c>
      <c r="D9" s="15" t="s">
        <v>156</v>
      </c>
      <c r="E9" s="15" t="s">
        <v>157</v>
      </c>
      <c r="F9" s="16">
        <v>2</v>
      </c>
      <c r="G9" s="17" t="s">
        <v>175</v>
      </c>
      <c r="H9" s="18">
        <v>44642</v>
      </c>
      <c r="I9" s="17" t="s">
        <v>174</v>
      </c>
      <c r="J9" s="18">
        <v>44584</v>
      </c>
      <c r="K9" s="15" t="s">
        <v>72</v>
      </c>
      <c r="L9" s="15" t="s">
        <v>105</v>
      </c>
      <c r="M9" s="15" t="s">
        <v>160</v>
      </c>
      <c r="N9" s="15" t="s">
        <v>106</v>
      </c>
      <c r="O9" s="17" t="s">
        <v>161</v>
      </c>
      <c r="P9" s="15" t="s">
        <v>162</v>
      </c>
      <c r="Q9" s="27">
        <v>2400</v>
      </c>
      <c r="R9" s="15" t="s">
        <v>29</v>
      </c>
      <c r="S9" s="17" t="s">
        <v>29</v>
      </c>
      <c r="T9" s="17" t="s">
        <v>163</v>
      </c>
      <c r="U9" s="17" t="s">
        <v>164</v>
      </c>
      <c r="V9" s="15" t="s">
        <v>29</v>
      </c>
      <c r="W9" s="17" t="s">
        <v>165</v>
      </c>
      <c r="X9" s="17" t="s">
        <v>165</v>
      </c>
      <c r="Y9" s="17" t="s">
        <v>29</v>
      </c>
      <c r="Z9" s="17" t="s">
        <v>166</v>
      </c>
      <c r="AA9" s="17" t="s">
        <v>167</v>
      </c>
      <c r="AB9" s="17" t="s">
        <v>29</v>
      </c>
      <c r="AC9" s="18">
        <v>44584</v>
      </c>
      <c r="AD9" s="17" t="s">
        <v>29</v>
      </c>
      <c r="AE9" s="17" t="s">
        <v>29</v>
      </c>
    </row>
    <row r="10" spans="1:31" x14ac:dyDescent="0.25">
      <c r="A10" s="5">
        <v>80385</v>
      </c>
      <c r="B10" s="6">
        <v>12.3</v>
      </c>
      <c r="C10" s="7">
        <v>0</v>
      </c>
      <c r="D10" s="8" t="s">
        <v>156</v>
      </c>
      <c r="E10" s="8" t="s">
        <v>176</v>
      </c>
      <c r="F10" s="9">
        <v>3</v>
      </c>
      <c r="G10" s="10" t="s">
        <v>177</v>
      </c>
      <c r="H10" s="11">
        <v>44614</v>
      </c>
      <c r="I10" s="10" t="s">
        <v>178</v>
      </c>
      <c r="J10" s="11">
        <v>44614</v>
      </c>
      <c r="K10" s="8" t="s">
        <v>72</v>
      </c>
      <c r="L10" s="8" t="s">
        <v>105</v>
      </c>
      <c r="M10" s="8" t="s">
        <v>160</v>
      </c>
      <c r="N10" s="8" t="s">
        <v>106</v>
      </c>
      <c r="O10" s="10" t="s">
        <v>161</v>
      </c>
      <c r="P10" s="8" t="s">
        <v>162</v>
      </c>
      <c r="Q10" s="26">
        <v>2100</v>
      </c>
      <c r="R10" s="8" t="s">
        <v>179</v>
      </c>
      <c r="S10" s="10" t="s">
        <v>29</v>
      </c>
      <c r="T10" s="10" t="s">
        <v>163</v>
      </c>
      <c r="U10" s="10" t="s">
        <v>164</v>
      </c>
      <c r="V10" s="8" t="s">
        <v>29</v>
      </c>
      <c r="W10" s="10" t="s">
        <v>180</v>
      </c>
      <c r="X10" s="10" t="s">
        <v>181</v>
      </c>
      <c r="Y10" s="10" t="s">
        <v>29</v>
      </c>
      <c r="Z10" s="10" t="s">
        <v>182</v>
      </c>
      <c r="AA10" s="10" t="s">
        <v>29</v>
      </c>
      <c r="AB10" s="10" t="s">
        <v>29</v>
      </c>
      <c r="AC10" s="11">
        <v>44614</v>
      </c>
      <c r="AD10" s="10" t="s">
        <v>29</v>
      </c>
      <c r="AE10" s="10" t="s">
        <v>29</v>
      </c>
    </row>
    <row r="11" spans="1:31" x14ac:dyDescent="0.25">
      <c r="A11" s="12">
        <v>322919</v>
      </c>
      <c r="B11" s="13">
        <v>12.3</v>
      </c>
      <c r="C11" s="14">
        <v>0</v>
      </c>
      <c r="D11" s="15" t="s">
        <v>156</v>
      </c>
      <c r="E11" s="15" t="s">
        <v>176</v>
      </c>
      <c r="F11" s="16">
        <v>3</v>
      </c>
      <c r="G11" s="17" t="s">
        <v>183</v>
      </c>
      <c r="H11" s="18">
        <v>44650</v>
      </c>
      <c r="I11" s="17" t="s">
        <v>184</v>
      </c>
      <c r="J11" s="18">
        <v>44649</v>
      </c>
      <c r="K11" s="15" t="s">
        <v>72</v>
      </c>
      <c r="L11" s="15" t="s">
        <v>105</v>
      </c>
      <c r="M11" s="15" t="s">
        <v>160</v>
      </c>
      <c r="N11" s="15" t="s">
        <v>106</v>
      </c>
      <c r="O11" s="17" t="s">
        <v>161</v>
      </c>
      <c r="P11" s="15" t="s">
        <v>162</v>
      </c>
      <c r="Q11" s="27">
        <v>3600</v>
      </c>
      <c r="R11" s="15" t="s">
        <v>185</v>
      </c>
      <c r="S11" s="17" t="s">
        <v>29</v>
      </c>
      <c r="T11" s="17" t="s">
        <v>163</v>
      </c>
      <c r="U11" s="17" t="s">
        <v>164</v>
      </c>
      <c r="V11" s="15" t="s">
        <v>29</v>
      </c>
      <c r="W11" s="17" t="s">
        <v>180</v>
      </c>
      <c r="X11" s="17" t="s">
        <v>181</v>
      </c>
      <c r="Y11" s="17" t="s">
        <v>29</v>
      </c>
      <c r="Z11" s="17" t="s">
        <v>182</v>
      </c>
      <c r="AA11" s="17" t="s">
        <v>29</v>
      </c>
      <c r="AB11" s="17" t="s">
        <v>29</v>
      </c>
      <c r="AC11" s="18">
        <v>44649</v>
      </c>
      <c r="AD11" s="17" t="s">
        <v>29</v>
      </c>
      <c r="AE11" s="17" t="s">
        <v>29</v>
      </c>
    </row>
    <row r="12" spans="1:31" x14ac:dyDescent="0.25">
      <c r="A12" s="5">
        <v>433757</v>
      </c>
      <c r="B12" s="6">
        <v>12.3</v>
      </c>
      <c r="C12" s="7">
        <v>0</v>
      </c>
      <c r="D12" s="8" t="s">
        <v>156</v>
      </c>
      <c r="E12" s="8" t="s">
        <v>176</v>
      </c>
      <c r="F12" s="9">
        <v>3</v>
      </c>
      <c r="G12" s="10" t="s">
        <v>186</v>
      </c>
      <c r="H12" s="11">
        <v>44666</v>
      </c>
      <c r="I12" s="10" t="s">
        <v>187</v>
      </c>
      <c r="J12" s="11">
        <v>44664</v>
      </c>
      <c r="K12" s="8" t="s">
        <v>72</v>
      </c>
      <c r="L12" s="8" t="s">
        <v>105</v>
      </c>
      <c r="M12" s="8" t="s">
        <v>160</v>
      </c>
      <c r="N12" s="8" t="s">
        <v>106</v>
      </c>
      <c r="O12" s="10" t="s">
        <v>161</v>
      </c>
      <c r="P12" s="8" t="s">
        <v>162</v>
      </c>
      <c r="Q12" s="26">
        <v>1800</v>
      </c>
      <c r="R12" s="8" t="s">
        <v>185</v>
      </c>
      <c r="S12" s="10" t="s">
        <v>29</v>
      </c>
      <c r="T12" s="10" t="s">
        <v>163</v>
      </c>
      <c r="U12" s="10" t="s">
        <v>164</v>
      </c>
      <c r="V12" s="8" t="s">
        <v>29</v>
      </c>
      <c r="W12" s="10" t="s">
        <v>180</v>
      </c>
      <c r="X12" s="10" t="s">
        <v>181</v>
      </c>
      <c r="Y12" s="10" t="s">
        <v>29</v>
      </c>
      <c r="Z12" s="10" t="s">
        <v>182</v>
      </c>
      <c r="AA12" s="10" t="s">
        <v>29</v>
      </c>
      <c r="AB12" s="10" t="s">
        <v>29</v>
      </c>
      <c r="AC12" s="11">
        <v>44664</v>
      </c>
      <c r="AD12" s="10" t="s">
        <v>29</v>
      </c>
      <c r="AE12" s="10" t="s">
        <v>29</v>
      </c>
    </row>
    <row r="13" spans="1:31" x14ac:dyDescent="0.25">
      <c r="A13" s="12">
        <v>877625</v>
      </c>
      <c r="B13" s="13">
        <v>12.3</v>
      </c>
      <c r="C13" s="14">
        <v>12.5</v>
      </c>
      <c r="D13" s="15" t="s">
        <v>156</v>
      </c>
      <c r="E13" s="15" t="s">
        <v>176</v>
      </c>
      <c r="F13" s="16">
        <v>3</v>
      </c>
      <c r="G13" s="17" t="s">
        <v>188</v>
      </c>
      <c r="H13" s="18">
        <v>44736</v>
      </c>
      <c r="I13" s="17" t="s">
        <v>189</v>
      </c>
      <c r="J13" s="18">
        <v>44736</v>
      </c>
      <c r="K13" s="15" t="s">
        <v>72</v>
      </c>
      <c r="L13" s="15" t="s">
        <v>105</v>
      </c>
      <c r="M13" s="15" t="s">
        <v>160</v>
      </c>
      <c r="N13" s="15" t="s">
        <v>106</v>
      </c>
      <c r="O13" s="17" t="s">
        <v>161</v>
      </c>
      <c r="P13" s="15" t="s">
        <v>162</v>
      </c>
      <c r="Q13" s="27">
        <v>1200</v>
      </c>
      <c r="R13" s="15" t="s">
        <v>190</v>
      </c>
      <c r="S13" s="17" t="s">
        <v>29</v>
      </c>
      <c r="T13" s="17" t="s">
        <v>163</v>
      </c>
      <c r="U13" s="17" t="s">
        <v>164</v>
      </c>
      <c r="V13" s="15" t="s">
        <v>29</v>
      </c>
      <c r="W13" s="17" t="s">
        <v>180</v>
      </c>
      <c r="X13" s="17" t="s">
        <v>181</v>
      </c>
      <c r="Y13" s="17" t="s">
        <v>29</v>
      </c>
      <c r="Z13" s="17" t="s">
        <v>182</v>
      </c>
      <c r="AA13" s="17" t="s">
        <v>29</v>
      </c>
      <c r="AB13" s="17" t="s">
        <v>29</v>
      </c>
      <c r="AC13" s="18">
        <v>44736</v>
      </c>
      <c r="AD13" s="17" t="s">
        <v>29</v>
      </c>
      <c r="AE13" s="17" t="s">
        <v>29</v>
      </c>
    </row>
    <row r="14" spans="1:31" s="2" customFormat="1" x14ac:dyDescent="0.25">
      <c r="A14" s="19">
        <v>1040082</v>
      </c>
      <c r="B14" s="20">
        <v>12.3</v>
      </c>
      <c r="C14" s="21">
        <v>12.5</v>
      </c>
      <c r="D14" s="22" t="s">
        <v>156</v>
      </c>
      <c r="E14" s="22" t="s">
        <v>176</v>
      </c>
      <c r="F14" s="23">
        <v>3</v>
      </c>
      <c r="G14" s="24" t="s">
        <v>191</v>
      </c>
      <c r="H14" s="25">
        <v>44762</v>
      </c>
      <c r="I14" s="24" t="s">
        <v>192</v>
      </c>
      <c r="J14" s="25">
        <v>44762</v>
      </c>
      <c r="K14" s="22" t="s">
        <v>72</v>
      </c>
      <c r="L14" s="22" t="s">
        <v>105</v>
      </c>
      <c r="M14" s="22" t="s">
        <v>160</v>
      </c>
      <c r="N14" s="22" t="s">
        <v>106</v>
      </c>
      <c r="O14" s="24" t="s">
        <v>161</v>
      </c>
      <c r="P14" s="22" t="s">
        <v>162</v>
      </c>
      <c r="Q14" s="28">
        <v>1500</v>
      </c>
      <c r="R14" s="22" t="s">
        <v>190</v>
      </c>
      <c r="S14" s="24" t="s">
        <v>29</v>
      </c>
      <c r="T14" s="24" t="s">
        <v>163</v>
      </c>
      <c r="U14" s="24" t="s">
        <v>164</v>
      </c>
      <c r="V14" s="22" t="s">
        <v>29</v>
      </c>
      <c r="W14" s="24" t="s">
        <v>180</v>
      </c>
      <c r="X14" s="24" t="s">
        <v>181</v>
      </c>
      <c r="Y14" s="24" t="s">
        <v>29</v>
      </c>
      <c r="Z14" s="24" t="s">
        <v>182</v>
      </c>
      <c r="AA14" s="24" t="s">
        <v>29</v>
      </c>
      <c r="AB14" s="24" t="s">
        <v>29</v>
      </c>
      <c r="AC14" s="25">
        <v>44762</v>
      </c>
      <c r="AD14" s="24" t="s">
        <v>29</v>
      </c>
      <c r="AE14" s="24" t="s">
        <v>29</v>
      </c>
    </row>
    <row r="15" spans="1:31" s="2" customFormat="1" x14ac:dyDescent="0.25">
      <c r="A15" s="19">
        <v>1079450</v>
      </c>
      <c r="B15" s="20">
        <v>12.3</v>
      </c>
      <c r="C15" s="21">
        <v>12.5</v>
      </c>
      <c r="D15" s="22" t="s">
        <v>156</v>
      </c>
      <c r="E15" s="22" t="s">
        <v>176</v>
      </c>
      <c r="F15" s="23">
        <v>3</v>
      </c>
      <c r="G15" s="24" t="s">
        <v>193</v>
      </c>
      <c r="H15" s="25">
        <v>44769</v>
      </c>
      <c r="I15" s="24" t="s">
        <v>194</v>
      </c>
      <c r="J15" s="25">
        <v>44769</v>
      </c>
      <c r="K15" s="22" t="s">
        <v>72</v>
      </c>
      <c r="L15" s="22" t="s">
        <v>105</v>
      </c>
      <c r="M15" s="22" t="s">
        <v>160</v>
      </c>
      <c r="N15" s="22" t="s">
        <v>106</v>
      </c>
      <c r="O15" s="24" t="s">
        <v>161</v>
      </c>
      <c r="P15" s="22" t="s">
        <v>162</v>
      </c>
      <c r="Q15" s="38">
        <v>620</v>
      </c>
      <c r="R15" s="22" t="s">
        <v>195</v>
      </c>
      <c r="S15" s="24" t="s">
        <v>29</v>
      </c>
      <c r="T15" s="24" t="s">
        <v>163</v>
      </c>
      <c r="U15" s="24" t="s">
        <v>164</v>
      </c>
      <c r="V15" s="22" t="s">
        <v>29</v>
      </c>
      <c r="W15" s="24" t="s">
        <v>180</v>
      </c>
      <c r="X15" s="24" t="s">
        <v>181</v>
      </c>
      <c r="Y15" s="24" t="s">
        <v>29</v>
      </c>
      <c r="Z15" s="24" t="s">
        <v>182</v>
      </c>
      <c r="AA15" s="24" t="s">
        <v>29</v>
      </c>
      <c r="AB15" s="24" t="s">
        <v>29</v>
      </c>
      <c r="AC15" s="25">
        <v>44769</v>
      </c>
      <c r="AD15" s="24" t="s">
        <v>29</v>
      </c>
      <c r="AE15" s="24" t="s">
        <v>29</v>
      </c>
    </row>
    <row r="16" spans="1:31" s="2" customFormat="1" x14ac:dyDescent="0.25">
      <c r="A16" s="19">
        <v>1079462</v>
      </c>
      <c r="B16" s="20">
        <v>12.3</v>
      </c>
      <c r="C16" s="21">
        <v>12.5</v>
      </c>
      <c r="D16" s="22" t="s">
        <v>156</v>
      </c>
      <c r="E16" s="22" t="s">
        <v>176</v>
      </c>
      <c r="F16" s="23">
        <v>3</v>
      </c>
      <c r="G16" s="24" t="s">
        <v>196</v>
      </c>
      <c r="H16" s="25">
        <v>44769</v>
      </c>
      <c r="I16" s="24" t="s">
        <v>197</v>
      </c>
      <c r="J16" s="25">
        <v>44769</v>
      </c>
      <c r="K16" s="22" t="s">
        <v>72</v>
      </c>
      <c r="L16" s="22" t="s">
        <v>105</v>
      </c>
      <c r="M16" s="22" t="s">
        <v>160</v>
      </c>
      <c r="N16" s="22" t="s">
        <v>106</v>
      </c>
      <c r="O16" s="24" t="s">
        <v>161</v>
      </c>
      <c r="P16" s="22" t="s">
        <v>162</v>
      </c>
      <c r="Q16" s="38">
        <v>900</v>
      </c>
      <c r="R16" s="22" t="s">
        <v>195</v>
      </c>
      <c r="S16" s="24" t="s">
        <v>29</v>
      </c>
      <c r="T16" s="24" t="s">
        <v>163</v>
      </c>
      <c r="U16" s="24" t="s">
        <v>164</v>
      </c>
      <c r="V16" s="22" t="s">
        <v>29</v>
      </c>
      <c r="W16" s="24" t="s">
        <v>180</v>
      </c>
      <c r="X16" s="24" t="s">
        <v>181</v>
      </c>
      <c r="Y16" s="24" t="s">
        <v>29</v>
      </c>
      <c r="Z16" s="24" t="s">
        <v>182</v>
      </c>
      <c r="AA16" s="24" t="s">
        <v>29</v>
      </c>
      <c r="AB16" s="24" t="s">
        <v>29</v>
      </c>
      <c r="AC16" s="25">
        <v>44769</v>
      </c>
      <c r="AD16" s="24" t="s">
        <v>29</v>
      </c>
      <c r="AE16" s="24" t="s">
        <v>29</v>
      </c>
    </row>
    <row r="17" spans="1:31" s="2" customFormat="1" x14ac:dyDescent="0.25">
      <c r="A17" s="19">
        <v>1079463</v>
      </c>
      <c r="B17" s="20">
        <v>12.3</v>
      </c>
      <c r="C17" s="21">
        <v>12.5</v>
      </c>
      <c r="D17" s="22" t="s">
        <v>156</v>
      </c>
      <c r="E17" s="22" t="s">
        <v>176</v>
      </c>
      <c r="F17" s="23">
        <v>3</v>
      </c>
      <c r="G17" s="24" t="s">
        <v>198</v>
      </c>
      <c r="H17" s="25">
        <v>44769</v>
      </c>
      <c r="I17" s="24" t="s">
        <v>199</v>
      </c>
      <c r="J17" s="25">
        <v>44769</v>
      </c>
      <c r="K17" s="22" t="s">
        <v>72</v>
      </c>
      <c r="L17" s="22" t="s">
        <v>105</v>
      </c>
      <c r="M17" s="22" t="s">
        <v>160</v>
      </c>
      <c r="N17" s="22" t="s">
        <v>106</v>
      </c>
      <c r="O17" s="24" t="s">
        <v>161</v>
      </c>
      <c r="P17" s="22" t="s">
        <v>162</v>
      </c>
      <c r="Q17" s="38">
        <v>1500</v>
      </c>
      <c r="R17" s="22" t="s">
        <v>195</v>
      </c>
      <c r="S17" s="24" t="s">
        <v>29</v>
      </c>
      <c r="T17" s="24" t="s">
        <v>163</v>
      </c>
      <c r="U17" s="24" t="s">
        <v>164</v>
      </c>
      <c r="V17" s="22" t="s">
        <v>29</v>
      </c>
      <c r="W17" s="24" t="s">
        <v>180</v>
      </c>
      <c r="X17" s="24" t="s">
        <v>181</v>
      </c>
      <c r="Y17" s="24" t="s">
        <v>29</v>
      </c>
      <c r="Z17" s="24" t="s">
        <v>182</v>
      </c>
      <c r="AA17" s="24" t="s">
        <v>29</v>
      </c>
      <c r="AB17" s="24" t="s">
        <v>29</v>
      </c>
      <c r="AC17" s="25">
        <v>44769</v>
      </c>
      <c r="AD17" s="24" t="s">
        <v>29</v>
      </c>
      <c r="AE17" s="24" t="s">
        <v>29</v>
      </c>
    </row>
    <row r="18" spans="1:31" s="2" customFormat="1" x14ac:dyDescent="0.25">
      <c r="A18" s="19">
        <v>1079533</v>
      </c>
      <c r="B18" s="20">
        <v>12.3</v>
      </c>
      <c r="C18" s="21">
        <v>12.5</v>
      </c>
      <c r="D18" s="22" t="s">
        <v>156</v>
      </c>
      <c r="E18" s="22" t="s">
        <v>176</v>
      </c>
      <c r="F18" s="23">
        <v>3</v>
      </c>
      <c r="G18" s="24" t="s">
        <v>200</v>
      </c>
      <c r="H18" s="25">
        <v>44769</v>
      </c>
      <c r="I18" s="24" t="s">
        <v>201</v>
      </c>
      <c r="J18" s="25">
        <v>44769</v>
      </c>
      <c r="K18" s="22" t="s">
        <v>72</v>
      </c>
      <c r="L18" s="22" t="s">
        <v>105</v>
      </c>
      <c r="M18" s="22" t="s">
        <v>160</v>
      </c>
      <c r="N18" s="22" t="s">
        <v>106</v>
      </c>
      <c r="O18" s="24" t="s">
        <v>161</v>
      </c>
      <c r="P18" s="22" t="s">
        <v>162</v>
      </c>
      <c r="Q18" s="38">
        <v>600</v>
      </c>
      <c r="R18" s="22" t="s">
        <v>195</v>
      </c>
      <c r="S18" s="24" t="s">
        <v>29</v>
      </c>
      <c r="T18" s="24" t="s">
        <v>163</v>
      </c>
      <c r="U18" s="24" t="s">
        <v>164</v>
      </c>
      <c r="V18" s="22" t="s">
        <v>29</v>
      </c>
      <c r="W18" s="24" t="s">
        <v>180</v>
      </c>
      <c r="X18" s="24" t="s">
        <v>181</v>
      </c>
      <c r="Y18" s="24" t="s">
        <v>29</v>
      </c>
      <c r="Z18" s="24" t="s">
        <v>182</v>
      </c>
      <c r="AA18" s="24" t="s">
        <v>29</v>
      </c>
      <c r="AB18" s="24" t="s">
        <v>29</v>
      </c>
      <c r="AC18" s="25">
        <v>44769</v>
      </c>
      <c r="AD18" s="24" t="s">
        <v>29</v>
      </c>
      <c r="AE18" s="24" t="s">
        <v>29</v>
      </c>
    </row>
    <row r="19" spans="1:31" s="2" customFormat="1" x14ac:dyDescent="0.25">
      <c r="A19" s="19">
        <v>1079535</v>
      </c>
      <c r="B19" s="20">
        <v>12.3</v>
      </c>
      <c r="C19" s="21">
        <v>12.5</v>
      </c>
      <c r="D19" s="22" t="s">
        <v>156</v>
      </c>
      <c r="E19" s="22" t="s">
        <v>176</v>
      </c>
      <c r="F19" s="23">
        <v>3</v>
      </c>
      <c r="G19" s="24" t="s">
        <v>202</v>
      </c>
      <c r="H19" s="25">
        <v>44769</v>
      </c>
      <c r="I19" s="24" t="s">
        <v>203</v>
      </c>
      <c r="J19" s="25">
        <v>44769</v>
      </c>
      <c r="K19" s="22" t="s">
        <v>72</v>
      </c>
      <c r="L19" s="22" t="s">
        <v>105</v>
      </c>
      <c r="M19" s="22" t="s">
        <v>160</v>
      </c>
      <c r="N19" s="22" t="s">
        <v>106</v>
      </c>
      <c r="O19" s="24" t="s">
        <v>161</v>
      </c>
      <c r="P19" s="22" t="s">
        <v>162</v>
      </c>
      <c r="Q19" s="38">
        <v>900</v>
      </c>
      <c r="R19" s="22" t="s">
        <v>195</v>
      </c>
      <c r="S19" s="24" t="s">
        <v>29</v>
      </c>
      <c r="T19" s="24" t="s">
        <v>163</v>
      </c>
      <c r="U19" s="24" t="s">
        <v>164</v>
      </c>
      <c r="V19" s="22" t="s">
        <v>29</v>
      </c>
      <c r="W19" s="24" t="s">
        <v>180</v>
      </c>
      <c r="X19" s="24" t="s">
        <v>181</v>
      </c>
      <c r="Y19" s="24" t="s">
        <v>29</v>
      </c>
      <c r="Z19" s="24" t="s">
        <v>182</v>
      </c>
      <c r="AA19" s="24" t="s">
        <v>29</v>
      </c>
      <c r="AB19" s="24" t="s">
        <v>29</v>
      </c>
      <c r="AC19" s="25">
        <v>44769</v>
      </c>
      <c r="AD19" s="24" t="s">
        <v>29</v>
      </c>
      <c r="AE19" s="24" t="s">
        <v>29</v>
      </c>
    </row>
    <row r="20" spans="1:31" s="2" customFormat="1" x14ac:dyDescent="0.25">
      <c r="A20" s="19">
        <v>1079544</v>
      </c>
      <c r="B20" s="20">
        <v>12.3</v>
      </c>
      <c r="C20" s="21">
        <v>12.5</v>
      </c>
      <c r="D20" s="22" t="s">
        <v>156</v>
      </c>
      <c r="E20" s="22" t="s">
        <v>176</v>
      </c>
      <c r="F20" s="23">
        <v>3</v>
      </c>
      <c r="G20" s="24" t="s">
        <v>204</v>
      </c>
      <c r="H20" s="25">
        <v>44769</v>
      </c>
      <c r="I20" s="24" t="s">
        <v>205</v>
      </c>
      <c r="J20" s="25">
        <v>44769</v>
      </c>
      <c r="K20" s="22" t="s">
        <v>72</v>
      </c>
      <c r="L20" s="22" t="s">
        <v>105</v>
      </c>
      <c r="M20" s="22" t="s">
        <v>160</v>
      </c>
      <c r="N20" s="22" t="s">
        <v>106</v>
      </c>
      <c r="O20" s="24" t="s">
        <v>161</v>
      </c>
      <c r="P20" s="22" t="s">
        <v>162</v>
      </c>
      <c r="Q20" s="38">
        <v>20</v>
      </c>
      <c r="R20" s="22" t="s">
        <v>195</v>
      </c>
      <c r="S20" s="24" t="s">
        <v>29</v>
      </c>
      <c r="T20" s="24" t="s">
        <v>163</v>
      </c>
      <c r="U20" s="24" t="s">
        <v>164</v>
      </c>
      <c r="V20" s="22" t="s">
        <v>29</v>
      </c>
      <c r="W20" s="24" t="s">
        <v>180</v>
      </c>
      <c r="X20" s="24" t="s">
        <v>181</v>
      </c>
      <c r="Y20" s="24" t="s">
        <v>29</v>
      </c>
      <c r="Z20" s="24" t="s">
        <v>182</v>
      </c>
      <c r="AA20" s="24" t="s">
        <v>29</v>
      </c>
      <c r="AB20" s="24" t="s">
        <v>29</v>
      </c>
      <c r="AC20" s="25">
        <v>44769</v>
      </c>
      <c r="AD20" s="24" t="s">
        <v>29</v>
      </c>
      <c r="AE20" s="24" t="s">
        <v>29</v>
      </c>
    </row>
    <row r="21" spans="1:31" s="2" customFormat="1" x14ac:dyDescent="0.25">
      <c r="A21" s="19">
        <v>1100494</v>
      </c>
      <c r="B21" s="20">
        <v>12.3</v>
      </c>
      <c r="C21" s="21">
        <v>12.5</v>
      </c>
      <c r="D21" s="22" t="s">
        <v>156</v>
      </c>
      <c r="E21" s="22" t="s">
        <v>176</v>
      </c>
      <c r="F21" s="23">
        <v>3</v>
      </c>
      <c r="G21" s="24" t="s">
        <v>206</v>
      </c>
      <c r="H21" s="25">
        <v>44773</v>
      </c>
      <c r="I21" s="24" t="s">
        <v>207</v>
      </c>
      <c r="J21" s="25">
        <v>44773</v>
      </c>
      <c r="K21" s="22" t="s">
        <v>72</v>
      </c>
      <c r="L21" s="22" t="s">
        <v>105</v>
      </c>
      <c r="M21" s="22" t="s">
        <v>160</v>
      </c>
      <c r="N21" s="22" t="s">
        <v>106</v>
      </c>
      <c r="O21" s="24" t="s">
        <v>161</v>
      </c>
      <c r="P21" s="22" t="s">
        <v>162</v>
      </c>
      <c r="Q21" s="28">
        <v>1300</v>
      </c>
      <c r="R21" s="22" t="s">
        <v>190</v>
      </c>
      <c r="S21" s="24" t="s">
        <v>29</v>
      </c>
      <c r="T21" s="24" t="s">
        <v>163</v>
      </c>
      <c r="U21" s="24" t="s">
        <v>164</v>
      </c>
      <c r="V21" s="22" t="s">
        <v>29</v>
      </c>
      <c r="W21" s="24" t="s">
        <v>180</v>
      </c>
      <c r="X21" s="24" t="s">
        <v>181</v>
      </c>
      <c r="Y21" s="24" t="s">
        <v>29</v>
      </c>
      <c r="Z21" s="24" t="s">
        <v>182</v>
      </c>
      <c r="AA21" s="24" t="s">
        <v>29</v>
      </c>
      <c r="AB21" s="24" t="s">
        <v>29</v>
      </c>
      <c r="AC21" s="25">
        <v>44773</v>
      </c>
      <c r="AD21" s="24" t="s">
        <v>29</v>
      </c>
      <c r="AE21" s="24" t="s">
        <v>29</v>
      </c>
    </row>
    <row r="22" spans="1:31" x14ac:dyDescent="0.25">
      <c r="A22" s="5">
        <v>1272778</v>
      </c>
      <c r="B22" s="6">
        <v>12.3</v>
      </c>
      <c r="C22" s="7">
        <v>12.5</v>
      </c>
      <c r="D22" s="8" t="s">
        <v>156</v>
      </c>
      <c r="E22" s="8" t="s">
        <v>176</v>
      </c>
      <c r="F22" s="9">
        <v>3</v>
      </c>
      <c r="G22" s="10" t="s">
        <v>208</v>
      </c>
      <c r="H22" s="11">
        <v>44801</v>
      </c>
      <c r="I22" s="10" t="s">
        <v>209</v>
      </c>
      <c r="J22" s="11">
        <v>44801</v>
      </c>
      <c r="K22" s="8" t="s">
        <v>72</v>
      </c>
      <c r="L22" s="8" t="s">
        <v>105</v>
      </c>
      <c r="M22" s="8" t="s">
        <v>160</v>
      </c>
      <c r="N22" s="8" t="s">
        <v>106</v>
      </c>
      <c r="O22" s="10" t="s">
        <v>161</v>
      </c>
      <c r="P22" s="8" t="s">
        <v>162</v>
      </c>
      <c r="Q22" s="26">
        <v>1500</v>
      </c>
      <c r="R22" s="8" t="s">
        <v>190</v>
      </c>
      <c r="S22" s="10" t="s">
        <v>29</v>
      </c>
      <c r="T22" s="10" t="s">
        <v>163</v>
      </c>
      <c r="U22" s="10" t="s">
        <v>164</v>
      </c>
      <c r="V22" s="8" t="s">
        <v>29</v>
      </c>
      <c r="W22" s="10" t="s">
        <v>180</v>
      </c>
      <c r="X22" s="10" t="s">
        <v>181</v>
      </c>
      <c r="Y22" s="10" t="s">
        <v>29</v>
      </c>
      <c r="Z22" s="10" t="s">
        <v>182</v>
      </c>
      <c r="AA22" s="10" t="s">
        <v>29</v>
      </c>
      <c r="AB22" s="10" t="s">
        <v>29</v>
      </c>
      <c r="AC22" s="11">
        <v>44801</v>
      </c>
      <c r="AD22" s="10" t="s">
        <v>29</v>
      </c>
      <c r="AE22" s="10" t="s">
        <v>29</v>
      </c>
    </row>
    <row r="23" spans="1:31" x14ac:dyDescent="0.25">
      <c r="A23" s="12">
        <v>1385482</v>
      </c>
      <c r="B23" s="13">
        <v>12.3</v>
      </c>
      <c r="C23" s="14">
        <v>8</v>
      </c>
      <c r="D23" s="15" t="s">
        <v>156</v>
      </c>
      <c r="E23" s="15" t="s">
        <v>210</v>
      </c>
      <c r="F23" s="16">
        <v>29</v>
      </c>
      <c r="G23" s="17" t="s">
        <v>211</v>
      </c>
      <c r="H23" s="18">
        <v>44820</v>
      </c>
      <c r="I23" s="17" t="s">
        <v>212</v>
      </c>
      <c r="J23" s="18">
        <v>44809</v>
      </c>
      <c r="K23" s="15" t="s">
        <v>72</v>
      </c>
      <c r="L23" s="15" t="s">
        <v>105</v>
      </c>
      <c r="M23" s="15" t="s">
        <v>160</v>
      </c>
      <c r="N23" s="15" t="s">
        <v>106</v>
      </c>
      <c r="O23" s="17" t="s">
        <v>161</v>
      </c>
      <c r="P23" s="15" t="s">
        <v>162</v>
      </c>
      <c r="Q23" s="27">
        <v>19</v>
      </c>
      <c r="R23" s="15" t="s">
        <v>213</v>
      </c>
      <c r="S23" s="17" t="s">
        <v>29</v>
      </c>
      <c r="T23" s="17" t="s">
        <v>214</v>
      </c>
      <c r="U23" s="17" t="s">
        <v>215</v>
      </c>
      <c r="V23" s="15" t="s">
        <v>29</v>
      </c>
      <c r="W23" s="17" t="s">
        <v>180</v>
      </c>
      <c r="X23" s="17" t="s">
        <v>181</v>
      </c>
      <c r="Y23" s="17" t="s">
        <v>29</v>
      </c>
      <c r="Z23" s="17" t="s">
        <v>182</v>
      </c>
      <c r="AA23" s="17" t="s">
        <v>29</v>
      </c>
      <c r="AB23" s="17" t="s">
        <v>29</v>
      </c>
      <c r="AC23" s="18">
        <v>44809</v>
      </c>
      <c r="AD23" s="17" t="s">
        <v>29</v>
      </c>
      <c r="AE23" s="17" t="s">
        <v>29</v>
      </c>
    </row>
    <row r="24" spans="1:31" x14ac:dyDescent="0.25">
      <c r="A24" s="5">
        <v>1612102</v>
      </c>
      <c r="B24" s="6">
        <v>8</v>
      </c>
      <c r="C24" s="7">
        <v>12.5</v>
      </c>
      <c r="D24" s="8" t="s">
        <v>156</v>
      </c>
      <c r="E24" s="8" t="s">
        <v>176</v>
      </c>
      <c r="F24" s="9">
        <v>3</v>
      </c>
      <c r="G24" s="10" t="s">
        <v>216</v>
      </c>
      <c r="H24" s="11">
        <v>44859</v>
      </c>
      <c r="I24" s="10" t="s">
        <v>217</v>
      </c>
      <c r="J24" s="11">
        <v>44858</v>
      </c>
      <c r="K24" s="8" t="s">
        <v>72</v>
      </c>
      <c r="L24" s="8" t="s">
        <v>105</v>
      </c>
      <c r="M24" s="8" t="s">
        <v>160</v>
      </c>
      <c r="N24" s="8" t="s">
        <v>106</v>
      </c>
      <c r="O24" s="10" t="s">
        <v>161</v>
      </c>
      <c r="P24" s="8" t="s">
        <v>162</v>
      </c>
      <c r="Q24" s="26">
        <v>1200</v>
      </c>
      <c r="R24" s="8" t="s">
        <v>190</v>
      </c>
      <c r="S24" s="10" t="s">
        <v>29</v>
      </c>
      <c r="T24" s="10" t="s">
        <v>163</v>
      </c>
      <c r="U24" s="10" t="s">
        <v>164</v>
      </c>
      <c r="V24" s="8" t="s">
        <v>29</v>
      </c>
      <c r="W24" s="10" t="s">
        <v>180</v>
      </c>
      <c r="X24" s="10" t="s">
        <v>181</v>
      </c>
      <c r="Y24" s="10" t="s">
        <v>29</v>
      </c>
      <c r="Z24" s="10" t="s">
        <v>182</v>
      </c>
      <c r="AA24" s="10" t="s">
        <v>29</v>
      </c>
      <c r="AB24" s="10" t="s">
        <v>29</v>
      </c>
      <c r="AC24" s="11">
        <v>44858</v>
      </c>
      <c r="AD24" s="10" t="s">
        <v>29</v>
      </c>
      <c r="AE24" s="10" t="s">
        <v>29</v>
      </c>
    </row>
  </sheetData>
  <phoneticPr fontId="1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7"/>
  <sheetViews>
    <sheetView workbookViewId="0">
      <selection activeCell="O27" sqref="O27"/>
    </sheetView>
  </sheetViews>
  <sheetFormatPr defaultColWidth="6.6640625" defaultRowHeight="14.4" x14ac:dyDescent="0.25"/>
  <cols>
    <col min="1" max="9" width="6.6640625" style="1" customWidth="1"/>
    <col min="10" max="10" width="8.6640625" style="1" customWidth="1"/>
    <col min="11" max="11" width="6.6640625" style="1" customWidth="1"/>
    <col min="12" max="12" width="9.21875" style="1" customWidth="1"/>
    <col min="13" max="13" width="6.6640625" style="1" customWidth="1"/>
    <col min="14" max="16384" width="6.6640625" style="1"/>
  </cols>
  <sheetData>
    <row r="1" spans="1:31" ht="18" customHeight="1" x14ac:dyDescent="0.25">
      <c r="A1" s="3" t="s">
        <v>128</v>
      </c>
      <c r="B1" s="3" t="s">
        <v>129</v>
      </c>
      <c r="C1" s="3" t="s">
        <v>130</v>
      </c>
      <c r="D1" s="4" t="s">
        <v>131</v>
      </c>
      <c r="E1" s="4" t="s">
        <v>132</v>
      </c>
      <c r="F1" s="3" t="s">
        <v>133</v>
      </c>
      <c r="G1" s="4" t="s">
        <v>134</v>
      </c>
      <c r="H1" s="3" t="s">
        <v>135</v>
      </c>
      <c r="I1" s="4" t="s">
        <v>136</v>
      </c>
      <c r="J1" s="3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141</v>
      </c>
      <c r="P1" s="4" t="s">
        <v>142</v>
      </c>
      <c r="Q1" s="3" t="s">
        <v>143</v>
      </c>
      <c r="R1" s="4" t="s">
        <v>144</v>
      </c>
      <c r="S1" s="4" t="s">
        <v>145</v>
      </c>
      <c r="T1" s="4" t="s">
        <v>146</v>
      </c>
      <c r="U1" s="4" t="s">
        <v>61</v>
      </c>
      <c r="V1" s="4" t="s">
        <v>147</v>
      </c>
      <c r="W1" s="4" t="s">
        <v>62</v>
      </c>
      <c r="X1" s="4" t="s">
        <v>148</v>
      </c>
      <c r="Y1" s="4" t="s">
        <v>149</v>
      </c>
      <c r="Z1" s="4" t="s">
        <v>150</v>
      </c>
      <c r="AA1" s="4" t="s">
        <v>151</v>
      </c>
      <c r="AB1" s="4" t="s">
        <v>152</v>
      </c>
      <c r="AC1" s="3" t="s">
        <v>153</v>
      </c>
      <c r="AD1" s="4" t="s">
        <v>154</v>
      </c>
      <c r="AE1" s="4" t="s">
        <v>155</v>
      </c>
    </row>
    <row r="2" spans="1:31" x14ac:dyDescent="0.25">
      <c r="A2" s="5">
        <v>270927</v>
      </c>
      <c r="B2" s="6">
        <v>26.6</v>
      </c>
      <c r="C2" s="7">
        <v>26.6</v>
      </c>
      <c r="D2" s="8" t="s">
        <v>156</v>
      </c>
      <c r="E2" s="8" t="s">
        <v>157</v>
      </c>
      <c r="F2" s="9">
        <v>1</v>
      </c>
      <c r="G2" s="10" t="s">
        <v>168</v>
      </c>
      <c r="H2" s="11">
        <v>44642</v>
      </c>
      <c r="I2" s="10" t="s">
        <v>159</v>
      </c>
      <c r="J2" s="11">
        <v>44533</v>
      </c>
      <c r="K2" s="8" t="s">
        <v>72</v>
      </c>
      <c r="L2" s="8" t="s">
        <v>114</v>
      </c>
      <c r="M2" s="8" t="s">
        <v>160</v>
      </c>
      <c r="N2" s="8" t="s">
        <v>115</v>
      </c>
      <c r="O2" s="10" t="s">
        <v>218</v>
      </c>
      <c r="P2" s="8" t="s">
        <v>167</v>
      </c>
      <c r="Q2" s="26">
        <v>3063.2</v>
      </c>
      <c r="R2" s="8" t="s">
        <v>29</v>
      </c>
      <c r="S2" s="10" t="s">
        <v>29</v>
      </c>
      <c r="T2" s="10" t="s">
        <v>163</v>
      </c>
      <c r="U2" s="10" t="s">
        <v>164</v>
      </c>
      <c r="V2" s="8" t="s">
        <v>29</v>
      </c>
      <c r="W2" s="10" t="s">
        <v>165</v>
      </c>
      <c r="X2" s="10" t="s">
        <v>165</v>
      </c>
      <c r="Y2" s="10" t="s">
        <v>29</v>
      </c>
      <c r="Z2" s="10" t="s">
        <v>166</v>
      </c>
      <c r="AA2" s="10" t="s">
        <v>167</v>
      </c>
      <c r="AB2" s="10" t="s">
        <v>29</v>
      </c>
      <c r="AC2" s="11">
        <v>44533</v>
      </c>
      <c r="AD2" s="10" t="s">
        <v>29</v>
      </c>
      <c r="AE2" s="10" t="s">
        <v>29</v>
      </c>
    </row>
    <row r="3" spans="1:31" x14ac:dyDescent="0.25">
      <c r="A3" s="12">
        <v>270933</v>
      </c>
      <c r="B3" s="13">
        <v>26.6</v>
      </c>
      <c r="C3" s="14">
        <v>26.6</v>
      </c>
      <c r="D3" s="15" t="s">
        <v>156</v>
      </c>
      <c r="E3" s="15" t="s">
        <v>157</v>
      </c>
      <c r="F3" s="16">
        <v>1</v>
      </c>
      <c r="G3" s="17" t="s">
        <v>173</v>
      </c>
      <c r="H3" s="18">
        <v>44642</v>
      </c>
      <c r="I3" s="17" t="s">
        <v>159</v>
      </c>
      <c r="J3" s="18">
        <v>44571</v>
      </c>
      <c r="K3" s="15" t="s">
        <v>72</v>
      </c>
      <c r="L3" s="15" t="s">
        <v>114</v>
      </c>
      <c r="M3" s="15" t="s">
        <v>160</v>
      </c>
      <c r="N3" s="15" t="s">
        <v>115</v>
      </c>
      <c r="O3" s="17" t="s">
        <v>218</v>
      </c>
      <c r="P3" s="15" t="s">
        <v>167</v>
      </c>
      <c r="Q3" s="27">
        <v>3264</v>
      </c>
      <c r="R3" s="15" t="s">
        <v>29</v>
      </c>
      <c r="S3" s="17" t="s">
        <v>29</v>
      </c>
      <c r="T3" s="17" t="s">
        <v>163</v>
      </c>
      <c r="U3" s="17" t="s">
        <v>164</v>
      </c>
      <c r="V3" s="15" t="s">
        <v>29</v>
      </c>
      <c r="W3" s="17" t="s">
        <v>165</v>
      </c>
      <c r="X3" s="17" t="s">
        <v>165</v>
      </c>
      <c r="Y3" s="17" t="s">
        <v>29</v>
      </c>
      <c r="Z3" s="17" t="s">
        <v>166</v>
      </c>
      <c r="AA3" s="17" t="s">
        <v>167</v>
      </c>
      <c r="AB3" s="17" t="s">
        <v>29</v>
      </c>
      <c r="AC3" s="18">
        <v>44571</v>
      </c>
      <c r="AD3" s="17" t="s">
        <v>29</v>
      </c>
      <c r="AE3" s="17" t="s">
        <v>29</v>
      </c>
    </row>
    <row r="4" spans="1:31" x14ac:dyDescent="0.25">
      <c r="A4" s="5">
        <v>270935</v>
      </c>
      <c r="B4" s="6">
        <v>26.6</v>
      </c>
      <c r="C4" s="7">
        <v>26.6</v>
      </c>
      <c r="D4" s="8" t="s">
        <v>156</v>
      </c>
      <c r="E4" s="8" t="s">
        <v>157</v>
      </c>
      <c r="F4" s="9">
        <v>1</v>
      </c>
      <c r="G4" s="10" t="s">
        <v>175</v>
      </c>
      <c r="H4" s="11">
        <v>44642</v>
      </c>
      <c r="I4" s="10" t="s">
        <v>174</v>
      </c>
      <c r="J4" s="11">
        <v>44584</v>
      </c>
      <c r="K4" s="8" t="s">
        <v>72</v>
      </c>
      <c r="L4" s="8" t="s">
        <v>114</v>
      </c>
      <c r="M4" s="8" t="s">
        <v>160</v>
      </c>
      <c r="N4" s="8" t="s">
        <v>115</v>
      </c>
      <c r="O4" s="10" t="s">
        <v>218</v>
      </c>
      <c r="P4" s="8" t="s">
        <v>167</v>
      </c>
      <c r="Q4" s="26">
        <v>2151.9</v>
      </c>
      <c r="R4" s="8" t="s">
        <v>29</v>
      </c>
      <c r="S4" s="10" t="s">
        <v>29</v>
      </c>
      <c r="T4" s="10" t="s">
        <v>163</v>
      </c>
      <c r="U4" s="10" t="s">
        <v>164</v>
      </c>
      <c r="V4" s="8" t="s">
        <v>29</v>
      </c>
      <c r="W4" s="10" t="s">
        <v>165</v>
      </c>
      <c r="X4" s="10" t="s">
        <v>165</v>
      </c>
      <c r="Y4" s="10" t="s">
        <v>29</v>
      </c>
      <c r="Z4" s="10" t="s">
        <v>166</v>
      </c>
      <c r="AA4" s="10" t="s">
        <v>167</v>
      </c>
      <c r="AB4" s="10" t="s">
        <v>29</v>
      </c>
      <c r="AC4" s="11">
        <v>44584</v>
      </c>
      <c r="AD4" s="10" t="s">
        <v>29</v>
      </c>
      <c r="AE4" s="10" t="s">
        <v>29</v>
      </c>
    </row>
    <row r="5" spans="1:31" x14ac:dyDescent="0.25">
      <c r="A5" s="12">
        <v>80386</v>
      </c>
      <c r="B5" s="13">
        <v>26.6</v>
      </c>
      <c r="C5" s="14">
        <v>27</v>
      </c>
      <c r="D5" s="15" t="s">
        <v>156</v>
      </c>
      <c r="E5" s="15" t="s">
        <v>176</v>
      </c>
      <c r="F5" s="16">
        <v>1</v>
      </c>
      <c r="G5" s="17" t="s">
        <v>219</v>
      </c>
      <c r="H5" s="18">
        <v>44614</v>
      </c>
      <c r="I5" s="17" t="s">
        <v>220</v>
      </c>
      <c r="J5" s="18">
        <v>44614</v>
      </c>
      <c r="K5" s="15" t="s">
        <v>72</v>
      </c>
      <c r="L5" s="15" t="s">
        <v>114</v>
      </c>
      <c r="M5" s="15" t="s">
        <v>160</v>
      </c>
      <c r="N5" s="15" t="s">
        <v>115</v>
      </c>
      <c r="O5" s="17" t="s">
        <v>218</v>
      </c>
      <c r="P5" s="15" t="s">
        <v>167</v>
      </c>
      <c r="Q5" s="27">
        <v>1977.7</v>
      </c>
      <c r="R5" s="15" t="s">
        <v>221</v>
      </c>
      <c r="S5" s="17" t="s">
        <v>29</v>
      </c>
      <c r="T5" s="17" t="s">
        <v>163</v>
      </c>
      <c r="U5" s="17" t="s">
        <v>164</v>
      </c>
      <c r="V5" s="15" t="s">
        <v>29</v>
      </c>
      <c r="W5" s="17" t="s">
        <v>180</v>
      </c>
      <c r="X5" s="17" t="s">
        <v>181</v>
      </c>
      <c r="Y5" s="17" t="s">
        <v>29</v>
      </c>
      <c r="Z5" s="17" t="s">
        <v>182</v>
      </c>
      <c r="AA5" s="17" t="s">
        <v>29</v>
      </c>
      <c r="AB5" s="17" t="s">
        <v>29</v>
      </c>
      <c r="AC5" s="18">
        <v>44614</v>
      </c>
      <c r="AD5" s="17" t="s">
        <v>29</v>
      </c>
      <c r="AE5" s="17" t="s">
        <v>29</v>
      </c>
    </row>
    <row r="6" spans="1:31" x14ac:dyDescent="0.25">
      <c r="A6" s="5">
        <v>322914</v>
      </c>
      <c r="B6" s="6">
        <v>26.6</v>
      </c>
      <c r="C6" s="7">
        <v>27</v>
      </c>
      <c r="D6" s="8" t="s">
        <v>156</v>
      </c>
      <c r="E6" s="8" t="s">
        <v>176</v>
      </c>
      <c r="F6" s="9">
        <v>1</v>
      </c>
      <c r="G6" s="10" t="s">
        <v>222</v>
      </c>
      <c r="H6" s="11">
        <v>44650</v>
      </c>
      <c r="I6" s="10" t="s">
        <v>223</v>
      </c>
      <c r="J6" s="11">
        <v>44649</v>
      </c>
      <c r="K6" s="8" t="s">
        <v>72</v>
      </c>
      <c r="L6" s="8" t="s">
        <v>114</v>
      </c>
      <c r="M6" s="8" t="s">
        <v>160</v>
      </c>
      <c r="N6" s="8" t="s">
        <v>115</v>
      </c>
      <c r="O6" s="10" t="s">
        <v>218</v>
      </c>
      <c r="P6" s="8" t="s">
        <v>167</v>
      </c>
      <c r="Q6" s="26">
        <v>2075.3000000000002</v>
      </c>
      <c r="R6" s="8" t="s">
        <v>224</v>
      </c>
      <c r="S6" s="10" t="s">
        <v>29</v>
      </c>
      <c r="T6" s="10" t="s">
        <v>163</v>
      </c>
      <c r="U6" s="10" t="s">
        <v>164</v>
      </c>
      <c r="V6" s="8" t="s">
        <v>29</v>
      </c>
      <c r="W6" s="10" t="s">
        <v>180</v>
      </c>
      <c r="X6" s="10" t="s">
        <v>181</v>
      </c>
      <c r="Y6" s="10" t="s">
        <v>29</v>
      </c>
      <c r="Z6" s="10" t="s">
        <v>182</v>
      </c>
      <c r="AA6" s="10" t="s">
        <v>29</v>
      </c>
      <c r="AB6" s="10" t="s">
        <v>29</v>
      </c>
      <c r="AC6" s="11">
        <v>44649</v>
      </c>
      <c r="AD6" s="10" t="s">
        <v>29</v>
      </c>
      <c r="AE6" s="10" t="s">
        <v>29</v>
      </c>
    </row>
    <row r="7" spans="1:31" x14ac:dyDescent="0.25">
      <c r="A7" s="12">
        <v>433768</v>
      </c>
      <c r="B7" s="13">
        <v>26.6</v>
      </c>
      <c r="C7" s="14">
        <v>27</v>
      </c>
      <c r="D7" s="15" t="s">
        <v>156</v>
      </c>
      <c r="E7" s="15" t="s">
        <v>176</v>
      </c>
      <c r="F7" s="16">
        <v>1</v>
      </c>
      <c r="G7" s="17" t="s">
        <v>225</v>
      </c>
      <c r="H7" s="18">
        <v>44666</v>
      </c>
      <c r="I7" s="17" t="s">
        <v>226</v>
      </c>
      <c r="J7" s="18">
        <v>44664</v>
      </c>
      <c r="K7" s="15" t="s">
        <v>72</v>
      </c>
      <c r="L7" s="15" t="s">
        <v>114</v>
      </c>
      <c r="M7" s="15" t="s">
        <v>160</v>
      </c>
      <c r="N7" s="15" t="s">
        <v>115</v>
      </c>
      <c r="O7" s="17" t="s">
        <v>218</v>
      </c>
      <c r="P7" s="15" t="s">
        <v>167</v>
      </c>
      <c r="Q7" s="27">
        <v>1573.5</v>
      </c>
      <c r="R7" s="15" t="s">
        <v>224</v>
      </c>
      <c r="S7" s="17" t="s">
        <v>29</v>
      </c>
      <c r="T7" s="17" t="s">
        <v>163</v>
      </c>
      <c r="U7" s="17" t="s">
        <v>164</v>
      </c>
      <c r="V7" s="15" t="s">
        <v>29</v>
      </c>
      <c r="W7" s="17" t="s">
        <v>180</v>
      </c>
      <c r="X7" s="17" t="s">
        <v>181</v>
      </c>
      <c r="Y7" s="17" t="s">
        <v>29</v>
      </c>
      <c r="Z7" s="17" t="s">
        <v>182</v>
      </c>
      <c r="AA7" s="17" t="s">
        <v>29</v>
      </c>
      <c r="AB7" s="17" t="s">
        <v>29</v>
      </c>
      <c r="AC7" s="18">
        <v>44664</v>
      </c>
      <c r="AD7" s="17" t="s">
        <v>29</v>
      </c>
      <c r="AE7" s="17" t="s">
        <v>29</v>
      </c>
    </row>
    <row r="8" spans="1:31" x14ac:dyDescent="0.25">
      <c r="A8" s="5">
        <v>627018</v>
      </c>
      <c r="B8" s="6">
        <v>26.6</v>
      </c>
      <c r="C8" s="7">
        <v>27</v>
      </c>
      <c r="D8" s="8" t="s">
        <v>156</v>
      </c>
      <c r="E8" s="8" t="s">
        <v>176</v>
      </c>
      <c r="F8" s="9">
        <v>1</v>
      </c>
      <c r="G8" s="10" t="s">
        <v>227</v>
      </c>
      <c r="H8" s="11">
        <v>44700</v>
      </c>
      <c r="I8" s="10" t="s">
        <v>228</v>
      </c>
      <c r="J8" s="11">
        <v>44664</v>
      </c>
      <c r="K8" s="8" t="s">
        <v>72</v>
      </c>
      <c r="L8" s="8" t="s">
        <v>114</v>
      </c>
      <c r="M8" s="8" t="s">
        <v>160</v>
      </c>
      <c r="N8" s="8" t="s">
        <v>115</v>
      </c>
      <c r="O8" s="10" t="s">
        <v>218</v>
      </c>
      <c r="P8" s="8" t="s">
        <v>167</v>
      </c>
      <c r="Q8" s="26">
        <v>180</v>
      </c>
      <c r="R8" s="8" t="s">
        <v>221</v>
      </c>
      <c r="S8" s="10" t="s">
        <v>29</v>
      </c>
      <c r="T8" s="10" t="s">
        <v>163</v>
      </c>
      <c r="U8" s="10" t="s">
        <v>164</v>
      </c>
      <c r="V8" s="8" t="s">
        <v>29</v>
      </c>
      <c r="W8" s="10" t="s">
        <v>180</v>
      </c>
      <c r="X8" s="10" t="s">
        <v>181</v>
      </c>
      <c r="Y8" s="10" t="s">
        <v>29</v>
      </c>
      <c r="Z8" s="10" t="s">
        <v>182</v>
      </c>
      <c r="AA8" s="10" t="s">
        <v>29</v>
      </c>
      <c r="AB8" s="10" t="s">
        <v>29</v>
      </c>
      <c r="AC8" s="11">
        <v>44664</v>
      </c>
      <c r="AD8" s="10" t="s">
        <v>29</v>
      </c>
      <c r="AE8" s="10" t="s">
        <v>29</v>
      </c>
    </row>
    <row r="9" spans="1:31" s="29" customFormat="1" x14ac:dyDescent="0.25">
      <c r="A9" s="19">
        <v>1040081</v>
      </c>
      <c r="B9" s="20">
        <v>26.6</v>
      </c>
      <c r="C9" s="21">
        <v>27</v>
      </c>
      <c r="D9" s="22" t="s">
        <v>156</v>
      </c>
      <c r="E9" s="22" t="s">
        <v>176</v>
      </c>
      <c r="F9" s="23">
        <v>1</v>
      </c>
      <c r="G9" s="24" t="s">
        <v>191</v>
      </c>
      <c r="H9" s="25">
        <v>44762</v>
      </c>
      <c r="I9" s="24" t="s">
        <v>229</v>
      </c>
      <c r="J9" s="25">
        <v>44762</v>
      </c>
      <c r="K9" s="22" t="s">
        <v>72</v>
      </c>
      <c r="L9" s="22" t="s">
        <v>114</v>
      </c>
      <c r="M9" s="22" t="s">
        <v>160</v>
      </c>
      <c r="N9" s="22" t="s">
        <v>115</v>
      </c>
      <c r="O9" s="24" t="s">
        <v>218</v>
      </c>
      <c r="P9" s="22" t="s">
        <v>167</v>
      </c>
      <c r="Q9" s="28">
        <v>1002.2</v>
      </c>
      <c r="R9" s="22" t="s">
        <v>190</v>
      </c>
      <c r="S9" s="24" t="s">
        <v>29</v>
      </c>
      <c r="T9" s="24" t="s">
        <v>163</v>
      </c>
      <c r="U9" s="24" t="s">
        <v>164</v>
      </c>
      <c r="V9" s="22" t="s">
        <v>29</v>
      </c>
      <c r="W9" s="24" t="s">
        <v>180</v>
      </c>
      <c r="X9" s="24" t="s">
        <v>181</v>
      </c>
      <c r="Y9" s="24" t="s">
        <v>29</v>
      </c>
      <c r="Z9" s="24" t="s">
        <v>182</v>
      </c>
      <c r="AA9" s="24" t="s">
        <v>29</v>
      </c>
      <c r="AB9" s="24" t="s">
        <v>29</v>
      </c>
      <c r="AC9" s="25">
        <v>44762</v>
      </c>
      <c r="AD9" s="24" t="s">
        <v>29</v>
      </c>
      <c r="AE9" s="24" t="s">
        <v>29</v>
      </c>
    </row>
    <row r="10" spans="1:31" s="29" customFormat="1" x14ac:dyDescent="0.25">
      <c r="A10" s="30">
        <v>1079451</v>
      </c>
      <c r="B10" s="31">
        <v>26.6</v>
      </c>
      <c r="C10" s="32">
        <v>27</v>
      </c>
      <c r="D10" s="33" t="s">
        <v>156</v>
      </c>
      <c r="E10" s="33" t="s">
        <v>176</v>
      </c>
      <c r="F10" s="34">
        <v>1</v>
      </c>
      <c r="G10" s="35" t="s">
        <v>230</v>
      </c>
      <c r="H10" s="36">
        <v>44769</v>
      </c>
      <c r="I10" s="35" t="s">
        <v>231</v>
      </c>
      <c r="J10" s="36">
        <v>44769</v>
      </c>
      <c r="K10" s="33" t="s">
        <v>72</v>
      </c>
      <c r="L10" s="33" t="s">
        <v>114</v>
      </c>
      <c r="M10" s="33" t="s">
        <v>160</v>
      </c>
      <c r="N10" s="33" t="s">
        <v>115</v>
      </c>
      <c r="O10" s="35" t="s">
        <v>218</v>
      </c>
      <c r="P10" s="33" t="s">
        <v>167</v>
      </c>
      <c r="Q10" s="37">
        <v>1484.2</v>
      </c>
      <c r="R10" s="33" t="s">
        <v>190</v>
      </c>
      <c r="S10" s="35" t="s">
        <v>29</v>
      </c>
      <c r="T10" s="35" t="s">
        <v>163</v>
      </c>
      <c r="U10" s="35" t="s">
        <v>164</v>
      </c>
      <c r="V10" s="33" t="s">
        <v>29</v>
      </c>
      <c r="W10" s="35" t="s">
        <v>180</v>
      </c>
      <c r="X10" s="35" t="s">
        <v>181</v>
      </c>
      <c r="Y10" s="35" t="s">
        <v>29</v>
      </c>
      <c r="Z10" s="35" t="s">
        <v>182</v>
      </c>
      <c r="AA10" s="35" t="s">
        <v>29</v>
      </c>
      <c r="AB10" s="35" t="s">
        <v>29</v>
      </c>
      <c r="AC10" s="36">
        <v>44769</v>
      </c>
      <c r="AD10" s="35" t="s">
        <v>29</v>
      </c>
      <c r="AE10" s="35" t="s">
        <v>29</v>
      </c>
    </row>
    <row r="11" spans="1:31" s="29" customFormat="1" x14ac:dyDescent="0.25">
      <c r="A11" s="19">
        <v>1079534</v>
      </c>
      <c r="B11" s="20">
        <v>26.6</v>
      </c>
      <c r="C11" s="21">
        <v>27</v>
      </c>
      <c r="D11" s="22" t="s">
        <v>156</v>
      </c>
      <c r="E11" s="22" t="s">
        <v>176</v>
      </c>
      <c r="F11" s="23">
        <v>1</v>
      </c>
      <c r="G11" s="24" t="s">
        <v>232</v>
      </c>
      <c r="H11" s="25">
        <v>44769</v>
      </c>
      <c r="I11" s="24" t="s">
        <v>233</v>
      </c>
      <c r="J11" s="25">
        <v>44769</v>
      </c>
      <c r="K11" s="22" t="s">
        <v>72</v>
      </c>
      <c r="L11" s="22" t="s">
        <v>114</v>
      </c>
      <c r="M11" s="22" t="s">
        <v>160</v>
      </c>
      <c r="N11" s="22" t="s">
        <v>115</v>
      </c>
      <c r="O11" s="24" t="s">
        <v>218</v>
      </c>
      <c r="P11" s="22" t="s">
        <v>167</v>
      </c>
      <c r="Q11" s="38">
        <v>548.9</v>
      </c>
      <c r="R11" s="22" t="s">
        <v>190</v>
      </c>
      <c r="S11" s="24" t="s">
        <v>29</v>
      </c>
      <c r="T11" s="24" t="s">
        <v>163</v>
      </c>
      <c r="U11" s="24" t="s">
        <v>164</v>
      </c>
      <c r="V11" s="22" t="s">
        <v>29</v>
      </c>
      <c r="W11" s="24" t="s">
        <v>180</v>
      </c>
      <c r="X11" s="24" t="s">
        <v>181</v>
      </c>
      <c r="Y11" s="24" t="s">
        <v>29</v>
      </c>
      <c r="Z11" s="24" t="s">
        <v>182</v>
      </c>
      <c r="AA11" s="24" t="s">
        <v>29</v>
      </c>
      <c r="AB11" s="24" t="s">
        <v>29</v>
      </c>
      <c r="AC11" s="25">
        <v>44769</v>
      </c>
      <c r="AD11" s="24" t="s">
        <v>29</v>
      </c>
      <c r="AE11" s="24" t="s">
        <v>29</v>
      </c>
    </row>
    <row r="12" spans="1:31" s="29" customFormat="1" x14ac:dyDescent="0.25">
      <c r="A12" s="30">
        <v>1100499</v>
      </c>
      <c r="B12" s="31">
        <v>26.6</v>
      </c>
      <c r="C12" s="32">
        <v>27</v>
      </c>
      <c r="D12" s="33" t="s">
        <v>156</v>
      </c>
      <c r="E12" s="33" t="s">
        <v>176</v>
      </c>
      <c r="F12" s="34">
        <v>1</v>
      </c>
      <c r="G12" s="35" t="s">
        <v>234</v>
      </c>
      <c r="H12" s="36">
        <v>44773</v>
      </c>
      <c r="I12" s="35" t="s">
        <v>235</v>
      </c>
      <c r="J12" s="36">
        <v>44773</v>
      </c>
      <c r="K12" s="33" t="s">
        <v>72</v>
      </c>
      <c r="L12" s="33" t="s">
        <v>114</v>
      </c>
      <c r="M12" s="33" t="s">
        <v>160</v>
      </c>
      <c r="N12" s="33" t="s">
        <v>115</v>
      </c>
      <c r="O12" s="35" t="s">
        <v>218</v>
      </c>
      <c r="P12" s="33" t="s">
        <v>167</v>
      </c>
      <c r="Q12" s="28">
        <v>1087.9000000000001</v>
      </c>
      <c r="R12" s="33" t="s">
        <v>190</v>
      </c>
      <c r="S12" s="35" t="s">
        <v>29</v>
      </c>
      <c r="T12" s="35" t="s">
        <v>163</v>
      </c>
      <c r="U12" s="35" t="s">
        <v>164</v>
      </c>
      <c r="V12" s="33" t="s">
        <v>29</v>
      </c>
      <c r="W12" s="35" t="s">
        <v>180</v>
      </c>
      <c r="X12" s="35" t="s">
        <v>181</v>
      </c>
      <c r="Y12" s="35" t="s">
        <v>29</v>
      </c>
      <c r="Z12" s="35" t="s">
        <v>182</v>
      </c>
      <c r="AA12" s="35" t="s">
        <v>29</v>
      </c>
      <c r="AB12" s="35" t="s">
        <v>29</v>
      </c>
      <c r="AC12" s="36">
        <v>44773</v>
      </c>
      <c r="AD12" s="35" t="s">
        <v>29</v>
      </c>
      <c r="AE12" s="35" t="s">
        <v>29</v>
      </c>
    </row>
    <row r="13" spans="1:31" x14ac:dyDescent="0.25">
      <c r="A13" s="12">
        <v>1212512</v>
      </c>
      <c r="B13" s="13">
        <v>26.6</v>
      </c>
      <c r="C13" s="14">
        <v>27</v>
      </c>
      <c r="D13" s="15" t="s">
        <v>156</v>
      </c>
      <c r="E13" s="15" t="s">
        <v>176</v>
      </c>
      <c r="F13" s="16">
        <v>1</v>
      </c>
      <c r="G13" s="17" t="s">
        <v>236</v>
      </c>
      <c r="H13" s="18">
        <v>44792</v>
      </c>
      <c r="I13" s="17" t="s">
        <v>237</v>
      </c>
      <c r="J13" s="18">
        <v>44792</v>
      </c>
      <c r="K13" s="15" t="s">
        <v>72</v>
      </c>
      <c r="L13" s="15" t="s">
        <v>114</v>
      </c>
      <c r="M13" s="15" t="s">
        <v>160</v>
      </c>
      <c r="N13" s="15" t="s">
        <v>115</v>
      </c>
      <c r="O13" s="17" t="s">
        <v>218</v>
      </c>
      <c r="P13" s="15" t="s">
        <v>167</v>
      </c>
      <c r="Q13" s="27">
        <v>254</v>
      </c>
      <c r="R13" s="15" t="s">
        <v>190</v>
      </c>
      <c r="S13" s="17" t="s">
        <v>29</v>
      </c>
      <c r="T13" s="17" t="s">
        <v>163</v>
      </c>
      <c r="U13" s="17" t="s">
        <v>164</v>
      </c>
      <c r="V13" s="15" t="s">
        <v>29</v>
      </c>
      <c r="W13" s="17" t="s">
        <v>180</v>
      </c>
      <c r="X13" s="17" t="s">
        <v>181</v>
      </c>
      <c r="Y13" s="17" t="s">
        <v>29</v>
      </c>
      <c r="Z13" s="17" t="s">
        <v>182</v>
      </c>
      <c r="AA13" s="17" t="s">
        <v>29</v>
      </c>
      <c r="AB13" s="17" t="s">
        <v>29</v>
      </c>
      <c r="AC13" s="18">
        <v>44792</v>
      </c>
      <c r="AD13" s="17" t="s">
        <v>29</v>
      </c>
      <c r="AE13" s="17" t="s">
        <v>29</v>
      </c>
    </row>
    <row r="14" spans="1:31" x14ac:dyDescent="0.25">
      <c r="A14" s="5">
        <v>1272747</v>
      </c>
      <c r="B14" s="6">
        <v>26.6</v>
      </c>
      <c r="C14" s="7">
        <v>27</v>
      </c>
      <c r="D14" s="8" t="s">
        <v>156</v>
      </c>
      <c r="E14" s="8" t="s">
        <v>176</v>
      </c>
      <c r="F14" s="9">
        <v>1</v>
      </c>
      <c r="G14" s="10" t="s">
        <v>238</v>
      </c>
      <c r="H14" s="11">
        <v>44801</v>
      </c>
      <c r="I14" s="10" t="s">
        <v>239</v>
      </c>
      <c r="J14" s="11">
        <v>44801</v>
      </c>
      <c r="K14" s="8" t="s">
        <v>72</v>
      </c>
      <c r="L14" s="8" t="s">
        <v>114</v>
      </c>
      <c r="M14" s="8" t="s">
        <v>160</v>
      </c>
      <c r="N14" s="8" t="s">
        <v>115</v>
      </c>
      <c r="O14" s="10" t="s">
        <v>218</v>
      </c>
      <c r="P14" s="8" t="s">
        <v>167</v>
      </c>
      <c r="Q14" s="26">
        <v>968.5</v>
      </c>
      <c r="R14" s="8" t="s">
        <v>190</v>
      </c>
      <c r="S14" s="10" t="s">
        <v>29</v>
      </c>
      <c r="T14" s="10" t="s">
        <v>163</v>
      </c>
      <c r="U14" s="10" t="s">
        <v>164</v>
      </c>
      <c r="V14" s="8" t="s">
        <v>29</v>
      </c>
      <c r="W14" s="10" t="s">
        <v>180</v>
      </c>
      <c r="X14" s="10" t="s">
        <v>181</v>
      </c>
      <c r="Y14" s="10" t="s">
        <v>29</v>
      </c>
      <c r="Z14" s="10" t="s">
        <v>182</v>
      </c>
      <c r="AA14" s="10" t="s">
        <v>29</v>
      </c>
      <c r="AB14" s="10" t="s">
        <v>29</v>
      </c>
      <c r="AC14" s="11">
        <v>44801</v>
      </c>
      <c r="AD14" s="10" t="s">
        <v>29</v>
      </c>
      <c r="AE14" s="10" t="s">
        <v>29</v>
      </c>
    </row>
    <row r="15" spans="1:31" x14ac:dyDescent="0.25">
      <c r="A15" s="12">
        <v>1385553</v>
      </c>
      <c r="B15" s="13">
        <v>26.6</v>
      </c>
      <c r="C15" s="14">
        <v>25.3</v>
      </c>
      <c r="D15" s="15" t="s">
        <v>156</v>
      </c>
      <c r="E15" s="15" t="s">
        <v>210</v>
      </c>
      <c r="F15" s="16">
        <v>28</v>
      </c>
      <c r="G15" s="17" t="s">
        <v>240</v>
      </c>
      <c r="H15" s="18">
        <v>44820</v>
      </c>
      <c r="I15" s="17" t="s">
        <v>241</v>
      </c>
      <c r="J15" s="18">
        <v>44809</v>
      </c>
      <c r="K15" s="15" t="s">
        <v>72</v>
      </c>
      <c r="L15" s="15" t="s">
        <v>114</v>
      </c>
      <c r="M15" s="15" t="s">
        <v>160</v>
      </c>
      <c r="N15" s="15" t="s">
        <v>115</v>
      </c>
      <c r="O15" s="17" t="s">
        <v>218</v>
      </c>
      <c r="P15" s="15" t="s">
        <v>167</v>
      </c>
      <c r="Q15" s="27">
        <v>39.5</v>
      </c>
      <c r="R15" s="15" t="s">
        <v>213</v>
      </c>
      <c r="S15" s="17" t="s">
        <v>29</v>
      </c>
      <c r="T15" s="17" t="s">
        <v>214</v>
      </c>
      <c r="U15" s="17" t="s">
        <v>215</v>
      </c>
      <c r="V15" s="15" t="s">
        <v>29</v>
      </c>
      <c r="W15" s="17" t="s">
        <v>180</v>
      </c>
      <c r="X15" s="17" t="s">
        <v>181</v>
      </c>
      <c r="Y15" s="17" t="s">
        <v>29</v>
      </c>
      <c r="Z15" s="17" t="s">
        <v>182</v>
      </c>
      <c r="AA15" s="17" t="s">
        <v>29</v>
      </c>
      <c r="AB15" s="17" t="s">
        <v>29</v>
      </c>
      <c r="AC15" s="18">
        <v>44809</v>
      </c>
      <c r="AD15" s="17" t="s">
        <v>29</v>
      </c>
      <c r="AE15" s="17" t="s">
        <v>29</v>
      </c>
    </row>
    <row r="16" spans="1:31" x14ac:dyDescent="0.25">
      <c r="A16" s="5">
        <v>1612103</v>
      </c>
      <c r="B16" s="6">
        <v>25.3</v>
      </c>
      <c r="C16" s="7">
        <v>27</v>
      </c>
      <c r="D16" s="8" t="s">
        <v>156</v>
      </c>
      <c r="E16" s="8" t="s">
        <v>176</v>
      </c>
      <c r="F16" s="9">
        <v>1</v>
      </c>
      <c r="G16" s="10" t="s">
        <v>242</v>
      </c>
      <c r="H16" s="11">
        <v>44859</v>
      </c>
      <c r="I16" s="10" t="s">
        <v>243</v>
      </c>
      <c r="J16" s="11">
        <v>44858</v>
      </c>
      <c r="K16" s="8" t="s">
        <v>72</v>
      </c>
      <c r="L16" s="8" t="s">
        <v>114</v>
      </c>
      <c r="M16" s="8" t="s">
        <v>160</v>
      </c>
      <c r="N16" s="8" t="s">
        <v>115</v>
      </c>
      <c r="O16" s="10" t="s">
        <v>218</v>
      </c>
      <c r="P16" s="8" t="s">
        <v>167</v>
      </c>
      <c r="Q16" s="26">
        <v>912.3</v>
      </c>
      <c r="R16" s="8" t="s">
        <v>190</v>
      </c>
      <c r="S16" s="10" t="s">
        <v>29</v>
      </c>
      <c r="T16" s="10" t="s">
        <v>163</v>
      </c>
      <c r="U16" s="10" t="s">
        <v>164</v>
      </c>
      <c r="V16" s="8" t="s">
        <v>29</v>
      </c>
      <c r="W16" s="10" t="s">
        <v>180</v>
      </c>
      <c r="X16" s="10" t="s">
        <v>181</v>
      </c>
      <c r="Y16" s="10" t="s">
        <v>29</v>
      </c>
      <c r="Z16" s="10" t="s">
        <v>182</v>
      </c>
      <c r="AA16" s="10" t="s">
        <v>29</v>
      </c>
      <c r="AB16" s="10" t="s">
        <v>29</v>
      </c>
      <c r="AC16" s="11">
        <v>44858</v>
      </c>
      <c r="AD16" s="10" t="s">
        <v>29</v>
      </c>
      <c r="AE16" s="10" t="s">
        <v>29</v>
      </c>
    </row>
    <row r="17" spans="1:31" x14ac:dyDescent="0.25">
      <c r="A17" s="12">
        <v>1686724</v>
      </c>
      <c r="B17" s="13">
        <v>25.3</v>
      </c>
      <c r="C17" s="14">
        <v>25.3</v>
      </c>
      <c r="D17" s="15" t="s">
        <v>156</v>
      </c>
      <c r="E17" s="15" t="s">
        <v>210</v>
      </c>
      <c r="F17" s="16">
        <v>28</v>
      </c>
      <c r="G17" s="17" t="s">
        <v>244</v>
      </c>
      <c r="H17" s="18">
        <v>44872</v>
      </c>
      <c r="I17" s="17" t="s">
        <v>245</v>
      </c>
      <c r="J17" s="18">
        <v>44872</v>
      </c>
      <c r="K17" s="15" t="s">
        <v>72</v>
      </c>
      <c r="L17" s="15" t="s">
        <v>114</v>
      </c>
      <c r="M17" s="15" t="s">
        <v>160</v>
      </c>
      <c r="N17" s="15" t="s">
        <v>115</v>
      </c>
      <c r="O17" s="17" t="s">
        <v>218</v>
      </c>
      <c r="P17" s="15" t="s">
        <v>167</v>
      </c>
      <c r="Q17" s="27">
        <v>1245.5</v>
      </c>
      <c r="R17" s="15" t="s">
        <v>246</v>
      </c>
      <c r="S17" s="17" t="s">
        <v>29</v>
      </c>
      <c r="T17" s="17" t="s">
        <v>214</v>
      </c>
      <c r="U17" s="17" t="s">
        <v>215</v>
      </c>
      <c r="V17" s="15" t="s">
        <v>29</v>
      </c>
      <c r="W17" s="17" t="s">
        <v>180</v>
      </c>
      <c r="X17" s="17" t="s">
        <v>181</v>
      </c>
      <c r="Y17" s="17" t="s">
        <v>29</v>
      </c>
      <c r="Z17" s="17" t="s">
        <v>182</v>
      </c>
      <c r="AA17" s="17" t="s">
        <v>29</v>
      </c>
      <c r="AB17" s="17" t="s">
        <v>29</v>
      </c>
      <c r="AC17" s="18">
        <v>44872</v>
      </c>
      <c r="AD17" s="17" t="s">
        <v>29</v>
      </c>
      <c r="AE17" s="17" t="s">
        <v>29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数据</vt:lpstr>
      <vt:lpstr>搜索条件</vt:lpstr>
      <vt:lpstr>信息</vt:lpstr>
      <vt:lpstr>Sheet4</vt:lpstr>
      <vt:lpstr>22222</vt:lpstr>
      <vt:lpstr>22222 (2)</vt:lpstr>
      <vt:lpstr>701有问题</vt:lpstr>
      <vt:lpstr>692有问题</vt:lpstr>
      <vt:lpstr>10144</vt:lpstr>
      <vt:lpstr>10143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GAOJUNQING</cp:lastModifiedBy>
  <dcterms:created xsi:type="dcterms:W3CDTF">2022-11-08T02:31:00Z</dcterms:created>
  <dcterms:modified xsi:type="dcterms:W3CDTF">2022-11-21T00:36:42Z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B699E99AB0B84777B31736F3D4C804FB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