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下载的著录项1" r:id="rId3" sheetId="1"/>
  </sheets>
</workbook>
</file>

<file path=xl/sharedStrings.xml><?xml version="1.0" encoding="utf-8"?>
<sst xmlns="http://schemas.openxmlformats.org/spreadsheetml/2006/main" count="754" uniqueCount="504">
  <si>
    <t>序号</t>
  </si>
  <si>
    <t>标题 (中文)</t>
  </si>
  <si>
    <t>标题 (英文)</t>
  </si>
  <si>
    <t>摘要 (中文)</t>
  </si>
  <si>
    <t>摘要 (英文)</t>
  </si>
  <si>
    <t>申请人</t>
  </si>
  <si>
    <t>公开（公告）号</t>
  </si>
  <si>
    <t>公开（公告）日</t>
  </si>
  <si>
    <t>申请号</t>
  </si>
  <si>
    <t>申请日</t>
  </si>
  <si>
    <t>公开类型</t>
  </si>
  <si>
    <t>专利类型</t>
  </si>
  <si>
    <t>公开国别</t>
  </si>
  <si>
    <t>链接到incoPat</t>
  </si>
  <si>
    <t>用于该空气质量传感器的操作过程</t>
  </si>
  <si>
    <t>Method for operating a air mass sensor</t>
  </si>
  <si>
    <t>本发明涉及一种用于操作一空气质量传感器的方法，其被设置在所述的进气部分一种内部燃烧发动机和测量所述空气流动通过该进气部分的质量，其中所述空气质量传感器具有一空气质量传感器元件，它是部分的一个应用特定的，集成电路，其被构造为一个微机电系统，其中所述空气质量传感器具有至少一个元件用于评估所产生的测量信号通过所述空气质量传感器元件。到指定一个用于操作一空气质量传感器的方法，其减少了污染的空气质量传感器元件在特定的车辆中包括所述停止\/启动系统，所述空气质量传感器检测所述内燃机的停止通过该元件用于评估所产生的测量信号的装置通过所述空气质量传感器元件和然后切换所述空气质量传感器元件与一第二操作模式，它减少了污染的空气质量传感器元件，其中第二操作模式仍允许至少一个所述进气部分中流动的所述空气质量的测量，作为结果，其中所述空气质量传感器本身的检测所述内燃机的所述的启动装置该元件用于评估所述测量信号的产生通过所述空气质量传感器元件和使用该测量信号所述空气质量传感器元件和然后开关的所述空气质量传感器元件与一第一操作模式，其允许用于测量所述空气质量流动通过该进气部分具有极大的精度。</t>
  </si>
  <si>
    <t>A method for operating an air mass sensor arranged in the intake section of an internal combustion engine and configured to measure the mass of the air flowing through the intake section includes the air mass sensor detecting a stationary state of the internal combustion engine using an element for evaluating measurement signals generated by an air mass sensor element,  and,  in response to detection of a stationary state,  switching the air mass sensor element into a second operating mode that reduces contamination of the air mass sensor element. The second operating mode permits at least one measurement of the air mass flowing in the intake section,  as a result of which the air mass sensor itself detects a starting of the internal combustion engine using the element for evaluating the measurement signals generated by the air mass sensor element.</t>
  </si>
  <si>
    <t>Continental Automotive Gmbh</t>
  </si>
  <si>
    <t>DE102011089898A1</t>
  </si>
  <si>
    <t>DE102011089898</t>
  </si>
  <si>
    <t>发明申请</t>
  </si>
  <si>
    <t>德国</t>
  </si>
  <si>
    <t>集成的空气供给单元</t>
  </si>
  <si>
    <t>Integrated air-supply unit</t>
  </si>
  <si>
    <t>本发明涉及一种集成的空气供给单元(1)，尤其用于机动车的空气弹簧系统，所述集成的空气供给单元包括带有电机(3)和空气干燥器(4)的空气压缩机(2)，其中，空气压缩机(2)与电机(3)、空气干燥器(4)和多个气动连接部(8)一起形成一功能单元。</t>
  </si>
  <si>
    <t>The invention relates to an integrated air-supply unit (1),  in particular for air-suspension systems for motor vehicles,  said unit comprising an air compressor (2) having an electric motor (3) and an air dryer (4). The air compressor (2) together with the electric motor (3),  air dryer (4) and a number of pneumatic connections (8) form a functional unit.</t>
  </si>
  <si>
    <t>大陆 特韦斯贸易合伙股份公司及两合公司</t>
  </si>
  <si>
    <t>CN106232398A</t>
  </si>
  <si>
    <t>CN201580019730.9</t>
  </si>
  <si>
    <t>中国</t>
  </si>
  <si>
    <t>具有弹性的减振器支承件紧固装置的空气弹簧滑柱组件</t>
  </si>
  <si>
    <t>Air spring strut assembly with elastic damper support fastening device</t>
  </si>
  <si>
    <t>本发明涉及一种用于机动车的空气弹簧滑柱组件，空气弹簧滑柱组件包括具有集成的减振器的空气弹簧，空气弹簧包括空气弹簧盖和卷动活塞，由弹性体材料制成的卷动气囊压力密封地固定在空气弹簧盖和卷动活塞之间，由此界定由压缩空气填充的容积弹性的压力腔，卷动气囊在形成卷褶的情况下在卷动活塞上滚动，减振器包括减振器管和可没入到减振器管中的活塞杆，活塞杆与被接纳在空气弹簧盖的支承件接纳部中的减振器支承件连接，减振器支承件包括承载件、弹性体体部和套筒，封闭部件在减振器支承件上方装入支承件接纳部中，弹性部件布置在套筒与封闭部件之间。</t>
  </si>
  <si>
    <t>An air suspension strut for a motor vehicle comprises an air spring having an air spring cover and a rolling piston. A shock damper is integrated with the air spring and has a damper tube and a piston rod receivable within the damper tube. A rolling bellows is secured between the spring cover and the rolling piston thereby delimiting a variable volume pressure chamber filled with compressed air. The rolling bellows rolls on the rolling piston with a rolling fold being formed. A damper bearing is accommodated in a bearing socket of the air spring cover and connected to the piston rod. The damper bearing comprises a supporting piece,  an elastomer body,  and a sleeve. A closure element inserted in the bearing socket above the damper bearing. An elastic element arranged between the sleeve and the closure element.</t>
  </si>
  <si>
    <t>CN113374819A</t>
  </si>
  <si>
    <t>CN202110179204.6</t>
  </si>
  <si>
    <t>集成的交叉联结阀</t>
  </si>
  <si>
    <t>Integrated crosslink valve</t>
  </si>
  <si>
    <t>本发明涉及集成的交叉联结阀。空气弹簧悬架系统包括第一空气弹簧，其具有带第一压力的第一容积，向第一悬架组件提供第一弹簧刚度。第二空气弹簧具有壳体，其具有带第二压力的第二容积，向第二悬架组件提供第二弹簧刚度。第二空气弹簧包括第二容积中的活塞。壳体和活塞中一个包括连接到车辆底盘的第一安装结构。壳体和活塞中另一个包括连接到第二悬架组件的第二安装结构。第二空气弹簧包括壳体上的流体连接件。第二空气弹簧包括在壳体中并在打开和关闭位置间移动的交叉联结阀。交叉联结阀选择地连接第二容积流体和流体连接件。交叉联结管线流体连接第一容积和流体连接件。控制器与交叉联结阀连通并响应于输入在打开和关闭位置之间命令交叉联结阀。</t>
  </si>
  <si>
    <t>The invention relates to an integrated crosslink valve. The air spring suspension system includes a first air spring having a first volume with a first pressure that provides a first spring rate to afirst suspension assembly. The second air spring has a housing having a second volume with a second pressure that provides a second spring rate to the second suspension assembly. The second air springincludes a piston in the second volume. One of the housing and the piston includes a first mounting structure connected to a vehicle chassis. The other of the housing and the piston includes a secondmounting structure connected to a second suspension assembly. The second air spring includes a fluid connection on the housing. The second air spring includes a cross-link valve in the housing and moving between open and closed positions. A crossover valve selectively connects the second volume of fluid and the fluid connection. The cross-connect line fluidly connects the first volume and the fluid connection. A controller is in communication with the crossover valve and commands the crossover valve between open and closed positions in response to an input.</t>
  </si>
  <si>
    <t>大陆汽车系统公司</t>
  </si>
  <si>
    <t>CN111376669A</t>
  </si>
  <si>
    <t>CN201911379838.5</t>
  </si>
  <si>
    <t>具有集成的快速下降调平阀的罐</t>
  </si>
  <si>
    <t>CAirS WITH INTEGRATED FAST DOWN LEVELING VALVES</t>
  </si>
  <si>
    <t>一种空气悬架系统，包括空气供应系统块，空气供应系统块包括一个或多个空气弹簧阀，其中一个或多个空气弹簧阀设置在空气供应系统块内，空气供应系统块具有阀块壳体。 该系统还包括与一个或多个空气弹簧气动耦合的空气供应系统块，以及与空气供应系统块耦合的至少一个储存器，设置在空气供应系统块内的至少一个马达和泵。 空气悬架还包括设置在空气供应系统块内的快速下降调平阀。</t>
  </si>
  <si>
    <t>An air suspension system includes an air supply system block including one or more air spring valves,  where the one or more air spring valves are disposed within the air supply system block,  the air supply system block having a valve block housing. The system further includes the air supply system block pneumatically coupled with one or more air springs,  and at least one reservoir coupled with the air supply system block,  at least one motor and pump disposed within the air supply system block. The air suspension further includes fast down leveling valves disposed within the air supply system block.</t>
  </si>
  <si>
    <t>Continental Automotive Systems Inc</t>
  </si>
  <si>
    <t>US20210387500A1</t>
  </si>
  <si>
    <t>US16898163</t>
  </si>
  <si>
    <t>美国</t>
  </si>
  <si>
    <t>车载空气调节装置</t>
  </si>
  <si>
    <t>Vehicle-mounted air conditioner</t>
  </si>
  <si>
    <t>本发明提供了一种车载空气调节装置，包括：控制器，其被配置为控制空气净化执行器和香氛执行器的操作；空气净化执行器，其被配置为对车内空气进行净化；以及香氛执行器，其被配置为向车内释放香气，其中，所述控制器、空气净化执行器和香氛执行器集成在车辆内部。</t>
  </si>
  <si>
    <t>The invention provides a vehicle-mounted air conditioner. The vehicle-mounted air conditioner comprises a controller,  air purification actuator and a fragrance actuator,  wherein the controller is configured to control the operation of the air purification actuator and the operation of the fragrance actuator;  the air purification actuator is configured to purify air in an automobile;  the fragrance actuator is configured to release fragrance into the automobile;  and the controller,  the air purification actuator and the fragrance actuator are integrated inside the automobile.</t>
  </si>
  <si>
    <t>大陆汽车投资(上海)有限公司</t>
  </si>
  <si>
    <t>CN107310350A</t>
  </si>
  <si>
    <t>CN201710500556.0</t>
  </si>
  <si>
    <t>具有用于传递扭矩的保护波纹管的空气弹簧支柱</t>
  </si>
  <si>
    <t>Air spring strut with a protective bellows for transmitting a torque</t>
  </si>
  <si>
    <t>用于机动车辆的空气弹簧支柱(1)， 并且包括空气弹簧(2)，该空气弹簧(2)具有集成的减震器，用于悬挂和阻尼机动车行驶装置的振动， 其中空气弹簧(2)包括空气弹簧盖(4)和滚动活塞(5)，其中在空气弹簧盖(4)和滚动活塞(5)之间以压力密封的方式紧固弹性体材料的滚动波纹管(6)， 由此限定填充有压缩空气的容积弹性压力空间(10)，并且滚动波纹管(6)在滚动活塞(8)上滚动并形成滚动褶皱(5)，其中减震器(3)包括阻尼器管(12)和可插入阻尼器的活塞杆(12) 管(13)，滚动活塞(5)以旋转固定的方式固定在减震器管(12)上，活塞杆(13)与减震器轴承(14)连接。 其中空气弹簧盖(4)通过旋转轴承(20)相对于阻尼器轴承(14)可旋转地支承， 其中设有扭矩传递装置(7)， 其一方面连接到空气弹簧盖(4)，另一方面连接到排气活塞(5)，使得当减震器(M)(3)的(V)经由空气弹簧盖(4)绕空气弹簧加载的活塞(1)的纵轴线(L)旋转(7)时， 装置(5)传递到空气弹簧盖(4)上。</t>
  </si>
  <si>
    <t>Air spring strut (1) for a motor vehicle,  and comprising an air spring (2) with an integrated shock absorber (3) for suspension and damping of oscillations of a motor vehicle running gear,  wherein the air spring (2) comprises an air spring cover (4) and a rolling piston (5) wherein between the air spring cover (4) and the rolling piston (5) a rolling bellows (6) of elastomer material is fastened in a pressure-tight manner,  whereby a volume elastic pressure space (10) filled with compressed air is limited and the rolling bellows (6) rolls on the rolling piston (8) with formation of a rolling fold (5) wherein the shock absorber (3) comprises a damper tube (12) and a piston rod (12) insertable into the damper tube (13),  the rolling piston (5) being fixed to the damper tube (12) in a rotationally fixed manner and the piston rod (13) being connected to a damper bearing (14). wherein the air spring cover (4) is rotatably supported by means of a rotary bearing (20) relative to the damper bearing (14),  wherein a means for torque transmission (7) is provided,  which on the one hand is connected to the air spring cover (4) and on the other hand to the exhaust piston (5) such that when (V) of the shock absorber (M) (3) is rotated (7) about a longitudinal axis (L) of the air spring-loaded piston (1) via the means (5) onto the air spring cover  (4) is transmitted.</t>
  </si>
  <si>
    <t>Continental Teves Ag Co Ohg</t>
  </si>
  <si>
    <t>DE102020203171A1</t>
  </si>
  <si>
    <t>DE102020203171</t>
  </si>
  <si>
    <t>一种集成式空气压缩机的空气弹簧</t>
  </si>
  <si>
    <t>Air spring with an integrated air compressor</t>
  </si>
  <si>
    <t>空气弹簧(1)的电动车辆，包括底盘空气弹簧盖(3)和空气弹簧活塞(4)，其中，在所述空气弹簧盖(3)和空气弹簧活塞(4)夹持形成密闭的气弹簧皮腔(2)弹性材料部分地填充有压缩空气的工作空间(6)，和构成滚动折边(9)上空气弹簧盖(3)和/或空气弹簧的活塞(4)滚动，所述空气压缩机(5)的空气弹簧(1)连为一体。</t>
  </si>
  <si>
    <t>Air spring (1) for a motor vehicle chassis,  comprising an air spring cover (3) and an air spring piston (4);  between the air spring cover (3) and the air spring piston (4),  air-tightly mounted air spring bellows (2) made of elastomer material partially delimit a working chamber (6),  which can be filled with compressed air,  and roll off the air spring cover (3) and/or the air spring piston (4) in such a way that a rolling fold (9) is formed;  an air compressor (5) is integrated into the air spring (1).</t>
  </si>
  <si>
    <t>DE102016224081A1</t>
  </si>
  <si>
    <t>DE102016224081</t>
  </si>
  <si>
    <t>电平控制的平均用于车辆与airsprings</t>
  </si>
  <si>
    <t>Level controlling mean for vehicles with airsprings</t>
  </si>
  <si>
    <t>本发明涉及一种液位控制与airsprings6a的平均用于车辆以6aD和一气动可控的滑雪选择器阀26，到其一个残余应力支撑功能和一个正压力的功能被集成，所述的滑雪选择器阀26是转向通过该空气压力在所述airsprings6a一种以6aD，它可被放置在在一个控制线20在一控制入口24所述滑雪板的选择器阀26。所述漏极线28，通过装置该空气被排出从所述airsprings6a的一到6aD，是LED分别从所述控制线20通过所述的滑雪选择器阀26。这样一个大的空气流可被LED通过所述漏极线28，而不降低所述的静态空气压力在所述steuerraum50所述的滑雪选择器阀26。所述漏极线成为封闭由一个差动活塞44所述滑雪板的选择器阀，如果没有从所述airsprings空气是以被排出。</t>
  </si>
  <si>
    <t>The leveling system for a vehicle fitted with air springs (6a-6d),  has a pneumatic controlled path valve (26) with an integr residual pressure and overpressure function. The valve (26) controls the flow of compressed air into the springs (6a-6d) using t air from a control line (20) to the inlet (24) of the valve (26). The let-off line (28),  which allows air to escape from the sir springs (6a-6d),  is separated from the control line (20) by the valve (26). A large air vol. can flow through the let-off line ( without a reduction in the static air pressure in the control zone (50) of the valve (26). The let-off line is blocked by a step piston (44) at the valve,  when no air is to be released from the air springs.</t>
  </si>
  <si>
    <t>Continental Ag</t>
  </si>
  <si>
    <t>DE19918157C1</t>
  </si>
  <si>
    <t>DE19918157</t>
  </si>
  <si>
    <t>发明授权</t>
  </si>
  <si>
    <t>用于一个集成的空气\/燃料喷射器阀模块</t>
  </si>
  <si>
    <t>Injector valve for an integrated air/fuel module</t>
  </si>
  <si>
    <t>优选的实施例的一种空气-燃料模块(10)包括一个歧管(100)和一阀组组件(200)。该歧管具有一燃料供给通道(106)在至少一个空气供应通道(108)，和在至少一个动力组的子组件(112)限定一个室(110)在通信与所述燃料供给通道和所述至少一个空气供应通道。所述燃料供给通道通常沿一第一轴延伸。所述至少一个空气供应通道之间延伸的一个共同的空气入口(102)和各自的空气出口(104)。沿一第二轴线a2通常正交于第一的轴线。所述阀组组件沿一阀之间轴线延伸的阀入口和一阀出口。所述阀组组件是适于被插入到该室通过所述各自的空气出口。在一个替代实施例中，所述动力组的子组件是形成分别从所述歧管，从而使所述动力组组件可被插入到一个凹槽形成在所述歧管。一个杆件可被用于以结构和电互连的多个的动力组件。一种空气-燃料模块为设置形成所述的方法。</t>
  </si>
  <si>
    <t>Preferred embodiments of an air-fuel module (10) include a manifold (100) and a valve group subassembly (200). The manifold has a fuel supply passage (106) at least one air supply passage (108),  and at least one power group subassembly (112) defining a chamber (110) in communication with the fuel supply passage and the at least one air supply passage. The fuel supply passage extends generally along a first axis. The at least one air supply passage extends between a common air inlet (102) and respective air outlets (104) along a second axis A2 generally orthogonal to the first axis. The valve group subassembly extends along a valve axis between a valve inlet and a valve outlet. The valve group subassembly is adapted to be inserted into the chamber through the respective air outlets. In an alternate embodiment,  the power group subassembly is formed separately from the manifold so that the power group subassembly can be inserted into a recess formed in the manifold. A bar member can be used to structurally and electrically interconnect a plurality of power subassemblies. A method of forming the air-fuel module is provided.</t>
  </si>
  <si>
    <t>Siemens Vdo Automotive Corporation</t>
  </si>
  <si>
    <t>EP1359315A2</t>
  </si>
  <si>
    <t>EP03009126</t>
  </si>
  <si>
    <t>欧洲专利局</t>
  </si>
  <si>
    <t>用于汽车的空气温度传感器诊断方法</t>
  </si>
  <si>
    <t>METHOD FOR DIAGNOSING AIR TEMPERATURE SENSOR OF CAR</t>
  </si>
  <si>
    <t>一个用于一个进气空气温度传感器故障诊断方法的一车辆是提供以达到提高可靠性的故障诊断由所述进气空气温度传感器的诊断粘贴在根据与所述进气空气的流率流动到一发动机和车辆速度。一种用于一进气空气温度传感器故障诊断方法的一车辆; 包括一步骤(101)设定一用于诊断条件的所述进气空气温度传感器的粘贴在所述基础所述电池的电压，发动机失速时间，冷却剂温度和车辆速度，一个步骤(103)比较所述车辆的速度和进气空气流率与一预设值，一个步骤(105, 107, 109, 111)的确定是否它是一个高的速度行程或一低速度所述的基础上的所述车辆行驶速度和进气空气流率，集成所述与相对进气空气温度值到时间，存储集成值，和一种第一检查是否预定时间或一个第二预定时间具有流失，一个步骤(113)的计算所述所述最大值和所述最小值之间的差所存储的整体值如果第一或第二的预定时间具有流失，并比较该计算值和一值，其是预设在根据所述进气空气温度传感器与所述的条件，和一步骤(117, 119)。所述进气空气温度的传感器确定的粘在根据与所述的所述比较结果，和进行一自我保护逻辑。</t>
  </si>
  <si>
    <t>A fault diagnosis method for an intake air temperature sensor of a vehicle is provided to achieve improved reliability of fault diagnosis by diagnosing stuck of the intake air temperature sensor in accordance with the flow rate of intake air flowing into an engine and vehicle speed. A fault diagnosis method for an intake air temperature sensor of a vehicle,  comprises a step(101) of setting a condition for diagnosing sticking of the intake air temperature sensor on the basis of the battery voltage,  engine stall time,  coolant temperature and vehicle speed;  a step(103) of comparing the vehicle speed and intake air flow rate with a preset value;  a step(105, 107, 109, 111) of determining whether it is a high speed travel or a low speed travel on the basis of the vehicle speed and intake air flow rate,  integrating the intake air temperature value with respect to time,  storing integrated values,  and checking whether a first predetermined time or a second predetermined time has lapsed;  a step(113) of calculating the difference between the maximum value and the minimum value of the stored integral values if the first or second predetermined time has lapsed,  and comparing the calculated value and a value which is preset in accordance with the condition of the intake air temperature sensor;  and a step(117, 119) of determining sticking of the intake air temperature sensor in accordance with the result of the comparison,  and performing a limp home logic.</t>
  </si>
  <si>
    <t>Continental Automotive Systems Co Ltd</t>
  </si>
  <si>
    <t>KR100835106B1</t>
  </si>
  <si>
    <t>KR1020050070040</t>
  </si>
  <si>
    <t>韩国</t>
  </si>
  <si>
    <t>气体弹簧与集成停止</t>
  </si>
  <si>
    <t>Gas spring with integrated stop</t>
  </si>
  <si>
    <t>该空气弹簧(4)由的一个端帽(8)，一个辊活塞(10)，和一波纹管(14)紧固压力-密封通过夹紧环(1a2a，12aB)。一个附加的盖(28)和橡胶缓冲器(30)形成一停止。所述端帽是由从片材金属和具有一个空心圆柱形几何形状在其侧朝向所述该空气弹簧内(22)的。所述所述空心圆柱形几何形状的所述端帽的直径是所述的直径稍微较大的比所述附加的盖。独立权利要求书是还包括用于所述如下 : (a)用于该制造方法的一空气弹簧在其一个附加的盖通过所述还原是变形的所述圆柱形部分的所述端盖和\/或所述外的一凹槽形成在其边缘; 和(b)使用用于所述用于所述的方法的一个附加的帽紧固在所述弹簧板的一螺旋弹簧。</t>
  </si>
  <si>
    <t>The air spring (4) consists of an end cap (8),  a roll piston (10),  and a bellows (14) fastened pressure-tight by clamping rings (12a, 12b). An additional cap (28) and rubber buffer (30) form a stop. The end cap is made from sheet metal and has a hollow cylindrical geometry on its side facing the inside (22) of the air spring. The diameter of the hollow cylindrical geometry of the end cap is slightly larger than the diameter of the additional cap. Independent claims are also included for the following :  (a) a method for the manufacture of an air spring in which an additional cap is deformed through the reduction of the cylindrical section of the end cap and/or the outer edge of a groove formed in it;  and (b) a use for the aforesaid method for the fastening of an additional cap on the spring plate of a helical spring.</t>
  </si>
  <si>
    <t>Continental Aktiengesellschaft</t>
  </si>
  <si>
    <t>EP1475553A2</t>
  </si>
  <si>
    <t>EP04006149</t>
  </si>
  <si>
    <t>具有改进的罐内-燃烧发动机的清洗</t>
  </si>
  <si>
    <t>Internal combustion engine with improved tank washing</t>
  </si>
  <si>
    <t>一种内燃发动机具有一燃料罐，用于存储燃料蒸气，其逃生一燃料蒸气存储从所述燃料罐，具有一连接所述的燃料蒸汽之间的线存储和一个空气进气道，以进行燃料蒸气从所述的燃料蒸气的再生期间存储到所述空气进气道相，一个阀设置在所述连接线，一曝气线用于所述的燃料蒸气存储，并具有一阀设置在所述用于控制曝气线所述的曝气所述的燃料蒸汽储存。一吹扫空气泵设置在所述曝气线被集成到所述阀单元，用于控制所述曝气所述的燃料蒸汽的存储。有效吹扫或再生的所述的燃料蒸气存储为获得甚至当没有负压或仅一种低负压是提供通过所述空气进气道。</t>
  </si>
  <si>
    <t>An internal combustion engine having a fuel tank,  a fuel vapor store for storing fuel vapors that escape from the fuel tank,  having a connecting line between the fuel vapor store and an air intake tract to conduct fuel vapors from the fuel vapor store into the air intake tract during a regeneration phase,  a valve arranged in the connecting line,  an aeration line for the fuel vapor store,  and having a valve arranged in the aeration line for controlling the aeration of the fuel vapor store. A purge air pump arranged in the aeration line is integrated into the valve unit for controlling the aeration of the fuel vapor store. Effective purging or regeneration of the fuel vapor store is attained even when no negative pressure or only a low negative pressure is provided by the air intake tract.</t>
  </si>
  <si>
    <t>DE102010054668A1</t>
  </si>
  <si>
    <t>DE102010054668</t>
  </si>
  <si>
    <t>一种液位可控空气弹簧</t>
  </si>
  <si>
    <t>Level controllable air spring</t>
  </si>
  <si>
    <t>一种液位可控空气弹簧(2)，具有两个端部构件(空气弹簧盖板(4)和空气弹簧活塞(6))，这两个端部构件彼此相隔一段变化的距离。 两个端部构件(6，8)通过滚动凸角柔性构件(8)和承受拉伸载荷的螺旋或螺旋弹簧(14)或也承受拉伸载荷的由弹性体材料制成的带(14)彼此连接。 为了能够对空气弹簧(2)内的长度(高度)进行非磁性测量， 弹性元件(14)包括机械-电气传感器(20)，该传感器可以是电阻应变计，并且在另一个优选实施例中，该传感器集成到电阻桥形式的测量电路中。 所述测量电路可集成到所述空气弹簧系统的控制装置中。 可以用于任何空气弹簧应用的传感器(20)可以完全替代已知的液位传感器并且能够执行多种功能。</t>
  </si>
  <si>
    <t>A level controllable air spring (2) has two end members (air spring cover plate (4) and air spring piston (6)),  which are at a distance to each other which varies. The two end members (6,  8) are connected to each other via a rolling lobe flexible member (8) and a helical or spiral spring (14),  which is subject to tension load,  or a band (14) made of elastomeric material which is also subjected to tension load. In order to allow for a nonmagnetic measurement of the length (elevation) within the air spring (2),  the elastic element (14) includes a mechanical-electrical sensor (20),  which can be a resistance strain gauge and which is,  in another preferred embodiment,  integrated into a measuring circuit,  which is in the form of an electrical resistance bridge. The measuring circuit can be integrated into a control apparatus of the air spring system. The sensor (20),  which can be used for any air spring applications,  can fully replace known level sensors and is able to perform multiple functions.</t>
  </si>
  <si>
    <t>Gleu Jens Uwe</t>
  </si>
  <si>
    <t>US20050017419A1</t>
  </si>
  <si>
    <t>US10834983</t>
  </si>
  <si>
    <t>具有集成的金属罐净化阀的真空发生器和止回阀</t>
  </si>
  <si>
    <t>CANISTER PURGE VALVE WITH INTEGRATED VACUUM GENERATOR AND CHECK VALVES</t>
  </si>
  <si>
    <t>一个集成的金属罐净化阀(10)用于一涡轮增压车辆发动机包括一阀件(34)具有一个壳体和被构造和设置，以控制蒸汽吹扫流从一燃料罐和罐结构，以一空气进气歧管。一种体被耦合到所述壳体，所述主体限定一内部空间(15)。结构(16)分离所述内部空间到一个第一腔室(20)和一第二腔室(22)隔离从第一室。第一室(20)具有一个入口端口(21)和一个出口端口(23)。一种真空发生器(12)被设置在所述第一室(20)和在与所述入口和出口流体连通口。一种第一止回阀(36)是在第一室(20)之间的所述真空发生器(12)和所述阀件(34)和一第二止回阀(38)。为在第二室(22)之间的所述阀件(34)和一个歧管出口端口(28)。</t>
  </si>
  <si>
    <t>An integrated canister purge valve (10) for a turbocharged vehicle engine includes a valve member (34) having a housing and being constructed and arranged to control vapor purge flow from a fuel tank and canister structure to an air intake manifold. A body is coupled to the housing. The body defines an interior space (15). Structure (16) separating the interior space into a first chamber (20) and a second chamber (22) isolated from the first chamber. The first chamber (20) has an inlet port (21) and an outlet port (23). A vacuum generator (12) is provided in the first chamber (20) and in fluid communication with the inlet and outlet ports. A first check valve (36) is in the first chamber (20) between the vacuum generator (12) and the valve member (34) and a second check valve (38) is in the second chamber (22) between the valve member (34) and a manifold outlet port (28).</t>
  </si>
  <si>
    <t>Continental Automotive Systems Inc; Williams Benjamin Dominick Manton</t>
  </si>
  <si>
    <t>WO2013187912A1</t>
  </si>
  <si>
    <t>WOUS12042632</t>
  </si>
  <si>
    <t>世界知识产权组织</t>
  </si>
  <si>
    <t>一种采用电子驻车制动的鼓式制动器</t>
  </si>
  <si>
    <t>Drum brake adopting electronic parking brake</t>
  </si>
  <si>
    <t>本实用新型涉及制动器技术领域，具体地说是一种采用电子驻车制动的鼓式制动器。一种采用电子驻车制动的鼓式制动器，包括鼓式制动器、电机驱动单元，其特征在于：位于鼓式制动器的一侧设有电机驱动单元，并且电机驱动单元通过连接支架及紧固螺栓与鼓式制动器固定连接；电机驱动单元的输出轴连接螺纹杆的一端，螺纹杆的另一端连接拉索的一端，拉索的另一端上方连接拉臂。同现有技术相比，提供一种采用电子驻车制动的鼓式制动器，将电子驻车制动系统集成到鼓式制动器上面，可以很好的降低制动器成本。并且由于鼓式制动器相对封闭的结构，可以有效的防止摩擦片磨损的粉末进入空气中，有利于保护环境。</t>
  </si>
  <si>
    <t>The utility model relates to the technical field of brakes,  in particular to a drum brake adopting electronic parking brake. A drum brake adopting electronic parking braking comprises a drum brake body and a motor driving unit and is characterized in that the motor driving unit is arranged on one side of the drum brake body and fixedly connected with the drum brake body through a connecting support and a fastening bolt;  an output shaft of the motor driving unit is connected with one end of a threaded rod,  the other end of the threaded rod is connected with one end of a pull rope,  and a pull arm is connected above the other end of the pull rope. Compared with the prior art,  the drum brake adopting electronic parking braking is provided,  an electronic parking braking system is integrated onthe drum brake,  and the cost of the brake can be well reduced. In addition,  due to the relatively closed structure of the drum brake,  powder abraded by the friction plate can be effectively preventedfrom entering air,  and environment protection is facilitated.</t>
  </si>
  <si>
    <t>上海大陆汽车制动系统销售有限公司; 上海汽车制动系统有限公司</t>
  </si>
  <si>
    <t>CN210859623U</t>
  </si>
  <si>
    <t>CN201921370962.0</t>
  </si>
  <si>
    <t>实用新型</t>
  </si>
  <si>
    <t>一种车轮导向式前轴空气弹簧支柱</t>
  </si>
  <si>
    <t>Wheel-guiding forward axle air spring strut</t>
  </si>
  <si>
    <t>一种车轮导向的前轴弹簧支柱，包括弹簧和轴向集成在其中的减振器(6)。 弹簧包括两个彼此间隔可变的端部构件(8，10)，并且弹簧元件设置在这些端部构件之间。 减振器(6)包括减振器缸(20)和可轴向移动和旋转的减振器杆(18)。 所述杆(18)通过不可旋转的减振器轴承(22)连接到所述底盘(24)。 上弹簧端部构件(8)通过枢轴轴承(28)铰接连接，从而可在底盘(24)上绕其纵轴(16)旋转。 下弹簧端部构件(10)固定连接到减振器缸(20)，从而与前轴共用。 在空气弹簧支柱的情况下，上弹簧端部构件是空气弹簧盖(8)，下弹簧端部构件是空气弹簧活塞(10)，并且空气弹簧柔性构件(12)安装在盖(8)和活塞(10)之间以压紧和拉紧。 为了解决空气弹簧(4)头部区域的密封问题，在空气弹簧盖(8)和不可旋转部件(减震器轴承(22))之间设置有枢轴轴承(28)和密封件(30)。 枢轴轴承(28)和密封件(30)可相对于移动以使车辆转向的车轮旋转地加载。 优选地，枢轴轴承(28)构造成塑料滑动轴承。 当密封件(30)安装在枢轴轴承(28)上方时，轴承(28)设置在空气弹簧(4)的压力空间中。</t>
  </si>
  <si>
    <t>A wheel-guiding forward axle spring strut includes a spring and a shock absorber (6) integrated axially therein. The spring includes two end members (8,  10) which are at a variable spacing to each other and a spring element is disposed between these end members. The shock absorber (6) includes a shock absorber cylinder (20) and a shock absorber rod (18) which is axially displaceable and rotatable. The rod (18) is connected to the chassis (24) via a non-rotatable shock absorber bearing (22). The upper spring end member (8) is articulately connected by a pivot bearing (28) so as to be rotatable on a chassis (24) about its longitudinal axis (16). The lower spring end member (10) is fixedly connected to the shock absorber cylinder (20) and thereby in common to the forward axle. In the case of an air spring strut,  the upper spring end member is an air spring cover (8) and the lower spring end member is an air spring piston (10) and an air spring flexible member (12) is mounted between the cover (8) and the piston (10) so as to be pressure-tight and tension-tight. In order to solve the sealing problem in the head region of the air spring (4),  a pivot bearing (28) and a seal (30) are arranged between the air spring cover (8) and the non-rotatable component (shock absorber bearing (22)). The pivot bearing (28) and the seal (30) can be loaded in rotation in correspondence to a wheel moved to steer a vehicle. Preferably,  the pivot bearing (28) is configured as a plastic slide bearing. The bearing (28) is disposed in the pressure space of the air spring (4) when the seal (30) is mounted above the pivot bearing (28).</t>
  </si>
  <si>
    <t>Oldenettel Holger</t>
  </si>
  <si>
    <t>US20040222576A1</t>
  </si>
  <si>
    <t>US10841436</t>
  </si>
  <si>
    <t>用于集成空气/燃料模块的喷射器阀</t>
  </si>
  <si>
    <t>Injector valve for integrated air/fuel module</t>
  </si>
  <si>
    <t>一种空气-燃料模块的优选实施例包括歧管和阀组子组件。 所述歧管具有燃料供应通道，至少一个空气供应通道和至少一个动力组子组件，所述动力组子组件限定与所述燃料供应通道和所述至少一个空气供应通道连通的室。 所述燃料供应通道大体上沿着第一轴线延伸。 所述至少一个空气供应通道沿着大体垂直于所述第一轴线的第二轴线A2在公共空气入口和各个空气出口之间延伸。 所述阀组子组件沿着阀入口和阀出口之间的阀轴线延伸。 所述阀组子组件适于通过相应的空气出口插入所述腔室中。 在另一个实施例中，动力组子组件与歧管分开地形成，使得动力组子组件能够插入歧管中形成的凹槽中。 一种杆件可用于在结构上和电学上互连多个电源子组件。 提供了一种形成空燃模块的方法。</t>
  </si>
  <si>
    <t>Preferred embodiments of an air-fuel module include a manifold and a valve group subassembly. The manifold has a fuel supply passage,  at least one air supply passage,  and at least one power group subassembly defining a chamber in communication with the fuel supply passage and the at least one air supply passage. The fuel supply passage extends generally along a first axis. The at least one air supply passage extends between a common air inlet and respective air outlets along a second axis A2generally orthogonal to the first axis. The valve group subassembly extends along a valve axis between a valve inlet and a valve outlet. The valve group subassembly is adapted to be inserted into the chamber through the respective air outlets. In an alternate embodiment,  the power group subassembly is formed separately from the manifold so that the power group subassembly can be inserted into a recess formed in the manifold. A bar member can be used to structurally and electrically interconnect a plurality of power subassemblies. A method of forming the air-fuel module is provided.</t>
  </si>
  <si>
    <t>US6786203B1</t>
  </si>
  <si>
    <t>US10402969</t>
  </si>
  <si>
    <t>用于填充airsprings的过程车辆和相关联的蓄能器</t>
  </si>
  <si>
    <t>Method for filling the air springs of a vehicle to and-associated pressure accumulator</t>
  </si>
  <si>
    <t>本发明涉及一种方法，用于填充车辆的空气弹簧和一个相关联的蓄压器。在该方法中，一蓄压器，它设有阀体整合成空气连接的蓄压器并且其从车辆而单独的预填充的。预充压力蓄能器安装到车辆中，和空气连接空气弹簧线连接到空气填充连接的蓄压器，从而阀打开，空气弹簧被填充。相关联的蓄压器上设有阀集成到空气连接，其阀密封蓄压器和使预灌装的蓄压器。</t>
  </si>
  <si>
    <t>The invention relates to a method for filling the air springs of a vehicle and an associated pressure accumulator. In the method,  a pressure accumulator is used which is provided with a valve integrated into the air connection of the pressure accumulator and which is pre-filled while separate from the vehicle. The pre-filled pressure accumulator is installed into the vehicle,  and the air connection line of the air springs is connected to the air connection of the filled pressure accumulator,  whereby the valve is opened and the air springs are filled. The associated pressure accumulator is provided with a valve integrated into the air connection,  which valve seals the pressure accumulator and enables pre-filling of the pressure accumulator.</t>
  </si>
  <si>
    <t>DE102012222982A1</t>
  </si>
  <si>
    <t>DE102012222982</t>
  </si>
  <si>
    <t>电机基于车辆空气垫弹簧与集成水平传感器在磁阻传感器</t>
  </si>
  <si>
    <t>Motor vehicle air cushion spring with integrated level sensor based on magnetoresistive sensors</t>
  </si>
  <si>
    <t>一个永久磁体(16)被连接到所述活塞(8)所述的内表面和面向它，在该上部盖板的所述波纹管(4)形成所述空气垫，一种磁场传感器(18)。基于在所述强度通过所述传感器监测所述领域的一个电子电路(20)提供一个信号比例以所述悬架的高度。磁阻传感器是特别适当</t>
  </si>
  <si>
    <t>A permanent magnet (16) is attached to the inner surface of the piston (8) and facing it,  on the upper cover  plate of the bellows (4) forming the air cushion,  a magnetic field sensor (18). Based on the strength of the  field monitored by the sensor an electronic circuit (20) provides a signal proportional to the suspension  height. Magnetoresistive sensors are particularly appropriate</t>
  </si>
  <si>
    <t>Continental Aktiengesellschaft; Continental Aktiengesellschafthannover 30165 Dehannover30165dede</t>
  </si>
  <si>
    <t>DE10023622A1</t>
  </si>
  <si>
    <t>DE10023622</t>
  </si>
  <si>
    <t>涡轮清除模块，用于tubocharged发动机</t>
  </si>
  <si>
    <t>TURBO PURGE MODULE FOR TUBOCHARGED ENGINES</t>
  </si>
  <si>
    <t>一涡轮清除模块(26)包括一个净化阀(18‘)之间连接一蒸气收集罐(16)和一个进气歧管(22)。一个文丘里喷嘴(14‘)接收加压空气从该涡轮增压器(12)，该涡轮增压器被操作时，以产生一个真空以拉蒸气从该筒(16)通过所述的净化阀(18′)到所述的涡轮增压器的一个入口和所述进气歧管到所述发动机中被吹扫。一第一止回阀(22‘)防止压力从所述进气歧管从该涡轮增压器时到达所述筒被操作。一第二止回阀(24‘)防止真空压力从所述进气歧管从与所述文丘里喷嘴连通，当该涡轮增压器是在怠速，与蒸汽从该筒被拉通过所述的净化阀(18′)和所述进气歧管到所述发动机中被吹扫。该净化阀(18‘)，文丘里喷嘴(14’)，第一止回阀(22‘)，和第二的止回阀(24′)被集成到一种单组分。</t>
  </si>
  <si>
    <t>A turbo purge module (26) includes a purge valve (18') connected between a vapor collection canister (16) and an intake manifold (22). A venturi nozzle (14') receives pressurized air from the turbocharger (12),  when the turbocharger is operating,  to create a vacuum to draw vapors from the canister (16) through the purge valve (18') to an inlet of the turbocharger and the intake manifold to be purged in the engine. A first check valve (22') prevents pressure from the intake manifold from reaching the canister when the turbocharger is operating. A second check valve (24') prevents vacuum pressure from the intake manifold from communicating with the venturi nozzle when the turbocharger is at idle,  with vapor from the canister being drawn through the purge valve (18') and the intake manifold to be purged in the engine. The purge valve (18'),  venturi nozzle (14'),  first check valve (22'),  and second check valve (24') are integrated into a single component.</t>
  </si>
  <si>
    <t>WO2013095894A1</t>
  </si>
  <si>
    <t>WOUS12067511</t>
  </si>
  <si>
    <t>用于控制内燃机的CPS和PCV集成阀的装置和方法</t>
  </si>
  <si>
    <t>APPARATUS AND METHOD FOR CONTROLLING CPS AND PCV INTEGRATED VALVE OF COMBUSTION ENGINE</t>
  </si>
  <si>
    <t>提供了一种CPS和PCV集成的内燃机气门控制装置。 一种CPS与PCV一体阀， 正向阀， PCV集成阀，CPS和PCV集成阀用于通过使用CPS和PCV集成阀来控制流入进气歧管的空气量，CPS和PCV集成阀通过使用CPS和PCV集成阀来限制流入进气歧管的空气量。</t>
  </si>
  <si>
    <t>The present invention relates to a canister purge solenoid (CPS) and a positive crankcase ventilation (PCV) integral valve control device of an internal combustion engine,  comprising :  a sensor unit which detects a temperature to determine a cold ignition condition of a vehicle;  a control unit which determines whether or not it is the cold ignition condition based on the temperature detected for determining the cold ignition condition by means of the sensor unit;  and a CPS and PCV integral valve which is controlled by the control of the control unit to limit the air amount introduced into an intake manifold in the case in which it is determined to be the cold ignition condition. Here,  the CPS and PCV integral valve is a valve formed at the middle of an integral hose after the integral hose connects a portion of a CPS and PCV hose being connected to the intake manifold to integrate the same as one. Therefore,  the ignition performance during cold starting can be improved.(110) Sensor unit(120) Control unit(AA) Air(BB) Throttle control valve(CC) Temperature/pressure sensorCOPYRIGHT KIPO 2020</t>
  </si>
  <si>
    <t>Continental Automotive Systems Corporation</t>
  </si>
  <si>
    <t>KR102113658B1</t>
  </si>
  <si>
    <t>KR1020180166354</t>
  </si>
  <si>
    <t>壳体泄放阀与一个与集成模块式下结构的止回阀</t>
  </si>
  <si>
    <t>With a modular lower structure with integrated non-return valves housing bleed valve</t>
  </si>
  <si>
    <t>一罐净化阀用于一车辆包括一阀件构造和设置，以控制蒸汽吹扫流从一燃料罐和罐结构，以一空气进气歧管。一种模块化体是可拆卸地连接到一个壳体所述阀构件的。所述主体限定一内体积在通信与所述阀部件以接收蒸汽吹扫流，所述本体包括在至少一个出口端口。一种止回阀被设置在所述本体和被相关与所述至少一个出口端口，使一定条件下，该止回阀允许蒸汽吹扫流，以从该体积流通过该出口端口和，不同的条件下，防止流动到所述体积。</t>
  </si>
  <si>
    <t>A canister purge valve for a vehicle includes a valve member constructed and arranged to control vapor purge flow from a fuel tank and canister structure to an air intake manifold. A modular body is removably coupled to a housing of the valve member. The body defines an internal volume in communication with the valve member to receive vapor purge flow. The body includes at least one outlet port. A check valve is disposed in the body and is associated with the at least one outlet port so that under certain conditions,  the check valve permits vapor purge flow to flow from the volume through the outlet port and,  under different conditions,  prevents flow into the volume.</t>
  </si>
  <si>
    <t>DE112012002478T5</t>
  </si>
  <si>
    <t>DE112012002478</t>
  </si>
  <si>
    <t>译文</t>
  </si>
  <si>
    <t>传动系统用于轮胎的状态量</t>
  </si>
  <si>
    <t>TRANSMISSION SYSTEM FOR TIRE STATE QUANTITIES</t>
  </si>
  <si>
    <t>本发明涉及一种用于电机传动系统用于传输信号有关的车辆轮胎的状态量从一个轮以一个电子评估或所述车辆的控制单元安装在该区域体，这些轮胎的状态量被能够以被记录，在特定的，通过一个或多个传感器模块(14)是被放置在一个轮安装用于旋转绕一个轮轮毂(3)。本发明为其特征在于，在其一个耦合装置被集成在所述轮的轮毂，在顺序以产生一个场耦合，该耦合装置被包括的一转子(6a)和B的一个非-旋转定子(6a)和一个或多个其领域的耦合元件(20，22，2a7a一，27aB，2a9a一种; 2a9aB，30a，30aB，3a，4a的，3a，4aB，3a9a一，3a9aB，42，43)被相对一个通过一个窄的另一同时被分离的空气间隙(24)。一种能量和\/或信号耦合ensues通过电气领域和\/或磁文件和\/或电磁领域。本发明的目的。本发明是以使所述的旋转速度的所述轮以被确定。到该端，所述转子(6a)和\/或所述定子(6b)是\/被细分入两个或多个扇区中的所述的周方向，该扇区具有一个不同的渗透性用于一个所述转子的旋转速度-相关领域的耦合(6a)和定子(6b)。</t>
  </si>
  <si>
    <t>The invention relates to a transmission system for motor vehicles for transmitting signals concerning tire state quantities from a wheel to an electronic evaluation or control unit mounted in the area of the vehicle body,  these tire state quantities being able to be recorded,  in particular,  by one or more sensor modules (14) that are placed in a wheel mounted for rotating about a wheel hub (3). The invention is characterized in that a coupling device is integrated in the wheel hub. In order to generate a field coupling,  this coupling device is comprised of a rotor (6a) and of a non-rotating stator (6b) and one or more of its field coupling elements (20,  22,  27a,  27b,  29a,  29b,  30a,  30b,  34a,  34b,  39a,  39b,  42,  43) are opposite one another while being separated by a narrow air gap (24). An energy and/or signal coupling ensues via electrical fields and/or magnetic files and/or electromagnetic fields. The aim of the invention is to enable the rotational speed of the wheel to be determined. To this end,  the rotor (6a) and/or the stator (6b) are/is subdivided into two or more sectors in the peripheral direction,  the sectors having a different permeability for a rotational speed-dependent field coupling of the rotor (6a) and stator (6b).</t>
  </si>
  <si>
    <t>Continental Teves Ag Co Ohg; Acker Heinrich</t>
  </si>
  <si>
    <t>WO2006063970A1</t>
  </si>
  <si>
    <t>WOEP05056650</t>
  </si>
  <si>
    <t>空气弹簧装置。</t>
  </si>
  <si>
    <t>Pneumatic Suspension</t>
  </si>
  <si>
    <t>本发明是指以一种空气弹簧装置具有一个环室填充有空气(2)包围外壳(1)和一个在该环室(2)轴向滑动的活塞(3)，其中以所述的降低和\/或用于该回避流噪声在金属线网流(K)中的至少一个垫throughable到所述环形空间(2)是直接可集成。</t>
  </si>
  <si>
    <t>A pneumatic spring device with a housing (1) surrounding an air-filled annular chamber (2) and with a piston (3) sliding axially in the annular chamber (2),  for the reduction or avoidance of flow noises,  at least one cushion (K) made from metal wire netting being integrateable directly into the annular space (2) so as to be capable of throughflow.</t>
  </si>
  <si>
    <t>Continental Teves Ag Co Ohg; Dr Ing H C F Porsche Aktiengesellschaft</t>
  </si>
  <si>
    <t>DE102012022766A1</t>
  </si>
  <si>
    <t>DE102012022766</t>
  </si>
  <si>
    <t>空气弹簧具有一个弹性的空气-弹簧波纹管和一个集成的阻尼装置</t>
  </si>
  <si>
    <t>Air spring with an elastomeric air-spring bellows and an integrated damping device</t>
  </si>
  <si>
    <t>一种空气-弹簧\/阻尼装置具有一个弹性的空气-弹簧波纹管，其是气密地固定在两个端部到各自的部件以被簧上相对到一个另一个，形成一个封闭的，pressurisable弹簧体积。该装置还具有一个液压振荡阻尼器，它具有一个阻尼器柱塞，其被设置在一个组件和插入到一杯形的阻尼空间填充有一种液压阻尼介质，其被设置在所述其它部件; 该阻尼体积被分割成两个体积连接到一个另一通过一限制。在顺序，在一空气-弹簧\/阻尼装置的这一种，以被能以阻尼垂直和水平振荡与一种低花费的施工，以允许一个轴向上所述组分以被簧上的相对侧向偏移到一个另一种，所述的阻尼空间(19)被分断从所述内部(16)的第一空气-弹簧波纹管(11)通过一个第二的空气-弹簧波纹管设计为一个滚动波纹管(23)。所述滚动波纹管(23)是在一个端部到所述圆周在所述阻尼器连接柱塞(21)。所述滚动折叠(25)所述轧制的波纹管(23)位于所述环形间隙(20)中所述阻尼器之间的柱塞(21)和所述同心壁的所述的阻尼空间(19)。该部分体积(29)的所述阻尼体积不封闭的关闭通过所述滚动折叠(25)被设计以被弹性地可变容积中。</t>
  </si>
  <si>
    <t>An air-spring/damper device has an elastomeric air-spring bellows which is fixed airtightly at both ends to respective components to be sprung relative to one another,  forming a closed,  pressurisable spring volume. The device also has a hydraulic oscillation damper which has a damper plunger which is arranged on one component and plunges into a cup-shaped damping space filled with a hydraulic damping medium,  which is arranged on the other component,  the damping volume being divided into two volumes connected to one another by a restriction. In order,  in an air-spring/damper device of this kind,  to be able to damp vertical and horizontal oscillations with a low outlay on construction and to permit an axial lateral offset of the components to be sprung relative to one another,  the damping space (19) is divided off from the interior (16) of the first air-spring bellows (11) by a second air-spring bellows designed as a rolling bellows (23). The rolling bellows (23) is attached at one end to the circumference at the damper plunger (21). The rolling fold (25) of the rolling bellows (23) lies in the annular gap (20) between the damper plunger (21) and the concentric wall of the damping space (19). The partial volume (29) of the damping volume not closed off by the rolling fold (25) is designed to be elastically variable in volume.</t>
  </si>
  <si>
    <t>Continental Aktiengesellschaft 30165 Hannover De; Continental Aktiengesellschafthannover 30165 Dehannover30165dede</t>
  </si>
  <si>
    <t>DE4325172C1</t>
  </si>
  <si>
    <t>DE4325172</t>
  </si>
  <si>
    <t>带有整体的空气干燥器一体化送风装置和空气弹簧系统</t>
  </si>
  <si>
    <t>Integrated air supply unit with integrated air dryer and air spring system</t>
  </si>
  <si>
    <t>整体式送风单元(1)，特别是用于机动车的空气弹簧系统，包括空气压缩机(2)与电动机(3)和气动单元(5)，其中在所述气动块(5)，空气压缩机(2)设置和气动线路(10，11)连接空气压缩机(2)与空气干燥器(4)，所述空气干燥器(4)中的气动单元(5)集成。</t>
  </si>
  <si>
    <t>Integrated air supply unit (1),  in particular for air spring systems for motor vehicles,  comprising an air compressor (2) with an electric motor (3) and a pneumatic unit (5),  wherein within the pneumatic block (5) the air compressor (2) is arranged and pneumatic lines (10,  11) for connecting the air compressor (2) with an air dryer (4) run,  wherein the air dryer (4) in the pneumatic unit (5) is integrated.</t>
  </si>
  <si>
    <t>DE102015219557A1</t>
  </si>
  <si>
    <t>DE102015219557</t>
  </si>
  <si>
    <t>用于空气弹簧应用的带有集成压力保持阀壳体的关闭盖</t>
  </si>
  <si>
    <t>CLOSING COVER WITH INTEGRATED PRESSURE RETENTION VALVE HOUSING FOR AIR SPRING APPLICATIONS</t>
  </si>
  <si>
    <t>一种用于空气弹簧的闭合盖组件，包括限定第一内部空间的第一部分，所述第一内部空间被构造和布置成接收空气弹簧的一部分。 第二部分与第一部分成一体并从第一部分延伸。 第二部分限定第二内部空间。 通道连接第一内部空间和第二内部空间。 具有主体的压力保持阀容纳在第二内部空间中，盖的第二部分限定用于压力保持阀的主体的外部保护壳体。</t>
  </si>
  <si>
    <t>A closing cover assembly for an air spring includes a first portion defining a first internal space constructed and arranged to receive a portion of an air spring. A second portion is integral with and extends from the first portion. The second portion defines a second internal space. A passageway connects the first internal space with the second internal space. A pressure retention valve having a main body is received in the second internal space,  with the second portion of the cover defining an outer protective housing for the main body of the pressure retention valve.</t>
  </si>
  <si>
    <t>US20160144683A1</t>
  </si>
  <si>
    <t>US14551408</t>
  </si>
  <si>
    <t>设备和方法用于混合动力车辆控制的aircondition</t>
  </si>
  <si>
    <t>APPARATUS AND METHOD FOR CONTROLLING AIRCONDITION OF HYBRID VEHICLE</t>
  </si>
  <si>
    <t>目的 : 一种装置和一个用于控制一个空气一种混合动力车辆的空调的方法被提供到安装一个空气的空调器与一个ISG(集成起动发电机)系列中通过使用一行星齿轮，从而最小化的安装空间一个发动机室。构成 : 一个空气一种混合动力车辆的空调控制器包括一个混合动力控制装置(11)，一个ISG(13); 和一个空气空调器(15)。所述混合控制装置控制该混合动力车辆。所述ISG操作的发动机通过该混合动力控制装置。所述空气的空调接收功率从所述ISG通过所述混合控制装置以控制室内温度，所述ISG和所述空气的空调器是通过使用一行星齿轮连接。kipo2009</t>
  </si>
  <si>
    <t>PURPOSE :  An apparatus and a method for controlling an air conditioner of a hybrid vehicle are provided to install an air conditioner with an ISG(Integrated Starter Generator) in series by using a planetary gear,  thereby minimizing installation space of an engine room.CONSTITUTION :  An air conditioner controller of a hybrid vehicle comprises a hybrid control device(11),  an ISG(13),  and an air conditioner(15). The hybrid control device controls the hybrid vehicle. The ISG operates an engine through the hybrid control device. The air conditioner receives power from the ISG through the hybrid control device to control indoor temperature. The ISG and the air conditioner are connected by using a planetary gear.© KIPO 2009</t>
  </si>
  <si>
    <t>KR1020090097442A</t>
  </si>
  <si>
    <t>KR1020080022576</t>
  </si>
  <si>
    <t>用于内燃机的增压装置的径向压缩机、增压装置和用于光阑式隔板机构的薄片以及制造这种薄片的方法</t>
  </si>
  <si>
    <t>Radial compressor for charging device of internal combustion engine,  charging device and lamellas for iris diaphragm mechanism,  and method for producing lamella</t>
  </si>
  <si>
    <t>本发明涉及一种用于内燃机的增压装置(1)、例如废气涡轮增压器的径向压缩机(30)，其中所述径向压缩机具有布置在压缩机壳体(31)中的抗扭转地布置在能够旋转地支承的转子轴(14)上的压缩机轮(13)以及配属于所述压缩机壳体的、用于将新鲜空气质量流(LM)引导到所述压缩机轮(13)上的空气输入通道(36)。在所述压缩机轮(13)上游布置有光阑式隔板机构(50)，利用所述光阑式隔板机构以能够变化的方式调整用于冲流所述压缩机轮(13)的新鲜空气质量流(LM)的流动横截面。为此，所述光阑式隔板机构(50)具有多个薄片(52)，所述薄片分别具有板状的薄片基体(56)和销状的操纵元件(61、61a、61b)作为相应的薄片(52)的集成的组成部分。本发明还涉及一种具有径向压缩机(30)的增压装置(1)以及一种用于径向压缩机(30)的光阑式隔板机构(50)的薄片(52)和一种用于制造这种薄片(52)的方法。</t>
  </si>
  <si>
    <t>The invention relates to a radial compressor (30) for a charging device of an internal combustion engine,  for example a turbocharger. The radial compressor has a compressor wheel (13),  which is arranged in a compressor housing (31) and is rotationally fixed to a rotatably mounted rotor shaft (14),  and a fresh air supply channel (36) for conducting a fresh air mass flow rate (LM) to the compressorwheel (13) and paired with the compressor wheel. An iris diaphragm mechanism (50) is arranged at the upstream of the compressor wheel (13),  the iris diaphragm mechanism is used to variably adjust a flow cross-section for the fresh air mass flow rate (LM) flowing against the compressor wheel (13). The iris diaphragm mechanism (50) additionally has multiple lamellas (52) each of which has a plate-shaped lamella main part (56) and a pin-shaped actuation element (61,  61a,  61b) as an integral component of the respective lamella (52). The invention additionally relates to the charging device (1) comprising the radial compressor (30) and the lamella (52) for the iris diaphragm mechanism (50) of the radial compressor (30) and to a method for producing the lamella (52).</t>
  </si>
  <si>
    <t>维特思科科技有限责任公司</t>
  </si>
  <si>
    <t>CN111094756A</t>
  </si>
  <si>
    <t>CN201880059787.5</t>
  </si>
  <si>
    <t>用于检测碰撞的方法在压力传感器的信号的基础，包括检测可变形的外区域中的空腔中压力车辆的由压力传感器，其中压力信号被集成或压力信号被相加的样品</t>
  </si>
  <si>
    <t>Method for detecting collision on basis of signal of pressure sensor,  involves detecting pressure in deformable cavity in outer area of vehicle by pressure sensor,  where pressure signal is integrated or samples of pressure signal are summed</t>
  </si>
  <si>
    <t>一个用于所述冲击识别过程是一个压力传感器的所述的基础上所呈现的信号，与其作为在该环境空气压力信号的一个被评价的印刷标准化的压力变化和其压力信号集成和\/或扫描该压力信号，该值被求和的值被认为是在所述衍生物上。</t>
  </si>
  <si>
    <t>It is presented on the basis of the signal of a pressure sensor for detecting impacts a process,  in which the pressure signal means responsive to the ambient air pressure and the pressure signal is evaluated or integrated standardized pressure change.  Samples of the pressure signal is taken into account in deriving summed and this value.</t>
  </si>
  <si>
    <t>DE102012103182A1</t>
  </si>
  <si>
    <t>DE102012103182</t>
  </si>
  <si>
    <t>用于捕获由盘式制动系统的摩擦制动元件喷射的颗粒的方法和装置</t>
  </si>
  <si>
    <t>METHOD AND DEVICE FOR CAPTURING PARTICLES EJECTED BY THE FRICTION BRAKING ELEMENTS OF A DISK BRAKE SYSTEM</t>
  </si>
  <si>
    <t>本发明公开了一种利用车辆的盘式制动器(1)捕获由制动系统(1，2)的摩擦制动元件(2)喷射的颗粒的方法。 所述制动系统配备有捕获导管(3)，所述捕获导管(3)采用适于容纳摩擦制动元件(2)并在车辆运动时传导用于冷却摩擦制动元件的空气流的形式，所述导管集成有闸板(6)和位于摩擦制动元件(2)上游的板(6a)，以及用于捕获由摩擦制动元件(2)喷射的颗粒的单元(5)。 此外，挡板(6)被控制以使板(6a)在关闭导管(3)的位置和至少部分打开导管(3)的至少一个位置之间移动，所述关闭导管(3)的位置是为低于预定阈值速度Vs的车辆行驶速度设置的，所述至少一个位置是为高于阈值速度Vs的车辆行驶速度设置的。</t>
  </si>
  <si>
    <t>Disclosed is a method for capturing particles ejected by friction braking elements (2) of a braking system (1,  2) with disk brakes (1) of a vehicle. The braking system is equipped with a capture conduit (3) taking a form adapted to accommodate the friction braking elements (2) and to conduct,  while the vehicle is moving,  an air flow for cooling the friction braking elements,  the conduit integrating a shutter (6) with a plate (6a) positioned upstream of the friction braking elements (2),  and a unit (5) for capturing particles ejected by the friction braking elements (2). Furthermore,  the shutter (6) is controlled so as to move the plate (6a) between a position of closing the conduit (3),  set for vehicle travel speeds lower than a predefined threshold speed Vs,  and at least one position of at least partially opening the conduit (3),  for vehicle travel speeds higher than the threshold speed Vs.</t>
  </si>
  <si>
    <t>Continental Automotive France; Continental Automotive Gmbh</t>
  </si>
  <si>
    <t>US20170248180A1</t>
  </si>
  <si>
    <t>US15441509</t>
  </si>
  <si>
    <t>集水箱盖上还开有A型径向风道</t>
  </si>
  <si>
    <t>HEADER TANK ALSO INTO THE COVER A-FORMED RADIAL AIR DUCT</t>
  </si>
  <si>
    <t>本发明提供了一种补偿容器，该补偿容器包括连接座和盖子，盖子具有底部和用于优选地通过螺纹装置附接到连接座的周向轴环。 附件被构造成用于在环境大气的空气和由底部限定的容器的内部空间之间进行空气交换。 空气交换由集成管道提供，该集成管道将内部空间的径向向外部分和盖子内的开口互连，其中管道的侧壁由盖子的材料一体铸造而成。</t>
  </si>
  <si>
    <t>A compensation reservoir is provided that includes a connecting socket and a cover having a bottom and a circumferential collar for attachment to the connecting socket,  preferably by thread means. The attachment is configured for air interchange between the air of the ambient atmosphere and an inner space of the reservoir which inner space is limited by the bottom. Air interchange is provided by an integrated duct that interconnects a radical outward section of the inner space and an opening within the cover,  wherein lateral walls of the duct are casted in one piece from the material of the cover.</t>
  </si>
  <si>
    <t>DE50108633D1</t>
  </si>
  <si>
    <t>DE50108633</t>
  </si>
  <si>
    <t>键信号输入车辆的控制装置</t>
  </si>
  <si>
    <t>KEY SIGNAL INPUT CONTROL APPARATUS OF VEHICLE</t>
  </si>
  <si>
    <t>目的 : 一种装置，用于控制所述车辆的一温度键的输入被提供到使一驱动器以容易和方便地输入温度相关的信息到所述的装置。结构 : 一种用于控制所述输入装置的一温度一种车辆包括一个触摸传感器的密钥单元(4)，一个触摸传感器信号处理单元(10)，一个数据存储单元(24)，一控制单元(26)，一个集成显示单元(30)，一驱动单元(28); 一蜂鸣器(20)，和一个蜂鸣器驱动单元。密钥信号与温度相关的，风方向，和空气的体积被输入到所述触摸传感器单元，和所述的触摸传感器单元显示所输入的所述键的状态，所述触摸传感器信号处理单元中提取一个输入值对应于所述触摸传感器单元和处理所述的位置值所述提取的输入值，所述数据存储单元存储所述输入值。该控制单元控制一个电机和一温度的致动器。所述的集成显示单元显示所述温度，风方向，和空气体积值，所述驱动单元驱动所述集成显示单元。版权kipo2012</t>
  </si>
  <si>
    <t>PURPOSE :  A device for controlling the input of a temperature key of a vehicle is provided to enable a driver to easily and conveniently input temperature related information to the device.
    CONSTITUTION :  A device for controlling the input of a temperature key of a vehicle comprises a touch sensor unit(4),  a touch sensor signal processing unit(10),  a data storage unit(24),  a control unit(26),  an integrated display unit(30),  a drive unit(28),  a buzzer(20),  and a buzzer drive unit. Key signals related to temperature,  wind direction,  and air volume are inputted to the touch sensor unit,  and the touch sensor unit displays the inputted state of the keys. The touch sensor signal processing unit extracts an input value corresponding to the position value of the touch sensor unit and processes the extracted input value. The data storage unit stores the input value. The control unit controls a motor and a temperature actuator. The integrated display unit displays the temperature,  wind direction,  and air volume values. The drive unit drives the integrated display unit.
    COPYRIGHT KIPO 2012</t>
  </si>
  <si>
    <t>Continental Automotive Electronics Llc</t>
  </si>
  <si>
    <t>KR101152805B1</t>
  </si>
  <si>
    <t>KR1020100128689</t>
  </si>
  <si>
    <t>集成阀组件</t>
  </si>
  <si>
    <t>INTEGRATED VALVE ASSEMBLY</t>
  </si>
  <si>
    <t>一阀组件(34)用于一空气流动系统(10)，其中所述空气流动系统(10)具有一个涡轮增压器单元(14)和一个文丘里阀组件(28)用于接收一个部分的所述的加压空气从该涡轮增压器单元(14)，和产生背压，该阀组件(34)包括一个旁路切换阀(38)和一个旁路止回阀(36)。在一个第一模式的操作，该阀组件(34)被暴露到真空压力，和所述旁路止回阀(36)被暴露到所述的真空压力，使得所述旁路止回阀(36)被放置在一个关闭位置。一种第二模式的操作过程中所述的涡轮增压器单元(14)被激活，加压空气流动通过所述旁路切换阀(38)，和地方所述旁路止回阀(36)在一打开位置，和所述背压通过所产生的文丘里阀组件(28)和所述的加压空气从该涡轮增压器单元(14)产生一个压力差在该旁路止回阀(36)。</t>
  </si>
  <si>
    <t>A valve assembly (34) for an air flow system (10),  where the air flow system (10) has a turbocharger unit (14) and a venturi valve assembly (28) for receiving a portion of the pressurized air from the turbocharger unit (14),  and generating back pressure. The valve assembly (34) includes a bypass switching valve (38) and a bypass check valve (36). During a first mode of operation,  the valve assembly (34) is exposed to vacuum pressure,  and the bypass check valve (36) is exposed to the vacuum pressure such that the bypass check valve (36) is placed in a closed position. During a second mode of operation the turbocharger unit (14) is activated,  pressurized air flows through the bypass switching valve (38),  and places the bypass check valve (36) in an open position,  and the back pressure generated by the venturi valve assembly (28) and the pressurized air from the turbocharger unit (14) creates a pressure differential in the bypass check valve (36).</t>
  </si>
  <si>
    <t>WO2014179548A1</t>
  </si>
  <si>
    <t>WOUS14036336</t>
  </si>
  <si>
    <t>抽吸模块用于一种汽油发动机</t>
  </si>
  <si>
    <t>Suction module for a gasoline engine</t>
  </si>
  <si>
    <t>该模块包括上部分(5，11)的所述空气进管(3)和空气过滤器(8)，其在一起，与所述节气门调节器(7)，被组合在一预装配单元与所述缸头罩(6)结合该下部分(9)的所述过滤器。点火线圈(14)可以被集成到所述模制塑料盖。固定螺钉(15)用于所述预装配单元通过通孔在一凸缘的所述空气进管作为以及作为所述盖本身中的那些。该单元可以还包括一个用于所述的空气质量流量计和连接-通线和控制挡板的一增压器。</t>
  </si>
  <si>
    <t>The module includes upper portions (5, 11) of the air intake pipe (3) and air filter (8),  which together with the throttle flap adjustor (7),  are combined in a preassembled unit with the cylinder head cover (6) incorporating the lower portion (9) of the filter. Ignition coils (14) may be integrated into the moulded plastic cover. Fixing screws (15) for the preassembled unit pass through bores in a flange of the air intake pipe as well as those in the cover itself. The unit may also include an air mass flowmeter and connections for the by-pass line and control flap of a supercharger.</t>
  </si>
  <si>
    <t>DE19507354B4</t>
  </si>
  <si>
    <t>DE19507354</t>
  </si>
  <si>
    <t>用于使用与乘客室的内部空气温度控制装置的空调系统用于E。g。冷却内部的电动车辆，具有两个温度控制电路，其热装置被集成在第三的控制电路</t>
  </si>
  <si>
    <t>Temperature control device for use with passenger compartment interior air conditioning system for e.g. cooling interior of electric vehicle,  has two temperature control circuits whose thermal devices are integrated in third control circuit</t>
  </si>
  <si>
    <t>所述可用明涉及一种保持在一个适中温度的装置用于一马达车，一个保持在一个适中温度的系统，一个电机车辆和一个程序用于该企业的一保持在一个适中温度的系统。一保持在一个适中的温度机构(1)点一第一保持在一个适中的温度循环(10)。上，在是在至少两个热机构(12，13，14，15，41)被集成。所述保持在一个适中温度的装置(1)具有另外一个第二保持在一个适中的温度循环(20); 在是在至少两个进一步热机构(42，22，23，24)被集成。第一保持在一个适中的温度循环(在至少10)它可被连接第二偶尔在这样的一种方式与保持在一个适中的温度循环(20)通过一个可控连接机构的装置(30a，30aB; 3a～c)是一个段的第一保持在一个适中的温度循环形式(10)和一个段的所述第二保持在一个适中的温度循环(20)一种第三保持在一个适中的温度循环(k30)。在第三保持在一个适中的温度循环(k30)在至少一个的所述热机构(12，13; 14，15)的第一保持在一个适中的温度循环的上和在至少一个所述热机构(42，22，23，24)的第二保持在一个适中的温度循环(20)集成。</t>
  </si>
  <si>
    <t>The available invention concerns a keeping at a moderate temperature device for a motor vehicle,  a keeping at a moderate temperature system,  a motor vehicle and a procedure for the enterprise of a keeping at a moderate temperature system.  A keeping at a moderate temperature mechanism (1) points a first keeping at a moderate temperature cycle (10) up,  in that at least two thermal mechanisms (12,  13,  14,  15,  41) are integrated. The keeping at a moderate temperature device (1) exhibits furthermore a second keeping at a moderate temperature cycle (20),  in that at least two further thermal mechanisms (42,  22,  23,  24) are integrated. The first keeping at a moderate temperature cycle (at least 10) it can be connected the second occasionally in such a manner with keeping at a moderate temperature cycle (20) by means of a controllable connecting mechanism (30a,  30b,  30c) that a section of the first keeping at a moderate temperature cycle form (10) and a section of the second keeping at a moderate temperature cycle (20) a third keeping at a moderate temperature cycle (K30). In the third keeping at a moderate temperature cycle (K30) at least one of the thermal mechanisms (12,  13,  14,  15) of the first keeping at a moderate temperature cycle is and at least one of the thermal mechanisms (42,  22,  23,  24) of the second keeping at a moderate temperature cycle (20) integrated.</t>
  </si>
  <si>
    <t>DE102011084317A1</t>
  </si>
  <si>
    <t>DE102011084317</t>
  </si>
  <si>
    <t>检查的一废燃气阀</t>
  </si>
  <si>
    <t>Review an exhaust gas valve</t>
  </si>
  <si>
    <t>本发明涉及一种用于检查一阀的方法在一种内燃发动机的排气气体的涡轮增压器; 其中一个排气气体流离开所述内燃发动机，一个第一部分的所述流流动通过一涡轮所述排气气体的涡轮增压器到一排气气体的系统和一个第二部分流动通过该阀进入所述排气气体的系统，其中所述方法包括改变所述的步骤一中的燃料-到-空气比一个新鲜气体供给到所述内燃发动机，确定一个所述排气气体中残留的氧含量系统，和确定使所述阀是如果一个所述的残余氧含量的变化有缺陷的发生在一个比一个预定的方式不同的方式所述所述的燃料-到-空气比的变化在所述的新鲜气体。一个用于检查所述阀装置可以被集成到一个集成的所述内燃发动机控制单元发动机。</t>
  </si>
  <si>
    <t>A method is disclosed for checking a valve on an exhaust gas turbocharger of an internal combustion engine,  wherein an exhaust gas flow exits the internal combustion engine,  a first portion of said flow flowing through a turbine of the exhaust gas turbocharger into an exhaust gas system and a second portion flowing through the valve into the exhaust gas system,  wherein said method includes the steps of varying a fuel-to-air ratio in a fresh gas supplied to the internal combustion engine,  determining a residual oxygen content in the exhaust gas system,  and determining that the valve is defective if a variation of the residual oxygen content occurs in a manner different than a predetermined manner of the variation of the fuel-to-air ratio in the fresh gas. A device for checking the valve can be integrated into an integrated engine control unit of the internal combustion engine.</t>
  </si>
  <si>
    <t>DE102011003108A1</t>
  </si>
  <si>
    <t>DE102011003108</t>
  </si>
  <si>
    <t>用于传送轮胎的系统状态变量</t>
  </si>
  <si>
    <t>SYSTEM FOR TRANSMITTING TYRE CONDITION VARIABLES</t>
  </si>
  <si>
    <t>本发明涉及一种传动装置，在该轮胎状态变量可被记录的和在其一个耦合装置被集成到该轮轮毂(3)。所述耦合装置由的一个转子和一个非-旋转定子用于产生一个场耦合，其一个或多个场耦合元件是设置相对一个另一种，分离通过一个窄的空气间隙(24)。根据本发明，能量和\/或信号是通过连接装置的电动字段和\/或磁领域和\/或电磁领域。该系统还含有一种车辆轮配备有传感器，由的一种轮缘(1)，一轮胎(2)和一个传感器子-组件(13，13‘，14，15，44)，其旋转与所述轮，该后者具有一个信号连接，其可以被连接到所述传动装置。</t>
  </si>
  <si>
    <t>The invention relates to a transmission device,  in which tyre condition variables can be recorded and in which a coupling device is integrated into the wheel hub (3). Said coupling device consists of a rotor and a non-rotating stator for generating a field coupling and its one or more field coupling elements are arranged opposite one another,  separated by a narrow air gap (24). According to the invention,  energy and/or signals are coupled by means of electric fields and/or magnetic fields and/or electromagnetic fields. The system also contains a vehicle wheel equipped with sensors,  consisting of a rim (1),  a tyre (2) and a sensor sub-assembly (13,  13',  14,  15,  44),  which rotates with the wheel. The latter has a signal connection,  which can be connected to the transmission device.</t>
  </si>
  <si>
    <t>WO03031210A1</t>
  </si>
  <si>
    <t>WOEP02010856</t>
  </si>
  <si>
    <t>与一个增压器压缩机的定子与集成废气排放门施特勒</t>
  </si>
  <si>
    <t>Exhaust gas turbocharger with a compressor casing with integral wastegate-actuator</t>
  </si>
  <si>
    <t>本发明涉及一种排气气体的涡轮增压器，其含有一个压缩机壳体，它包括一个新鲜-空气入口管道，以及一电动排气泄压阀致动器集成到所述压缩机壳体。所述电动废气排放门致动器是热耦合到所述新鲜-空气入口管道。</t>
  </si>
  <si>
    <t>An exhaust gas turbocharger has a compressor housing formed with a fresh-air inlet duct. An electric wastegate actuator is integrated into the compressor housing. The electric wastegate actuator is thermally coupled to the fresh-air inlet duct.</t>
  </si>
  <si>
    <t>DE102011002627A1</t>
  </si>
  <si>
    <t>DE102011002627</t>
  </si>
  <si>
    <t>涡轮增压车辆的Turbo清洗模块</t>
  </si>
  <si>
    <t>Turbo Purge Module For Turbocharged Vehicle</t>
  </si>
  <si>
    <t>涡轮吹扫模块包括连接在蒸汽收集罐和进气歧管之间的吹扫阀。 当涡轮增压器工作时，文丘里喷嘴接收来自涡轮增压器的压缩空气，以产生真空，从而将蒸汽从罐通过净化阀抽至涡轮增压器和进气歧管的入口，以在发动机中被净化。 当涡轮增压器工作时，第一止回阀防止来自进气歧管的压力到达碳罐。 当涡轮增压器处于怠速时，第二止回阀防止来自进气歧管的真空压力与文丘里喷嘴连通，来自罐的蒸汽被抽吸通过净化阀和进气歧管以在发动机中被净化。 清洗阀、文丘里喷嘴、第一止回阀和第二止回阀集成到单个部件中。</t>
  </si>
  <si>
    <t>A turbo purge module includes a purge valve connected between a vapor collection canister and an intake manifold. A venturi nozzle receives pressurized air from the turbocharger,  when the turbocharger is operating,  to create a vacuum to draw vapors from the canister through the purge valve to an inlet of the turbocharger and the intake manifold to be purged in the engine. A first check valve prevents pressure from the intake manifold from reaching the canister when the turbocharger is operating. A second check valve prevents vacuum pressure from the intake manifold from communicating with the venturi nozzle when the turbocharger is at idle,  with vapor from the canister being drawn through the purge valve and the intake manifold to be purged in the engine. The purge valve,  venturi nozzle,  first check valve,  and second check valve are integrated into a single component.</t>
  </si>
  <si>
    <t>US20130152904A1</t>
  </si>
  <si>
    <t>US13691884</t>
  </si>
  <si>
    <t>用于混合动力车辆的涡轮充电器</t>
  </si>
  <si>
    <t>TURBO CHARGER FOR HYBRID VEHICLE</t>
  </si>
  <si>
    <t>目的 : 一种混合动力车辆是用一个涡轮增压器设置到低速度时效率最大化输出发动机的旋转通过将所述的一种ISG到一旋转驱动力轴和一涡轮在其中一个压缩机被安装。构成 : 一个涡轮增压器，用于一种混合动力车辆包括一种混合动力控制装置(11)和一涡轮增压器(50)。所述混合控制装置。控制基于所述车辆上的一加速踏板传感器，一个ISG(集成启动发生器)，一个马达控制器，和一个电机。所述的涡轮增压器是根据ISG通过所接收的所述驱动力旋转，以产生控制信号通过一个控制装置，该涡轮增压器压缩进空气和供给所述空气到一气缸。基于所述的涡轮增压器工作在转数磅\/分钟，空气温度，和车辆速度，版权kipo2010</t>
  </si>
  <si>
    <t>PURPOSE :  A turbocharger for a hybrid vehicle is provided to maximize output efficiency during low speed engine rotation by transferring the driving force of an ISG to a rotary shaft and a turbine in which a compressor is installed.CONSTITUTION :  A turbocharger for a hybrid vehicle comprises a hybrid control device(11) and a turbocharger(50). The hybrid control device controls the vehicle based on an acceleration pedal sensor,  an ISG(Integrated Start Generator),  a motor controller,  and a motor. The turbocharger is rotated by receiving the driving force of the ISG according to control signals generated by a control device. The turbocharger compresses intake air and supplies the air to a cylinder. The turbocharger operates based on revolutions per minute,  air temperature,  and vehicle speed.COPYRIGHT KIPO 2010</t>
  </si>
  <si>
    <t>KR1020100003001A</t>
  </si>
  <si>
    <t>KR1020080063079</t>
  </si>
  <si>
    <t>空气弹簧活塞与集成密封</t>
  </si>
  <si>
    <t>AIR SPRING PISTON WITH INTEGRATED SEALING</t>
  </si>
  <si>
    <t>用于空气悬架系统中的空气弹簧包括活塞组件和阻尼器组件，其中，活塞组件从阻尼器组件间隔开至少部分地限定气室。密封上成型有活塞壁上，形成整体式活塞组件。该密封件包括至少一个径向向内延伸的密封唇从上的角度处的活塞组件非垂直于轴线的阻尼器和所述至少一个密封唇接触阻尼器组件时，活塞组件和阻尼器组件装配在一起，从而密封气室。</t>
  </si>
  <si>
    <t>An air spring for air suspension system comprises a piston assembly and a damper assembly where the piston assembly is spaced apart from the damper assembly to at least partially define an air chamber. A seal is molded with piston walls to form an integrated piston assembly. The seal includes at least one sealing lip extending radially inward from the piston assembly at an angle that is non-perpendicular to an axis of the damper and the at least one sealing lip contacts the damper assembly when the piston assembly and the damper assembly are assembled together to seal the air chamber.</t>
  </si>
  <si>
    <t>EP3009707A1</t>
  </si>
  <si>
    <t>EP15189566</t>
  </si>
  <si>
    <t>压缩机用于一电机车辆空气弹簧系统</t>
  </si>
  <si>
    <t>Compressor for vehicle air springing has crankshaft chamber enclosed by crankcase,  connected before cylinder working chamber,  connected to atmosphere by closable suction port</t>
  </si>
  <si>
    <t>压缩机，具有一活塞发动机的推进通过一驱动电机(2)，其具有一工作空间(18)的一缸(12)与一体积一最小值之间的脉动和一个grtwert，由此在单独的，与在(24)和放电开口机构(26)设置在(20)和排放开口(22)通过一介质上进行-推动所述入口(20，24)内和通过所述排放开口(22，26)，和其中所述工作空间(18)的所述缸(12)一种曲轴区域(52)，通过一个曲轴涂覆外壳(30)，为上游，是在一个由装置的空气入口阀(36)可锁定入口(32)连接与所述环境(大气)，它被其特征在于，通过该事实 : 所述空气入口阀(36)是一个旋转伺服阀，其中所述的旋转伺服阀(36)是用于所述旋转运动同步的所述曲轴(曲柄齿轮38)可控，和使所述的旋转伺服阀(36)一个进气过滤器(34)，集成在所述进气(32)，被上游，从而旋转伺服阀(36)和进气(32)形成仅一个结构单元与进气过滤器(34)一起。</t>
  </si>
  <si>
    <t>A reciprocating compressor (2) a has with inlet (20, 24) and outlet (22, 26) provided on piston/cylinder arrangement (14/12),  wherein the piston (14) by way of a crank (8) and a connecting rod (10) from the shaft (6) of a motor (4) is. driven reciprocating piston compressordOLLAR A A considerable disadvantage of such a (2) is made in a non-return of the air through the intake passageway. dOLLAR A The working space (18) of the cylinder (12) a crank space (52 is) connected upstream,  via a via valve means (36) closable intake port (32) is connected with the environment (atmosphere). dOLLAR A The valve (36) is preferably a by the drive motor (4) driven rotary valve (38-48),  which opens in the upper dead center of the piston closes (14) and in the lower dead centre of the piston (14) reciprocating compressor and otherwise is closed. A Of dOLLAR (2) is used in particular for motor-vehicle-rolling lobe air spring systems.</t>
  </si>
  <si>
    <t>DE10005929A1</t>
  </si>
  <si>
    <t>DE10005929</t>
  </si>
  <si>
    <t>阻尼盒</t>
  </si>
  <si>
    <t>Damping Cartridge</t>
  </si>
  <si>
    <t>一种防抱死制动系统，在泵P和低压蓄能器LPA之间的阀块B中具有阻尼盒(DC，图1)。 减震筒包括具有台肩122的细长中空座102，集成的保压阀和多个减震膜101。 每个减振膜在其端部设置有两个具有边缘111的可变形杯(110，图6)。 减震膜101具有在两个压环100之间或在台肩122和压环100之间彼此压靠的边缘111，以包围径向放置的空气波纹管A。 当保压阀打开低压蓄能器(LPA)和泵(P)之间的流体路径时，空气波纹管用作缓冲件，吸收和消散所诱发的脉动。 图9公开了具有附加空气波纹管的实施例。</t>
  </si>
  <si>
    <t>An anti-locking brake system has a damping cartridge (DC,  fig 1) in a valve block B between a pump P and a low-pressure accumulator LPA. The damping cartridge comprises an elongated hollow seat 102 with a shoulder 122,  an integrated pressure retention valve and a plurality of damping membranes 101. Each damping membrane is provided at extremities with two deformable cups (110,  fig 6) with rims 111. The damping membranes 101 have the rims 111 pressed against each other between either two pressing rings 100 or between the shoulder 122 and a pressing ring 100,  as to enclose radially placed air bellows a. When the pressure retention valve opens the fluid path between the low pressure accumulator (LPA) and the pump (P),  the air bellows,  a,  act as cushions,  absorbing and dissipating the induced pulsations. An embodiment is disclosed with additional air bellows,  fig 9.</t>
  </si>
  <si>
    <t>Continental Automotive Systems Srl</t>
  </si>
  <si>
    <t>GB201717525D0</t>
  </si>
  <si>
    <t>GB1717525</t>
  </si>
  <si>
    <t>英国</t>
  </si>
  <si>
    <t>Turbo清洗阀-止回阀OBD真空释放</t>
  </si>
  <si>
    <t>TURBO PURGE VALVE-CHECK VALVE OBD VACUUM RELIEF</t>
  </si>
  <si>
    <t>集成阀组件，其集成两个止回阀和用作净化阀的电磁阀组件。 当螺线管组件处于打开位置时，在第一操作模式期间，真空压力将第一止回阀置于打开位置且第二止回阀置于关闭位置，并且在第二操作模式期间，压缩空气将第一止回阀置于关闭位置且由文丘里阀构件产生的真空压力将第二止回阀置于打开位置。 每个止回阀都采用尼龙嵌件和过模橡胶密封件。 止回阀的设计可防止在真空度较低时启动，并在车辆关闭时流动。 集成阀总成消除了对OBD安全阀的需要，简化了EVAP系统，节省了成本和复杂性，并消除了几种可能的泄漏连接。</t>
  </si>
  <si>
    <t>An integrated valve assembly,  which integrates two check valves and a solenoid assembly which functions as a purge valve. When the solenoid assembly is in an open position,  during a first mode of operation,  vacuum pressure places the first check valve in an open position and the second check valve in a closed position,  and during a second mode of operation,  pressurized air places the first check valve in a closed position,  and vacuum pressure generated by a venturi valve member places the second check valve in an open position. Each check valve utilizes a nylon insert along with an over molded rubber seal. The design of the check valves prevents actuation at low vacuums and flows when the vehicle is shut off. The integrated valve assembly eliminates the need for an OBD relief valve,  and simplifies the EVAP system,  saving costs,  complexity,  and eliminates several possible leak connections.</t>
  </si>
  <si>
    <t>US20140311602A1</t>
  </si>
  <si>
    <t>US14258253</t>
  </si>
  <si>
    <t>燃油泵总成</t>
  </si>
  <si>
    <t>Fuel pump assembly</t>
  </si>
  <si>
    <t>本实用新型涉及一种燃油泵总成，包括：储油盒；泵芯；燃油泵控制器；法兰盘总成，该法兰盘总成上设置有用于容纳所述燃油泵控制器的腔体；还包括透气膜以及在所述腔体的侧壁上形成的透气孔；以及透气膜保护罩，该透气膜保护罩包括底面和侧壁，所述底面进一步包括防护部以及具有透气孔结构的透气部，所述防护部和透气部以阻止液体直接喷淋到所述透气膜且保证所述腔体内部和外部的空气能够通过所述透气膜以及透气孔进行交换的方式设置。根据本实用新型的燃油泵总成具有集成度高，透气性好，防水性优良的优点。</t>
  </si>
  <si>
    <t>The utility model relates to a fuel pump assembly. The fuel pump assembly comprises an oil storage box,  a pump core;  a fuel pump controller;  the flange plate assembly is provided with a cavity used for containing the fuel pump controller. The air-permeable membrane is formed on the side wall of the cavity;  the air holes are formed in the side wall of the cavity;  air-permeable membrane protective cover,  the breathable film protective cover comprises a bottom surface and a side wall,  the bottom surface further comprises a protection part and a ventilation part with a ventilation hole structure, and the protection part and the ventilation part are arranged in the mode that liquid is prevented from being directly sprayed to the ventilation film and it is guaranteed that air inside and outsidethe cavity can be exchanged through the ventilation film and the ventilation holes. The fuel pump assembly has the advantages of being high in integration level,  good in air permeability and excellentin waterproofness.</t>
  </si>
  <si>
    <t>纬湃汽车电子(芜湖)有限公司</t>
  </si>
  <si>
    <t>CN211573666U</t>
  </si>
  <si>
    <t>CN201922360818.5</t>
  </si>
  <si>
    <t>液冷服务器</t>
  </si>
  <si>
    <t>Liquid cooling server</t>
  </si>
  <si>
    <t>本实用新型公开了一种液冷服务器，包括：箱体；控制板，控制板设置于箱体内；多个算力组件，多个所述算力组件设置于箱体内且在箱体内依次排布，多个算力组件均与控制板电连接，每个算力组件包括至少两个算力板和一个液冷件，液冷件设置于算力板至少一侧用于给算力板散热。因此，将算力组件和控制板等部件放置在箱体内，可以加强液冷服务器的集成化结构，利用单个控制板控制多个算力组件，可以大幅度降低设备的空间占比和成本，而且还可以简化控制方式，通过在算力板的两侧设置液冷件，可以使算力板以及算力板周围的空气的温度降到预定温度，从而可以确保算力板正常运行。</t>
  </si>
  <si>
    <t>The utility model discloses a liquid cooling server. The liquid cooling server comprises a box body;  the control panel is arranged in the box body;  the plurality of calculation force assemblies are arranged in the box body and are sequentially arranged in the box body,  the plurality of calculation force assemblies are electrically connected with the control panel,  each calculation force assembly comprises at least two calculation force plates and a liquid cooling piece,  and the liquid cooling pieces are arranged on at least one side of the calculation force plates and are used for cooling thecalculation force plates. Therefore,  the computing power assembly,  the control panel and other components are placed in the box body;  the integrated structure of the liquid cooling server can be enhanced;  the single control panel is used for controlling the multiple force calculation assemblies,  the space occupation ratio and cost of equipment can be greatly reduced,  the control mode can be simplified,  the temperature of the force calculation plate and the temperature of air around the force calculation plate can be reduced to the preset temperature by arranging the liquid cooling pieces on the two sides of the force calculation plate,  and therefore normal operation of the force calculation plate can be guaranteed.</t>
  </si>
  <si>
    <t>北京比特大陆科技有限公司</t>
  </si>
  <si>
    <t>CN211264229U</t>
  </si>
  <si>
    <t>CN201922129645.6</t>
  </si>
  <si>
    <t>本发明公开了一种液冷服务器，包括：箱体；控制板，控制板设置于箱体内；多个算力组件，多个所述算力组件设置于箱体内且在箱体内依次排布，多个算力组件均与控制板电连接，每个算力组件包括至少两个算力板和一个液冷件，液冷件设置于算力板至少一侧用于给算力板散热。因此，将算力组件和控制板等部件放置在箱体内，可以加强液冷服务器的集成化结构，利用单个控制板控制多个算力组件，可以大幅度降低设备的空间占比和成本，而且还可以简化控制方式，通过在算力板的两侧设置液冷件，可以使算力板以及算力板周围的空气的温度降到预定温度，从而可以确保算力板正常运行。</t>
  </si>
  <si>
    <t>The invention discloses a liquid cooling server. The liquid cooling server comprises a box body,  a control panel arranged in the box body,  and a plurality of computing power assemblies which are arranged in the box body and are sequentially arranged in the box body;  the plurality of computing power assemblies are electrically connected with the control panel;  each computing power assembly comprises at least two computing power plates and a liquid cooling piece;  the liquid cooling pieces are arranged at least one side of each computing power plate and are used for cooling the calculation forceplates. Therefore,  the computing power assemblies,  the control panel and other components are placed in the box body,  so that the integrated structure of the liquid cooling server can be enhanced;  thesingle control panel is used for controlling the multiple computing power assemblies,  so that the space occupation ratio and cost of equipment can be greatly reduced,  and a control mode can be simplified;  the liquid cooling pieces are arranged at two sides of each computing power plate,  so that the temperature of the computing power plates and the temperature of air around the computing power plates can be reduced to preset temperature,  and therefore,  the normal operation of the computing power plates can be guaranteed.</t>
  </si>
  <si>
    <t>CN110989787A</t>
  </si>
  <si>
    <t>CN201911216069.7</t>
  </si>
  <si>
    <t>本实用新型涉及一种燃油泵总成，包括：储油盒；泵芯，该泵芯设置在所述储油盒中；燃油泵控制器；法兰盘总成，该法兰盘总成上设置有用于容纳所述燃油泵控制器的腔体；透气孔以及透气膜；所述腔体的内部设置有一个具有凸台面的凸台结构，所述透气孔设置在所述凸台面上，使得所述腔体的内外可以实现空气交换。根据本实用新型的燃油泵总成具有集成度高，透气性好，防水性优良的优点。</t>
  </si>
  <si>
    <t>The utility model relates to a fuel pump assembly. The fuel pump assembly comprises an oil storage box,  the pump core is arranged in the oil storage box;  a fuel pump controller;  the flange plate assembly is provided with a cavity used for containing the fuel pump controller. Air holes and an air-permeable film;  a boss structure with a boss surface is arranged in the cavity,  and the air holes are formed in the boss surface,  so that air exchange between the inside and the outside of the cavity can be realized. The fuel pump assembly has the advantages of being high in integration level,  good inair permeability and excellent in waterproofness.</t>
  </si>
  <si>
    <t>CN211737336U</t>
  </si>
  <si>
    <t>CN201922397340.3</t>
  </si>
  <si>
    <t>空气弹簧，用于汽车的自-调平悬架，具有通过可变长度的线圈绕组提供整体高度传感器和协同工作的感应线圈</t>
  </si>
  <si>
    <t>Air spring for automobile self-leveling suspension,  has integrated height sensor provided by variable length coil winding and cooperating inductive coil</t>
  </si>
  <si>
    <t>本发明涉及一种空气弹簧2与一个集成电梯传感器，其具有一个加长-可变卷10和一线圈12。以所述线圈12的交变电压被施加，其同样使由于在卷到所述磁领域10，由它产生的，以一个张力。所述卷10中所述张力诱导的尺寸和\/或所引起的电流流动，从而架在一透明卷10的连接与所述的圈数，其所产生的磁领域是在所述的有效范围。在一个评价单元28引起的张力和\/或所诱导的电流流动是评估和关闭在所述距离所述盖4通过该回转的活塞6。</t>
  </si>
  <si>
    <t>The invention relates to an air spring 2 with an integrated height sensor,  comprising a length-variable 12 and a coil 10 coiling.  An alternating voltage is applied to the coil 12,  what leads 10 on the basis of the magnetic field produced thereby also to a voltage in the coiling.  The size of the induced voltage or current flow caused thereby in the coiling is 10 in a clear association with the number of the turns of the spiralled portion 10,  the are located in the range of influence of the magnetic field produced.  In an evaluation unit 28 is evaluated or the induced current flow and voltage induced on the distance of the lid 6 closed by the rolling piston 4.</t>
  </si>
  <si>
    <t>DE10017562C1</t>
  </si>
  <si>
    <t>DE10017562</t>
  </si>
  <si>
    <t>用于控制车辆的燃料的喷射方法</t>
  </si>
  <si>
    <t>METHOD FOR CONTROLLING INJECTION OF FUEL OF VEHICLE</t>
  </si>
  <si>
    <t>目的 : 一种用于一车辆的燃料喷射控制方法是提供以防止所述的燃料喷射停止通过确定所述排气空气温度的上升根据发动机温度标高条件被满足时进量。构成 : 一个燃料喷射用于一车辆控制方法包括以下步骤。从所述外侧提供各种信息时被接收(100)和一个燃料喷射停止条件是不满足(103)，发动机温度上升，条件是满足基于在所述的集成值排气气体的质量。根据所述的禁止所述的燃料喷射的所述的排气温度上升的空气被停止(119)如果发动机温度上升情况是不满意的。版权kipo2010</t>
  </si>
  <si>
    <t>PURPOSE :  A fuel injection controlling method for a vehicle is provided to prevent the stop of fuel injection by determining the rise of exhaust air temperature when engine temperature elevation condition is satisfied according to intake amount.CONSTITUTION :  A fuel injection controlling method for a vehicle comprises following steps. When various information provided from the outside are received(100) and a fuel injection stop condition is not satisfied(103),  engine temperature rise condition is satisfied based on the integrated value of exhaust gas mass. The fuel injection forbid according to the rise of the temperature of exhaust air is stopped(119) if engine temperature rise condition is not satisfied.COPYRIGHT KIPO 2010</t>
  </si>
  <si>
    <t>KR1020100068877A</t>
  </si>
  <si>
    <t>KR1020080127381</t>
  </si>
  <si>
    <t>涡轮净化阀-止回阀OBD真空减压</t>
  </si>
  <si>
    <t>一个集成阀组件(22)，其将两个止回阀(60，62)和一个电磁组件(68)，其功能作为一个净化阀。当所述螺线管组件(68)是在一打开位置，一个第一模式的操作期间，真空压力的地方第一止回阀(60)在一打开位置和第二的止回阀(62)在一个封闭位置，和一个第二模式的操作过程中，加压空气的地方第一止回阀(60)在一关闭位置; 和产生真空压力通过一种文丘里阀件(24)的地方第二止回阀(62)在一打开位置。每个止回阀(60，62)利用一种尼龙插入件(114，1a(4a)沿着与一在模制橡胶密封件(116，1a(6a)。该设计本发明的止回阀(60，62)防止致动在低真空和所述车辆是关断时流动，该集成阀组件(22)消除了所需要用于一个OBD溢流阀，并简化了该evap系统，节约成本，复杂度，和消除了几个可能的泄漏连接。</t>
  </si>
  <si>
    <t>An integrated valve assembly (22),  which integrates two check valves (60, 62) and a solenoid assembly (68) which functions as a purge valve. When the solenoid assembly (68) is in an open position,  during a first mode of operation,  vacuum pressure places the first check valve (60) in an open position and the second check valve (62) in a closed position,  and during a second mode of operation,  pressurized air places the first check valve (60) in a closed position,  and vacuum pressure generated by a venturi valve member (24) places the second check valve (62) in an open position. Each check valve (60, 62) utilizes a nylon insert (114, 114a) along with an over molded rubber seal (116, 116a). The design of the check valves (60, 62) prevents actuation at low vacuums and flows when the vehicle is shut off. The integrated valve assembly (22) eliminates the need for an OBD relief valve,  and simplifies the EVAP system,  saving costs,  complexity,  and eliminates several possible leak connections.</t>
  </si>
  <si>
    <t>WO2014176315A1</t>
  </si>
  <si>
    <t>WOUS14035102</t>
  </si>
  <si>
    <t>所述散热结构的芯片电阻器结构</t>
  </si>
  <si>
    <t>The chip resistor with heat dissipation structure</t>
  </si>
  <si>
    <t>[A]具有散热结构的片式电阻器。[解决方案]一种芯片电阻器(1)上设有散热结构，2和3和至少一个散热部(4)的主体(1)包括端子部分；所述主体(2)，所述固定端21和22都包括多个自由端，至少一个散热部(4)的主体(2)的多个自由端1，1，22至少一个设置的两个，所述主体(2)的端子(3)设置在固定端21；该至少一个散热部(4)为1，从主体延伸的至少两个突出片2被集成在单元41和1。因此，本发明的方法，散热片(41)的与主体部(4)的侧边整体拉制单元，增加散热面积，空气流过翅片41的方向与换热单元，该电阻的电流流动产生的热量从411芯片电阻器的电阻片单元低温漂效果的发散。图[图2]</t>
  </si>
  <si>
    <t>[A] having the heat dissipation structure of the chip resistor. [Solution] the heat dissipating structure is provided with a chip resistor 1,  2 and 3 and at least one heat radiating portion 4 of the main body 1 includes a terminal portion;  the main body 2,  the fixed end 21 and 22 includes a plurality of free ends,  at least one heat radiating portion 4 of the body 2 1 1 22 a plurality of free end of at least one of the two provided,  the body 2 of the terminal 3 provided at the fixed end 21;  the at least one heat radiating section 4 is 1,  it extends at least two fins projecting from the body 2 are integrated in a unit 41 1 inclusive. Accordingly,  the present devised,  radiating fins 41 projecting from the side edges of the main body part 4 by integrally drawing unit,  increasing the heat dissipation area,  the direction of air flow through the fins 41 and the heat exchange unit,  the heat generated by the resistance to the flow of current from the fin unit 41 1 chip resistor resistor of low temperature drift effect is diverging. Figure 2 [drawing]</t>
  </si>
  <si>
    <t>Chroma Ate Inc</t>
  </si>
  <si>
    <t>JP3213263U</t>
  </si>
  <si>
    <t>JP2017003793U</t>
  </si>
  <si>
    <t>日本</t>
  </si>
  <si>
    <t>用于车辆的冷却风扇</t>
  </si>
  <si>
    <t>A cooling fan for a vehicle</t>
  </si>
  <si>
    <t>风扇(1)具有集成的风扇马达(2)驱动一扇轮及与内转子(3)。该车轮具有风扇毂(5)，其与转子直接连接。轮毂具有多个风扇叶片，其设置在两个组。一个基团作为主要用于产生空气流的通过敞开的中心转子的面积，和另一组用于主要用于生产空气流通过凹槽支架的槽(14)。</t>
  </si>
  <si>
    <t>The fan (1) has an integrated fan motor (2) driving a fan wheel and with an inner rotor (3). The wheel has a fan hub (5) that is directly connected with the rotor. The hub has a number of fan blades,  which are arranged in two groups. One of the groups serves predominantly for producing air flow through an open central area of the rotor,  and the other group serves predominantly for production of air flow through a groove slot of support (14).</t>
  </si>
  <si>
    <t>JP2009511806A</t>
  </si>
  <si>
    <t>JP2008534959</t>
  </si>
  <si>
    <t>用于一汽车冷却系统车辆</t>
  </si>
  <si>
    <t>Cooling system for an automotive vehicle</t>
  </si>
  <si>
    <t>该冷却系统(2)具有一冷却罩(16)包围所述IC发动机，一个空气\/液体热交换器(4)，一循环泵(8)和一个均衡罐(12)。一个集成切换阀允许所述冷却液体以可循环通过一含第一冷却电路路径(i)所述冷却套和所述热交换机，或通过一第二冷却电路路径(ii)含有一个电子控制模块(24)包括电源部件产生的废热量，所述循环泵包含在一个共同的电路路径。</t>
  </si>
  <si>
    <t>The cooling system (2) has a cooling mantle (16) enclosing the IC engine,  an air/liquid heat exchanger (4),  a circulation pump (8) and an equalisation tank (12). An integrated switching valve allows the cooling liquid to be circulated through a first cooling circuit path (I) containing the cooling mantle and the heat exchanger,  or through a second cooling circuit path (II) containing an electronic control module (24) incorporating power components generating waste heat,  the circulation pump contained within a common circuit path.</t>
  </si>
  <si>
    <t>Continental Isad Electronic Systems Gmbh Co Ohg</t>
  </si>
  <si>
    <t>EP1126142A2</t>
  </si>
  <si>
    <t>EP01103398</t>
  </si>
  <si>
    <t>进水阀盒</t>
  </si>
  <si>
    <t>INTAKE VALVE CARTRIDGE</t>
  </si>
  <si>
    <t>本发明涉及一种进气指的是可集成在阀芯的防抱死制动系统机动车，特别是两轮车，摩托车等。根据本发明，该盒包括一长方形阀体(7)内成型，使得它包括阻尼器膜(2)。支撑挡圈(13)轴向设置在管状空间部分关闭的阀体由盖(7)和部分(8)，对齐的圆柱形空间与进气通道(C)被若干阻尼膜(12)形成一个严密的室(A)内充有气体和中心内的制动液保证液压连通通道，压力脉冲的阻尼装置来确保所述腔室(A)内充满空气，并允许所述制动流体以无脉动泵(P)的吸入。</t>
  </si>
  <si>
    <t>The invention relates to an intake valve cartridge meant to be integrated in an anti-lock braking system of a motor vehicle,  in particular of a two-wheel vehicle,  such as a motorcycle. According to the invention,  the cartridge comprises an oblong valve body (7) which is internally profiled so that it comprises a damper membrane (2) supported by a retaining ring (13) which is axially arranged in a tubular space closed partly by the valve body (7) and partly by a cover (8),  the tubular space being aligned with an intake channel (c) and partitioned by some damping membranes (12) into a tight chamber (a) filled with air and a central inner passage ensuring hydraulic communication for the brake fluid,  the damping of pressure pulses being ensured by means of the chamber (a) filled with air,  and permitting the brake fluid to be sucked in by a pulseless pump (P).</t>
  </si>
  <si>
    <t>RO132651A2</t>
  </si>
  <si>
    <t>RO201601015</t>
  </si>
  <si>
    <t>罗马尼亚</t>
  </si>
  <si>
    <t>用于确定所述的方法实际的一种3-氧载荷路径的催化剂一个λ-控制内燃发动机</t>
  </si>
  <si>
    <t>METHOD FOR DETERMINING THE ACTUAL OXYGEN LOAD OF A 3-PATH CATALYST OF A LAMBDA-CONTROLLED INTERNAL COMBUSTION ENGINE</t>
  </si>
  <si>
    <t>本发明涉及一种方法用于确定所述实际的一种3-氧载荷一个λ-控制路径的催化剂内燃烧发动机，其中一个用于所述实际氧负载被计算值从所述信号的一个预-催化剂λ探头和所述测量空气质量流率通过集成在时间，由此该柱-催化剂λ探头被初始化时所述信号被中断。</t>
  </si>
  <si>
    <t>The invention relates to a method for determining the actual oxygen load of a 3-path catalyst of a lambda-controlled internal combustion engine,  whereby a value for the actual oxygen load is calculated from the signal of a pre-catalyst lambda probe and the measured air mass flow rate by integration over time,  whereby the post-catalyst lambda probe is initialized when the signal is interrupted.</t>
  </si>
  <si>
    <t>Siemens Aktiengesellschaft</t>
  </si>
  <si>
    <t>EP1718853A1</t>
  </si>
  <si>
    <t>EP04804688</t>
  </si>
  <si>
    <t>传感器装置用于一约束系统在一种商用车辆</t>
  </si>
  <si>
    <t>Sensor device for a restraint system in a commercial vehicle</t>
  </si>
  <si>
    <t>所述传感器装置(220)具有一气囊控制单元(222)与一个加速度传感器(223, 224)，在其一个集成的加速度检测在所述的所述X-轴方向。一碰撞传感器(228, 230)被设置在所述侧的门，在所形成的一压力传感器(229, 231)，其检测所述的空气压力在所述侧的门。所述压力传感器被设置为一个安全传感器用于似然性的一前-碰撞或偏移碰撞或角-前-碰撞。</t>
  </si>
  <si>
    <t>The sensor arrangement (220) has an airbag control unit (222) with an acceleration sensor (223, 224),  in which an integrated acceleration detects in the direction of the x-axis. A crash sensor (228, 230) is arranged in the side doors,  in the form of a pressure sensor (229, 231),  which detects the air pressure in the side door. The pressure sensor is provided as a safety sensor for plausibility of a front-crash or offset crash or angular-front-crash.</t>
  </si>
  <si>
    <t>EP1995125A1</t>
  </si>
  <si>
    <t>EP08464004</t>
  </si>
  <si>
    <t>用于出血一个电子车辆制动系统的方法</t>
  </si>
  <si>
    <t>METHOD FOR BLEEDING AN ELECTRONIC VEHICLE BRAKING SYSTEM</t>
  </si>
  <si>
    <t>本发明涉及一种用于灌装方法或出血一种电子-控制制动系统，包括一电子控制器，用于该制动系统控制电液的成分，其中液压部件被集成以形成一种制动系统和可被填充有一种液压流体，这种使空气气泡，可能剩余的所述的液压部件内，被基本上除去，由此填充序列被进行，根据一预设填充轮廓。将所述本发明的目的是，以提高所述出血或第一填充过程，所述目的是实现，其中一个施加的压力的时间过程(填充轮廓)被识别，通过-板的感官装置上的装置，用于记录一制动系统压力(驱动器预-压力)和所述的电液的组分该制动系统被控制，如需要，通过所述电子控制器，根据所识别的填充轮廓，根据所述本发明，一种外电子诊断连接用于携带出一种填充或出血过程被渲染的过时。</t>
  </si>
  <si>
    <t>The invention relates to a method for filling or bleeding an electronically-controlled braking system,  comprising an electronic controller,  for controlling electrohydraulic components of the braking system,  whereby hydraulic components are integrated to form a braking system and can be filled with a hydraulic fluid,  such that air bubbles,  possibly remaining inside the hydraulic components,  are substantially removed and whereby filling sequences are carried out,  according to a preset filling profile. The aim of said invention is to improve the bleeding or first filling process. Said aim is achieved,  whereby an applied pressure time course (filling profile) is identified,  by means of on-board sensory means,  for recording a braking system pressure (driver pre-pressure) and the electrohydraulic components of the braking system are controlled,  as required,  by the electronic controller,  according to the identified filling profile. According to said invention,  an external electronic diagnostic connection for carrying out a filling or bleeding process is rendered obsolete.</t>
  </si>
  <si>
    <t>WO2005105534A1</t>
  </si>
  <si>
    <t>WOEP05051846</t>
  </si>
  <si>
    <t>具有初级无刷马达和次级集成速度控制马达的双马达结构</t>
  </si>
  <si>
    <t>Dual motor configuration with primary brushless motor and secondary integrated speed control motor</t>
  </si>
  <si>
    <t>提供了一种用于驱动两个风扇以移动空气来冷却发动机的双电机结构10。 双电机结构包括主无刷电机18，该主无刷电机18被构造和布置成被电子控制以在一定速度范围内驱动第一风扇16。 副刷马达24被构造和布置成被电子控制以在一定速度范围内驱动第二风扇22。 副刷马达包括与之相关联的电子开关装置26，用于接收用于控制副刷马达的速度的脉宽调制信号。 因此，可以有选择地选择第一和第二马达的不同速度组合以满足冷却要求。</t>
  </si>
  <si>
    <t>A dual motor configuration 10 is provided for driving two fans for moving air to cool an engine. The dual motor configuration includes a primary brushless motor 18 constructed and arranged to be electronically controlled to drive a first fan 16 over a range of speeds. A secondary brush motor 24 is constructed and arranged to be electronically controlled to drive a second fan 22 over a range of speeds. The secondary brush motor includes an electronic switching device 26 associated therewith for receiving a pulse width modulated signal for controlling speed of the secondary brush motor. Thus,  different combinations of speeds of the first and second motors can be selectively chosen to meet cooling requirements.</t>
  </si>
  <si>
    <t>Makaran John; Maier Erich</t>
  </si>
  <si>
    <t>US20040066156A1</t>
  </si>
  <si>
    <t>US10263633</t>
  </si>
  <si>
    <t>轮胎模块用于E。g。空气中监测汽车，具有电子模块与集成电子部件安装在容器，其是附着有轮胎内侧仅在容器的下侧上的局部区域</t>
  </si>
  <si>
    <t>Tire module for e.g. air monitoring in car,  has electronic module with integrated electronic components arranged in container that is adhered with tire inner side only in partial region on lower side of container</t>
  </si>
  <si>
    <t>本发明涉及一种用于车辆轮胎的轮胎模块。在顺序以使可用一轮胎模块，与其中所述轮胎模块具有一个高的服务寿命，是建议该事实 : 所述容器(6)在其下表面仅在与所述轮胎的子范围内(2)粘贴在一起。</t>
  </si>
  <si>
    <t>the invention relates to a tyre module for vehicle tyres.  To is glued a tyre module has it is proposed to provide,  a high durability in which the tyre module,  that the container (6) on its underside only in partial areas with the inner side of the tyre (2).</t>
  </si>
  <si>
    <t>DE102007030232A1</t>
  </si>
  <si>
    <t>DE102007030232</t>
  </si>
  <si>
    <t>进行一电子单元的电源的integree在一种情况下，一个轮辋上的目的是要升高一个车辆的轮的，和黑盒进行</t>
  </si>
  <si>
    <t>PROCEEDED Of POWER SUPPLY Of an ELECTRONIC UNIT INTEGREE IN a CASE INTENDS TO BE GOES UP ON a RIM Of a WHEEL OF VEHICLE,  AND BLACK BOX CARRIED OUT</t>
  </si>
  <si>
    <t>该方法包括提供一个电子单元即计算单元，使用一种低功率与一微处理器热电发电机(15)。其包括两个前板(18，19)通过对热电堆的连接(20)。该发生器是设置在一使用一种热梯度的方式出现的所述前板之间。该发生器是设置在一方式，以热连接所述前板(18)到一个轮辋(6)和以清洁内包含的所述前板(19)通过空气一个轮胎(7)。一种电通过所述发生器提供的能量被传送向一存储单元。一种如权利要求的独立还包括用于一个电子盒安装在一车辆车轮围绕一轮胎的轮辋，集成一个电子单元。</t>
  </si>
  <si>
    <t>The method involves supplying an electronic unit i.e. calculation unit,  with a microprocessor using a low power thermoelectric generator (15) that includes two frontal plates (18,  19) connected by pairs of thermopiles (20). The generator is arranged in a manner to use a thermal gradient appeared between the frontal plates. The generator is arranged in a manner to thermally connect the frontal plate (18) to a rim (6) and to clean the frontal plate (19) by air contained inside a tire (7). An electric energy provided by the generator is delivered towards a storage unit. An independent claim is also included for an electronic box mounted on a rim of a vehicle wheel surrounding a tire,  integrating an electronic unit.</t>
  </si>
  <si>
    <t>Continental Automotive France</t>
  </si>
  <si>
    <t>FR2932011B1</t>
  </si>
  <si>
    <t>FR08002966</t>
  </si>
  <si>
    <t>法国</t>
  </si>
  <si>
    <t>金属建筑用太阳能加热板</t>
  </si>
  <si>
    <t>Solar heating panel for metal buildings</t>
  </si>
  <si>
    <t>波纹金属建筑物的整个或部分端壁或侧壁部分可以用集成太阳能加热板经济地建造，该太阳能加热板可以在白天提供40%至60%的冬季供暖。 太阳能加热板或壁部分匹配并补充相邻标准壁表面的外观，并且实现从标准壁表面到太阳能加热壁表面的实际上不明显的过渡。 加热的空气可以通过自然对流或在鼓风机的帮助下流过太阳能加热壁板中的增压室进出连接的管道。 独特形成的夹子在叠置的片材之间提供适当的间隔，叠置的片材构成太阳能加热板，并且夹子还用于使用策略性地放置的自攻螺钉和保持太阳能集热室完整性的中间封闭条以适当的相互配合关系牢固地连接多个波纹片材。</t>
  </si>
  <si>
    <t>Entire or partial end wall or side wall sections of a corrugated metal building can be constructed economically with an integrated solar heating panel which can supply forty to sixty percent of winter heating during daylight hours. The solar heating panel or wall section matches and supplements the appearance of adjacent standard wall surfaces and a virtually unnoticeable transition from standard to solar heating wall surfaces is achieved. Heated air can flow by natural convection or with blower assistance through a plenum in the solar heating wall panel to and from connected ducting. A uniquely formed clip provides the proper stand-off spacing between superposed sheets which make up the solar heating panel and the clips also serve to securely join the several corrugated sheets in proper interfitting relationship with the use of strategically placed self-tapping screws and intervening closure strips which maintain solar plenum integrity.</t>
  </si>
  <si>
    <t>Gulf States Manufacturers Inc</t>
  </si>
  <si>
    <t>US4344413A</t>
  </si>
  <si>
    <t>US06142219</t>
  </si>
  <si>
    <t>用于辐射传感器信号测量的装置</t>
  </si>
  <si>
    <t>Device for radiometric sensor signal measurement</t>
  </si>
  <si>
    <t>一种用于比率式传感器信号测量的装置，具有多个布置在机动车辆中的传感器(气体踏板变送器和节流阀变送器，空气质量流量计等)。 集成在微控制器(UC)中的发动机控制单元(ST)中的模数转换器ADC的电源电压(V5INT)和传感器参考电压(V5A，V5BU)在具有被监控的公共电压参考REF1(UW1)的公共电压控制器(SR)中产生。 另外，电源电压V5INT由具有独立电压基准REF2的监视电路UW2监视。</t>
  </si>
  <si>
    <t>A device for ratiometric sensor signal measurement has a multiple arrangement of sensors (gas pedal transmitters and throttle valve transmitters air mass flowmeters,  etc.) in motor vehicles. The supply voltage V5int for an analog/digital converter ADC integrated in the engine control unit ST in a microcontroller μC and the sensor reference voltages V5a, V5bare generated in a common voltage controller SR having a common voltage reference Ref1which is monitored (ÜW1). The supply voltage V5int is additionally monitored by a monitoring circuit ÜW2having an independent voltage reference Ref2.</t>
  </si>
  <si>
    <t>US6496772B1</t>
  </si>
  <si>
    <t>US09673989</t>
  </si>
  <si>
    <t>光束转向ladarsensor</t>
  </si>
  <si>
    <t>Beam steering Ladarsensor</t>
  </si>
  <si>
    <t>光束控制能力提出一种用于操作受限的激光雷达传感器的发射功率，可通常为一个空气中或汽车中的应用。所述雷达系统还利用接收器中的作用是提高光增益元件的信号在接收机噪比，当激光功率发射的发射功率大小限制，尺寸，和/或成本的限制。在一个实施例中，所述雷达传感器中的每个像素的标定提供了一种用于通过一个电气放大器具有多个阵列像素放大器。每个像素放大器可被单独地校准到匹配检测器元件，从而消除了暗变化检测器阵列中的所有像素之间的电流和增益。描述了许多新的检测器阵列设计，可以降低成本，提高性能，和新的低成本，高性能封装的探测器阵列，放大器阵列和读出集成电路的引入。</t>
  </si>
  <si>
    <t>In one embodiment,  a ladar system includes a laser transmitter with at least one semiconductor laser having a pulsed laser light output. A laser drive circuit is connected to said at least one semiconductor laser and adapted to electrically drive said at least one semiconductor laser in a predetermined sequence. A laser beam steering mechanism is adapted to scan the pulsed laser light output sequentially through the field of view. A two-dimensional array of light sensitive detectors receive reflected light and an integrated circuit calculates a direct time of flight distance measurement.</t>
  </si>
  <si>
    <t>Continental Advanced Lidar Solutions Us Llc</t>
  </si>
  <si>
    <t>DE112016001187T5</t>
  </si>
  <si>
    <t>DE112016001187</t>
  </si>
  <si>
    <t>机动车用的功能单元</t>
  </si>
  <si>
    <t>Functional unit for a motor vehicle</t>
  </si>
  <si>
    <t>本发明描述一种用于机动车的功能单元。功能单元具有在ABS形成的嵌段的形式和/或ESP单元，压缩机单元，用于机动车的空气弹簧系统的块的形式形成，普通的电动马达操作的ABS和/或ESP单元和压缩机单元和控制单元本发明的ABS和/或ESP单元和压缩机单元。所有的单元均包括普通电动机集成为一个单元。这样大大减少了占地面积的单位。</t>
  </si>
  <si>
    <t>It is a functional unit for a motor vehicle described.  The functional unit has a in the form of a block formed ABS and/or ESP-unit,  a compressor unit for an air spring system of the motor vehicle in the form of a block formed,  a common electric motor for operating the ABS and/or ESP-unit and the compressor unit and a control unit for the ABS and/or ESP-unit and for the compressor unit.  All units are integrated into a unit including the common electric motor.  In this way is considerably reduce the footprint for the units.</t>
  </si>
  <si>
    <t>DE102015217765A1</t>
  </si>
  <si>
    <t>DE102015217765</t>
  </si>
  <si>
    <t>一个集成油用于内燃发动机冷却系统</t>
  </si>
  <si>
    <t>AN INTEGRATED OIL COOLING SYSTEM FOR INTERNAL COMBUSTION ENGINES</t>
  </si>
  <si>
    <t>单缸柴油机中，所述最佳发动机冷却，实现润滑和降噪一体化的设计匹配性良好的润滑和冷却系统。用于发动机润滑发动机油底壳油以及通过布置紧凑，整个发动机冷却高效机油冷却器，配套冷却风机和回油孔穿过曲轴箱，防漏胆夹套和气缸盖油道相连的连接处。冷却空气风扇装在飞轮中以具有最低的功耗的冷却系统。围绕所述内衬及汽缸头冷却油，更粘稠，套筒，导致更静音发动机的燃烧噪声。所述润滑及发动机冷却系统的完全隐藏从而避免了因孔洞正常翅片堵塞问题，盐沉积，冷媒泄漏，软管撕裂，额外的功率损耗带冷却系统的发动机等相关联的性能恶化。</t>
  </si>
  <si>
    <t>In a single cylinder diesel engine,  the optimum engine cooling,  lubrication and noise reduction is achieved by designing an integrated and well matched lubrication and cooling system. The engine sump oil is used for engine lubrication as well as total engine cooling by deploying a compact and efficient oil cooler,  matching cooling air fan and oil galleries running through crankcase,  liner jacket and cylinder head with leak proof oil gallery links at joints. Cooling air fan is integrated in the flywheel so as to have lowest power consuming cooling system. Cooling oil around the liner and cylinder head,  being more viscous,  muffles the combustion noise resulting into more silent engine. The lubricating as well engine cooling system is totally concealed resulting in avoiding normal problems of fin clogging cavitations,  salt deposits , coolant leakages,  tearing of hoses ,  extra power consumption deterioration of engine performance etc associated with cooling systems.</t>
  </si>
  <si>
    <t>Continental Engines Limited</t>
  </si>
  <si>
    <t>IN687DEL2010A</t>
  </si>
  <si>
    <t>IN687DEL2010</t>
  </si>
  <si>
    <t>印度</t>
  </si>
  <si>
    <t>离心式压缩机，充气装置及具有EGR装置的内燃机</t>
  </si>
  <si>
    <t>Centrifugal compressor,  charging device and combustion engine with EGR apparatus</t>
  </si>
  <si>
    <t>用于内燃机(1)的充气装置(2)的离心压缩机(5)， 其中，离心式压缩机(5)包括围绕压缩机轴线(5b)可旋转地安装的压缩机叶轮(11)的压缩机(5a)中的壳体， 用于以空气质量流(CM)作用在压缩机叶轮(11)上的进气管道(8)和用于在离心压缩机(5)的入口部分中的进气管道(8)中改变横截面的调节隔膜装置(7)， 其中在压缩机壳体(5a)中或其上设置有废气入口装置(9)，用于经由内燃机(1)的废气再循环装置(6)将再循环废气再循环质量流引入径向(AGRM)压缩机(5)的入口区域中， 用于启动进气管道(8)的调节筛装置(7)和压缩机叶轮(11)之间的废气质量流布置在离心压缩机的入口部分中， 废气进气装置(9)，用于连接到废气再循环装置(6)的废气进气口(9a)和相关装置， 在压缩机壳体(5a)中集成有排气环形通道(9b)和环形进气通道(14)， 从排气环形通道(9b)延伸并在调节隔膜装置(7)和压缩机叶轮(11)之间延伸，通向所述压缩机的所述入口部分， 其特征在于，所述调节膜片装置(7)用于使进气通道(8)的横截面变化为虹膜(7a)，所述虹膜(7a)具有朝向压缩机轴线(5b)径向的可调节叶片(18)，所述可调节叶片(18)形成在所述环和进气通道上的压缩机壳体上， 布置具有用于存储虹膜叶片(18)的支承点(15)的腹板(10)，环形入口通道(14)分成多个入口段(16)。</t>
  </si>
  <si>
    <t>The invention relates to a radial compressor (5) for a charging unit (2) of an internal combustion engine (1),  to a corresponding charging unit (2),  and to an internal combustion engine (1) having a corresponding charging unit (2). The radial compressor (5) comprises a compressor wheel (11),  an air intake duct (8),  an adjustment diaphragm device (7) for changing the cross-section of the air intake duct (8) in the inlet region of the compressor (5),  and an exhaust gas introduction device (9) for introducing an exhaust gas mass flow (AM) returned via an exhaust gas recirculation device (6) of the internal combustion engine (1) into the inlet region of the compressor (5),  wherein the exhaust gas introduction device (9) is designed to introduce/feed the exhaust gas mass flow into the inlet region of the compressor (5) between the adjustment diaphragm device (7) and the compressor wheel (11). In this way,  a particularly compact installation space requirement is obtained.</t>
  </si>
  <si>
    <t>DE102018212756B3</t>
  </si>
  <si>
    <t>DE102018212756</t>
  </si>
  <si>
    <t>冷却装置</t>
  </si>
  <si>
    <t>COOLING DEVICE</t>
  </si>
  <si>
    <t>本发明涉及一种用于电动机(20)的冷却装置， 特别是用于驱动内燃机的增压空气压缩机(30)， 其中，所述冷却装置是具有凹槽的壳体(10)，所述凹槽用于至少部分地容纳所述电动机的转子(22)，所述至少一个管(40)被集成到所述凹槽中，所述至少一个入口(41)和至少一个出口(42)具有。</t>
  </si>
  <si>
    <t>The invention relates to a cooling device for an electric motor (20),  in particular for driving a charge-air compressor (30) of an internal combustion engine. Said cooling device comprises a housing (10) which includes a cavity for at least partially accommodating a rotor (22) of the electric motor and into which at least one pipe (40) is integrated,  said pipe (40) comprising at least one inlet (41) and at least one outlet (42).</t>
  </si>
  <si>
    <t>EP3614540A1</t>
  </si>
  <si>
    <t>EP18465560</t>
  </si>
  <si>
    <t>用于施工工作方法和机构氨。</t>
  </si>
  <si>
    <t>Working method and institution for the construction of ammonia.</t>
  </si>
  <si>
    <t>本发明涉及一种用于氨生产新工艺是 : 高度集成，只要热天平有关。本发明的第一方面，燃气轮机与提取的工艺空气，与产电联接于其上的，用于。余热从燃气轮机第一中的实例返回到工艺。第二方面涉及一种重整段包括(任选的)预重整器，初级重整器和次级重整器。附加节能实现换热之间在主重整器排出流从二次重整器和流从预重整器。第三方面，本发明涉及进行常规的CO变换转换在依次在三个步骤降低温度而不是在通常的两个步骤。</t>
  </si>
  <si>
    <t>The invention relates to a novel production process for ammonia that is highly integrated as far as heat balance is concerned. According to a first aspect a gas turbine with extraction of process air,  with electricity production coupled thereto,  is used. The residual heat from the gas turbine is in the first instance returned to the process. The second aspect relates to a reformer section which comprises an (optional) prereformer,  a primary reformer and a secondary reformer. An additional saving in energy is achieved by heat exchange in the primary reformer between the discharge stream from the secondary reformer and the stream from the prereformer. The third aspect of the invention relates to carrying out the conventional CO shift conversion in three steps at successively decreasing temperature instead of in the customary two steps.</t>
  </si>
  <si>
    <t>Continental Engineering B V</t>
  </si>
  <si>
    <t>NL1016848C2</t>
  </si>
  <si>
    <t>NL1016848</t>
  </si>
  <si>
    <t>荷兰</t>
  </si>
  <si>
    <t>轮胎空气压力传动系统由的中央单元，其具有一体的触发模块和一个轮胎模块是被在所述车辆车轮和连接以无线方式与所述中央单元和触发模块</t>
  </si>
  <si>
    <t>Tyre air pressure transmission system consists of central unit that has integrated trigger module and a tyre module that is in the vehicle wheel and connects wirelessly with the central unit and trigger module</t>
  </si>
  <si>
    <t>用于所述分配的轮胎程序模块在一个电机中的车辆轮胎压力监测装置，其中所述的轮胎压力监视一中央处理单元(2，7)与在至少一个在所述中央处理单元集成或在控制线(3)与所述中央处理单元连接触发模块(4)和在每个情况下，一种轮胎模块(6)每车辆轮(5)，其中所述轮胎模块与所述中央处理单元和所述触发模块架通过装置的一个无线监控技术连接中，表现出，在其所述以下步骤被完成 : 美元一个发送在至少一个通用识别的数量\/所述触发模块(en)到所述轮胎模块，一个所述轮胎的发送数据模块美元到所述中央处理单元作为反应到所述识别(n)通用识别数量(N)，美元一分配所述轮胎模块到一种achsoder轮位置和一分配一个单独的识别号美元到每个轮胎模块，一个作为井美元作为用于电机车辆轮胎压力监测装置，到其上方的程序可以被实现。</t>
  </si>
  <si>
    <t>Method for allocating tire modules in a Tyre air pressure monitoring system in motor vehicles,  wherein the Tyre air pressure monitoring system a central processing unit (2, 7) with at least one integrated in the central unit or via control lines (3) connected to the central processing unit to trigger module (4) and each represents a tyre module (6) per vehicle wheel (5),  wherein the tyre module to the central unit and the trigger module communicates by means of a wireless Policing Technique,  has,  in which the following steps are carried out can be carried out :  dOLLAR A-sending out at least by the trigger module or modules (en) a Universal-identification number to the tyre modules,  tire modulesdOLLAR A-transmitting data to the central unit in response to the detected by the (n) (n) Universal-identification number,  to an axle or wheel position of the tyre modules dOLLAR A-associating dOLLAR A-assigning an individual identification number to each tyre module and,  dOLLAR A as well as for motor vehicles Tyre air pressure monitoring system,  in which the above method.</t>
  </si>
  <si>
    <t>DE102006012534A1</t>
  </si>
  <si>
    <t>DE102006012534</t>
  </si>
  <si>
    <t>用于所述的传动系统条件的轮胎尺寸</t>
  </si>
  <si>
    <t>System for the transmission of condition of tires sizes</t>
  </si>
  <si>
    <t>所述本发明涉及一种用于传送轮胎的系统状态变量从一个传动装置安装在一电机车辆到一个电子评估或所述车辆的控制单元设置在该区域体，其是可拆卸地紧固以一电机车辆轮用于提供一个机电化合物描述在下文中装置，进一步，一个传动装置是本发明公开了其中轮胎的状态变量可被检测到，和其中一个耦合装置被集成到该轮轮毂(3)和由的一个转子和一个非-旋转定子用于生产一个场耦合，并且其一个或多个场耦合元件被设置相对一个另一种，通过一个窄的空气分离槽(24)，和能量和\/或信号被耦合通过电领域的装置和\/或磁领域和\/或电磁领域。仍然进一步，该系统含有一个车辆轮配备与传感器，由的轮缘(1)，气动轮胎(2)，和一个传感器分组件(13，13‘，14，15; 44)，其与所述轮旋转，该轮具有一信号连接，其可以被连接到所述传动装置。</t>
  </si>
  <si>
    <t>The present invention relates to a system for transmitting tire condition variables from a transmission device mounted on a motor vehicle to an electronic evaluating or control unit arranged in the area of the vehicle body,  which is detachably fastened to a motor vehicle wheel described hereinbelow for providing an electromechanical compound arrangement. Further,  a transmission device is disclosed wherein tire condition variables can be detected,  and wherein a coupling device is integrated into the wheel hub ( 3 ) and composed of a rotor and a non-rotating stator for producing a field coupling,  and its one or more field coupling elements are arranged opposite one another,  separated by a narrow air slot ( 24 ),  and energy and/or signals are coupled by means of electric fields and/or magnetic fields and/or electromagnetic fields. Still further,  the system contains a vehicle wheel equipped with sensors,  consisting of wheel rim ( 1 ),  pneumatic tire ( 2 ),  and a sensor subassembly ( 13,  13',  14,  15,  44 ) which rotates with the wheel. The wheel has a signal connection that can be connected to the transmission device.</t>
  </si>
  <si>
    <t>DE10294558D2</t>
  </si>
  <si>
    <t>DE10294558</t>
  </si>
  <si>
    <t>浊度</t>
  </si>
  <si>
    <t>NEPHELOMETER</t>
  </si>
  <si>
    <t>1456084光-电浊度大陆分配器公司1974年2月11日[1973年2月12日j06224\/74航向g1a一个光-电用于测试管比浊仪包括一个夹持器16包含一样品，所述外来颗粒材料的量包含在其中，是要确定，一个源24的设置，以发射光的光通过所述样品，和一个环形光集成室23设置圆所述测试管，设置有两个端口30进行光电检测器，用于感测的光散射后直接从所述颗粒并使其到达反射从所述扩散壁的所述腔室23。室壁紧密间隔可以通过加工形成一系列的微小沟槽部，图4(未示出)。所述源是一种光灯泡，其被连接在一个开关电路使得当一执行的测量是它是在正常运行的操作电压，但在去除所述的测试管，一个电阻被切换到所述电源线，以运行该灯和下保持其预热后用于下一测试，所述检测器是硅光二极管和所述电路包括一个校准电位器，当调整一参考样品是在所述测试管，和一个表电路提供与范围的切换。所述夹持器，用于所述测试管具有一个O形环密封，以防止光通过该管的所述外周围，以所述腔室23。该装置是适用于医疗，空气和水污染测试，例如排气气体(它是通过一种洗涤剂泡沫以提供一种测试样品)。</t>
  </si>
  <si>
    <t>1456084 Photo-electric nephelometer CONTINENTAL DISTRIBUTORS Inc 11 Feb 1974 [12 Feb 1973 J 06224/74 Heading G1A A photo-electric nephelometer comprises a holder for a test tube 16 containing a sample,  the amount of extraneous particulate material contained in which,  is to be determined,  a source 24 of light arranged to transmit light through the sample,  and an annular light integrating chamber 23 arranged round the test tube,  provided with two ports 30 carrying photo-detectors for sensing light scattered direct from the particles and that which arrives after reflection from the diffusing walls of the chamber 23. Chamber wall may be formed by machining a series of closely spaced minute furrows,  Fig. 4 (not shown). The source is a light bulb which is connected in a switch circuit such that when a measurement is performed it is run at normal operating voltage,  but on removal of the test tube,  a resistor is switched into the power supply line to under-run the lamp and keep it warmed up for the next test. The detectors are silicon photo-diodes and the circuit therefor includes a calibration potentiometer,  adjusted when a reference sample is in the test tube,  and a meter circuit provided with range switching. The holder for the test tube has an O-ring seal to prevent light passing around the outside of the tube to the chamber 23.  The apparatus is applicable to medical,  air and water pollution tests,  e.g. exhaust gasses (which are bubbled through a detergent to provide a test sample).</t>
  </si>
  <si>
    <t>Continental Distributors</t>
  </si>
  <si>
    <t>GB1456084A</t>
  </si>
  <si>
    <t>GB7406224</t>
  </si>
</sst>
</file>

<file path=xl/styles.xml><?xml version="1.0" encoding="utf-8"?>
<styleSheet xmlns="http://schemas.openxmlformats.org/spreadsheetml/2006/main">
  <numFmts count="1">
    <numFmt numFmtId="165" formatCode="yyyy/m/d"/>
  </numFmts>
  <fonts count="3">
    <font>
      <sz val="11.0"/>
      <color indexed="8"/>
      <name val="Calibri"/>
      <family val="2"/>
      <scheme val="minor"/>
    </font>
    <font>
      <name val="微软雅黑"/>
      <sz val="10.0"/>
    </font>
    <font>
      <name val="Calibri"/>
      <sz val="11.0"/>
      <color indexed="12"/>
      <u val="single"/>
    </font>
  </fonts>
  <fills count="5">
    <fill>
      <patternFill patternType="none"/>
    </fill>
    <fill>
      <patternFill patternType="darkGray"/>
    </fill>
    <fill>
      <patternFill>
        <bgColor indexed="49"/>
      </patternFill>
    </fill>
    <fill>
      <patternFill>
        <fgColor indexed="49"/>
        <bgColor indexed="49"/>
      </patternFill>
    </fill>
    <fill>
      <patternFill patternType="solid">
        <fgColor indexed="49"/>
        <bgColor indexed="49"/>
      </patternFill>
    </fill>
  </fills>
  <borders count="3">
    <border>
      <left/>
      <right/>
      <top/>
      <bottom/>
      <diagonal/>
    </border>
    <border>
      <right>
        <color indexed="8"/>
      </right>
    </border>
    <border>
      <right style="thin">
        <color indexed="8"/>
      </right>
    </border>
  </borders>
  <cellStyleXfs count="1">
    <xf numFmtId="0" fontId="0" fillId="0" borderId="0"/>
  </cellStyleXfs>
  <cellXfs count="8">
    <xf numFmtId="0" fontId="0" fillId="0" borderId="0" xfId="0"/>
    <xf numFmtId="0" fontId="1" fillId="0" borderId="0" xfId="0" applyFont="true">
      <alignment wrapText="true" horizontal="center" vertical="center"/>
    </xf>
    <xf numFmtId="0" fontId="1" fillId="0" borderId="0" xfId="0" applyFont="true">
      <alignment wrapText="true" horizontal="left"/>
    </xf>
    <xf numFmtId="0" fontId="1" fillId="4" borderId="2" xfId="0" applyFill="true" applyFont="true" applyBorder="true">
      <alignment wrapText="true" horizontal="center" vertical="center"/>
    </xf>
    <xf numFmtId="0" fontId="0" fillId="0" borderId="0" xfId="0">
      <alignment horizontal="center" vertical="center" wrapText="true"/>
    </xf>
    <xf numFmtId="0" fontId="2" fillId="0" borderId="0" xfId="0" applyFont="true">
      <alignment horizontal="center" vertical="center"/>
    </xf>
    <xf numFmtId="165" fontId="0" fillId="0" borderId="0" xfId="0" applyNumberFormat="true">
      <alignment horizontal="center" vertical="center"/>
    </xf>
    <xf numFmtId="0" fontId="1" fillId="0" borderId="0" xfId="0" applyFont="true">
      <alignment wrapText="true" horizontal="left" vertical="center"/>
    </xf>
  </cellXfs>
</styleSheet>
</file>

<file path=xl/_rels/workbook.xml.rels><?xml version="1.0" encoding="UTF-8"?>

<Relationships xmlns="http://schemas.openxmlformats.org/package/2006/relationships">
  <Relationship Id="rId1"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s>

</file>

<file path=xl/drawings/drawing1.xml><?xml version="1.0" encoding="utf-8"?>
<xdr:wsDr xmlns:xdr="http://schemas.openxmlformats.org/drawingml/2006/spreadsheetDrawing"/>
</file>

<file path=xl/worksheets/_rels/sheet1.xml.rels><?xml version="1.0" encoding="UTF-8"?>

<Relationships xmlns="http://schemas.openxmlformats.org/package/2006/relationships">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dimension ref="A1"/>
  <sheetViews>
    <sheetView workbookViewId="0" tabSelected="true">
      <pane ySplit="1.0" state="frozen" topLeftCell="A2" activePane="bottomLeft"/>
      <selection pane="bottomLeft"/>
    </sheetView>
  </sheetViews>
  <sheetFormatPr defaultRowHeight="15.0"/>
  <cols>
    <col min="2" max="2" width="30.0" customWidth="true"/>
    <col min="3" max="3" width="30.0" customWidth="true"/>
    <col min="4" max="4" width="65.0" customWidth="true"/>
    <col min="5" max="5" width="65.0" customWidth="true"/>
    <col min="6" max="6" width="30.0" customWidth="true"/>
    <col min="7" max="7" width="30.0" customWidth="true"/>
    <col min="8" max="8" width="30.0" customWidth="true"/>
    <col min="9" max="9" width="30.0" customWidth="true"/>
    <col min="10" max="10" width="30.0" customWidth="true"/>
    <col min="11" max="11" width="30.0" customWidth="true"/>
    <col min="12" max="12" width="30.0" customWidth="true"/>
    <col min="13" max="13" width="30.0" customWidth="true"/>
    <col min="14" max="14" width="30.0" customWidth="true"/>
  </cols>
  <sheetData>
    <row r="1">
      <c r="A1" s="3" t="s">
        <v>0</v>
      </c>
      <c r="B1" s="3" t="s">
        <v>1</v>
      </c>
      <c r="C1" s="3" t="s">
        <v>2</v>
      </c>
      <c r="D1" s="3" t="s">
        <v>3</v>
      </c>
      <c r="E1" s="3" t="s">
        <v>4</v>
      </c>
      <c r="F1" s="3" t="s">
        <v>5</v>
      </c>
      <c r="G1" s="3" t="s">
        <v>6</v>
      </c>
      <c r="H1" s="3" t="s">
        <v>7</v>
      </c>
      <c r="I1" s="3" t="s">
        <v>8</v>
      </c>
      <c r="J1" s="3" t="s">
        <v>9</v>
      </c>
      <c r="K1" s="3" t="s">
        <v>10</v>
      </c>
      <c r="L1" s="3" t="s">
        <v>11</v>
      </c>
      <c r="M1" s="3" t="s">
        <v>12</v>
      </c>
      <c r="N1" s="3" t="s">
        <v>13</v>
      </c>
    </row>
    <row r="2">
      <c r="A2" s="1" t="n">
        <v>1.0</v>
      </c>
      <c r="B2" s="1" t="s">
        <v>14</v>
      </c>
      <c r="C2" s="1" t="s">
        <v>15</v>
      </c>
      <c r="D2" s="1" t="s">
        <v>16</v>
      </c>
      <c r="E2" s="1" t="s">
        <v>17</v>
      </c>
      <c r="F2" s="1" t="s">
        <v>18</v>
      </c>
      <c r="G2" s="1" t="s">
        <v>19</v>
      </c>
      <c r="H2" s="6" t="n">
        <v>41452.0</v>
      </c>
      <c r="I2" s="1" t="s">
        <v>20</v>
      </c>
      <c r="J2" s="6" t="n">
        <v>40900.0</v>
      </c>
      <c r="K2" s="1" t="s">
        <v>21</v>
      </c>
      <c r="L2" s="1" t="s">
        <v>21</v>
      </c>
      <c r="M2" s="1" t="s">
        <v>22</v>
      </c>
      <c r="N2" s="5" t="str">
        <f>HYPERLINK("https://www.incopat.com/detail/init2?formerQuery=K6nQvfc49243Bp0aycObK37fG2SpFeUt&amp;local=zh","到incoPat中查看 DE102011089898A1")</f>
        <v>到incoPat中查看
DE102011089898A1</v>
      </c>
    </row>
    <row r="3">
      <c r="A3" s="1" t="n">
        <v>2.0</v>
      </c>
      <c r="B3" s="1" t="s">
        <v>23</v>
      </c>
      <c r="C3" s="1" t="s">
        <v>24</v>
      </c>
      <c r="D3" s="1" t="s">
        <v>25</v>
      </c>
      <c r="E3" s="1" t="s">
        <v>26</v>
      </c>
      <c r="F3" s="1" t="s">
        <v>27</v>
      </c>
      <c r="G3" s="1" t="s">
        <v>28</v>
      </c>
      <c r="H3" s="6" t="n">
        <v>42718.0</v>
      </c>
      <c r="I3" s="1" t="s">
        <v>29</v>
      </c>
      <c r="J3" s="6" t="n">
        <v>42111.0</v>
      </c>
      <c r="K3" s="1" t="s">
        <v>21</v>
      </c>
      <c r="L3" s="1" t="s">
        <v>21</v>
      </c>
      <c r="M3" s="1" t="s">
        <v>30</v>
      </c>
      <c r="N3" s="5" t="str">
        <f>HYPERLINK("https://www.incopat.com/detail/init2?formerQuery=wE2KAomDT2iWVEjeXjf9cmr4kAd0KKkg&amp;local=zh","到incoPat中查看 CN106232398A")</f>
        <v>到incoPat中查看
CN106232398A</v>
      </c>
    </row>
    <row r="4">
      <c r="A4" s="1" t="n">
        <v>3.0</v>
      </c>
      <c r="B4" s="1" t="s">
        <v>31</v>
      </c>
      <c r="C4" s="1" t="s">
        <v>32</v>
      </c>
      <c r="D4" s="1" t="s">
        <v>33</v>
      </c>
      <c r="E4" s="1" t="s">
        <v>34</v>
      </c>
      <c r="F4" s="1" t="s">
        <v>27</v>
      </c>
      <c r="G4" s="1" t="s">
        <v>35</v>
      </c>
      <c r="H4" s="6" t="n">
        <v>44449.0</v>
      </c>
      <c r="I4" s="1" t="s">
        <v>36</v>
      </c>
      <c r="J4" s="6" t="n">
        <v>44235.0</v>
      </c>
      <c r="K4" s="1" t="s">
        <v>21</v>
      </c>
      <c r="L4" s="1" t="s">
        <v>21</v>
      </c>
      <c r="M4" s="1" t="s">
        <v>30</v>
      </c>
      <c r="N4" s="5" t="str">
        <f>HYPERLINK("https://www.incopat.com/detail/init2?formerQuery=3eQEo0gaDTiCV9r2SM5FmGr4kAd0KKkg&amp;local=zh","到incoPat中查看 CN113374819A")</f>
        <v>到incoPat中查看
CN113374819A</v>
      </c>
    </row>
    <row r="5">
      <c r="A5" s="1" t="n">
        <v>4.0</v>
      </c>
      <c r="B5" s="1" t="s">
        <v>37</v>
      </c>
      <c r="C5" s="1" t="s">
        <v>38</v>
      </c>
      <c r="D5" s="1" t="s">
        <v>39</v>
      </c>
      <c r="E5" s="1" t="s">
        <v>40</v>
      </c>
      <c r="F5" s="1" t="s">
        <v>41</v>
      </c>
      <c r="G5" s="1" t="s">
        <v>42</v>
      </c>
      <c r="H5" s="6" t="n">
        <v>44019.0</v>
      </c>
      <c r="I5" s="1" t="s">
        <v>43</v>
      </c>
      <c r="J5" s="6" t="n">
        <v>43826.0</v>
      </c>
      <c r="K5" s="1" t="s">
        <v>21</v>
      </c>
      <c r="L5" s="1" t="s">
        <v>21</v>
      </c>
      <c r="M5" s="1" t="s">
        <v>30</v>
      </c>
      <c r="N5" s="5" t="str">
        <f>HYPERLINK("https://www.incopat.com/detail/init2?formerQuery=3eQEo0gaDTg5M9PCAr4D0mr4kAd0KKkg&amp;local=zh","到incoPat中查看 CN111376669A")</f>
        <v>到incoPat中查看
CN111376669A</v>
      </c>
    </row>
    <row r="6">
      <c r="A6" s="1" t="n">
        <v>5.0</v>
      </c>
      <c r="B6" s="1" t="s">
        <v>44</v>
      </c>
      <c r="C6" s="1" t="s">
        <v>45</v>
      </c>
      <c r="D6" s="1" t="s">
        <v>46</v>
      </c>
      <c r="E6" s="1" t="s">
        <v>47</v>
      </c>
      <c r="F6" s="1" t="s">
        <v>48</v>
      </c>
      <c r="G6" s="1" t="s">
        <v>49</v>
      </c>
      <c r="H6" s="6" t="n">
        <v>44546.0</v>
      </c>
      <c r="I6" s="1" t="s">
        <v>50</v>
      </c>
      <c r="J6" s="6" t="n">
        <v>43992.0</v>
      </c>
      <c r="K6" s="1" t="s">
        <v>21</v>
      </c>
      <c r="L6" s="1" t="s">
        <v>21</v>
      </c>
      <c r="M6" s="1" t="s">
        <v>51</v>
      </c>
      <c r="N6" s="5" t="str">
        <f>HYPERLINK("https://www.incopat.com/detail/init2?formerQuery=IBO7qw220rGkWU21kA4TGcPRaceoSxX2&amp;local=zh","到incoPat中查看 US20210387500A1")</f>
        <v>到incoPat中查看
US20210387500A1</v>
      </c>
    </row>
    <row r="7">
      <c r="A7" s="1" t="n">
        <v>6.0</v>
      </c>
      <c r="B7" s="1" t="s">
        <v>52</v>
      </c>
      <c r="C7" s="1" t="s">
        <v>53</v>
      </c>
      <c r="D7" s="1" t="s">
        <v>54</v>
      </c>
      <c r="E7" s="1" t="s">
        <v>55</v>
      </c>
      <c r="F7" s="1" t="s">
        <v>56</v>
      </c>
      <c r="G7" s="1" t="s">
        <v>57</v>
      </c>
      <c r="H7" s="6" t="n">
        <v>43042.0</v>
      </c>
      <c r="I7" s="1" t="s">
        <v>58</v>
      </c>
      <c r="J7" s="6" t="n">
        <v>42913.0</v>
      </c>
      <c r="K7" s="1" t="s">
        <v>21</v>
      </c>
      <c r="L7" s="1" t="s">
        <v>21</v>
      </c>
      <c r="M7" s="1" t="s">
        <v>30</v>
      </c>
      <c r="N7" s="5" t="str">
        <f>HYPERLINK("https://www.incopat.com/detail/init2?formerQuery=wE2KAomDT2gXBi3T2dU4vWr4kAd0KKkg&amp;local=zh","到incoPat中查看 CN107310350A")</f>
        <v>到incoPat中查看
CN107310350A</v>
      </c>
    </row>
    <row r="8">
      <c r="A8" s="1" t="n">
        <v>7.0</v>
      </c>
      <c r="B8" s="1" t="s">
        <v>59</v>
      </c>
      <c r="C8" s="1" t="s">
        <v>60</v>
      </c>
      <c r="D8" s="1" t="s">
        <v>61</v>
      </c>
      <c r="E8" s="1" t="s">
        <v>62</v>
      </c>
      <c r="F8" s="1" t="s">
        <v>63</v>
      </c>
      <c r="G8" s="1" t="s">
        <v>64</v>
      </c>
      <c r="H8" s="6" t="n">
        <v>44413.0</v>
      </c>
      <c r="I8" s="1" t="s">
        <v>65</v>
      </c>
      <c r="J8" s="6" t="n">
        <v>43902.0</v>
      </c>
      <c r="K8" s="1" t="s">
        <v>21</v>
      </c>
      <c r="L8" s="1" t="s">
        <v>21</v>
      </c>
      <c r="M8" s="1" t="s">
        <v>22</v>
      </c>
      <c r="N8" s="5" t="str">
        <f>HYPERLINK("https://www.incopat.com/detail/init2?formerQuery=K6nQvfc4924ZS3Dw2v1znWdSrrFGzg97&amp;local=zh","到incoPat中查看 DE102020203171A1")</f>
        <v>到incoPat中查看
DE102020203171A1</v>
      </c>
    </row>
    <row r="9">
      <c r="A9" s="1" t="n">
        <v>8.0</v>
      </c>
      <c r="B9" s="1" t="s">
        <v>66</v>
      </c>
      <c r="C9" s="1" t="s">
        <v>67</v>
      </c>
      <c r="D9" s="1" t="s">
        <v>68</v>
      </c>
      <c r="E9" s="1" t="s">
        <v>69</v>
      </c>
      <c r="F9" s="1" t="s">
        <v>63</v>
      </c>
      <c r="G9" s="1" t="s">
        <v>70</v>
      </c>
      <c r="H9" s="6" t="n">
        <v>42894.0</v>
      </c>
      <c r="I9" s="1" t="s">
        <v>71</v>
      </c>
      <c r="J9" s="6" t="n">
        <v>42706.0</v>
      </c>
      <c r="K9" s="1" t="s">
        <v>21</v>
      </c>
      <c r="L9" s="1" t="s">
        <v>21</v>
      </c>
      <c r="M9" s="1" t="s">
        <v>22</v>
      </c>
      <c r="N9" s="5" t="str">
        <f>HYPERLINK("https://www.incopat.com/detail/init2?formerQuery=K6nQvfc4925P40%2FjiAybLzob1WWoOQU8&amp;local=zh","到incoPat中查看 DE102016224081A1")</f>
        <v>到incoPat中查看
DE102016224081A1</v>
      </c>
    </row>
    <row r="10">
      <c r="A10" s="1" t="n">
        <v>9.0</v>
      </c>
      <c r="B10" s="1" t="s">
        <v>72</v>
      </c>
      <c r="C10" s="1" t="s">
        <v>73</v>
      </c>
      <c r="D10" s="1" t="s">
        <v>74</v>
      </c>
      <c r="E10" s="1" t="s">
        <v>75</v>
      </c>
      <c r="F10" s="1" t="s">
        <v>76</v>
      </c>
      <c r="G10" s="1" t="s">
        <v>77</v>
      </c>
      <c r="H10" s="6" t="n">
        <v>36825.0</v>
      </c>
      <c r="I10" s="1" t="s">
        <v>78</v>
      </c>
      <c r="J10" s="6" t="n">
        <v>36272.0</v>
      </c>
      <c r="K10" s="1" t="s">
        <v>79</v>
      </c>
      <c r="L10" s="1" t="s">
        <v>79</v>
      </c>
      <c r="M10" s="1" t="s">
        <v>22</v>
      </c>
      <c r="N10" s="5" t="str">
        <f>HYPERLINK("https://www.incopat.com/detail/init2?formerQuery=%2B6vzJuzv%2BwmJgYXz8TjaQ2r4kAd0KKkg&amp;local=zh","到incoPat中查看 DE19918157C1")</f>
        <v>到incoPat中查看
DE19918157C1</v>
      </c>
    </row>
    <row r="11">
      <c r="A11" s="1" t="n">
        <v>10.0</v>
      </c>
      <c r="B11" s="1" t="s">
        <v>80</v>
      </c>
      <c r="C11" s="1" t="s">
        <v>81</v>
      </c>
      <c r="D11" s="1" t="s">
        <v>82</v>
      </c>
      <c r="E11" s="1" t="s">
        <v>83</v>
      </c>
      <c r="F11" s="1" t="s">
        <v>84</v>
      </c>
      <c r="G11" s="1" t="s">
        <v>85</v>
      </c>
      <c r="H11" s="6" t="n">
        <v>37930.0</v>
      </c>
      <c r="I11" s="1" t="s">
        <v>86</v>
      </c>
      <c r="J11" s="6" t="n">
        <v>37733.0</v>
      </c>
      <c r="K11" s="1" t="s">
        <v>21</v>
      </c>
      <c r="L11" s="1" t="s">
        <v>21</v>
      </c>
      <c r="M11" s="1" t="s">
        <v>87</v>
      </c>
      <c r="N11" s="5" t="str">
        <f>HYPERLINK("https://www.incopat.com/detail/init2?formerQuery=8LEtEvyJbgIPHcqlsDoQlfR0OjOTHMZL&amp;local=zh","到incoPat中查看 EP1359315A2")</f>
        <v>到incoPat中查看
EP1359315A2</v>
      </c>
    </row>
    <row r="12">
      <c r="A12" s="1" t="n">
        <v>11.0</v>
      </c>
      <c r="B12" s="1" t="s">
        <v>88</v>
      </c>
      <c r="C12" s="1" t="s">
        <v>89</v>
      </c>
      <c r="D12" s="1" t="s">
        <v>90</v>
      </c>
      <c r="E12" s="1" t="s">
        <v>91</v>
      </c>
      <c r="F12" s="1" t="s">
        <v>92</v>
      </c>
      <c r="G12" s="1" t="s">
        <v>93</v>
      </c>
      <c r="H12" s="6" t="n">
        <v>39596.0</v>
      </c>
      <c r="I12" s="1" t="s">
        <v>94</v>
      </c>
      <c r="J12" s="6" t="n">
        <v>38563.0</v>
      </c>
      <c r="K12" s="1" t="s">
        <v>79</v>
      </c>
      <c r="L12" s="1" t="s">
        <v>79</v>
      </c>
      <c r="M12" s="1" t="s">
        <v>95</v>
      </c>
      <c r="N12" s="5" t="str">
        <f>HYPERLINK("https://www.incopat.com/detail/init2?formerQuery=IEpxhWZkczsTIlI1V7D8sxl3Z10vNpVJ&amp;local=zh","到incoPat中查看 KR100835106B1")</f>
        <v>到incoPat中查看
KR100835106B1</v>
      </c>
    </row>
    <row r="13">
      <c r="A13" s="1" t="n">
        <v>12.0</v>
      </c>
      <c r="B13" s="1" t="s">
        <v>96</v>
      </c>
      <c r="C13" s="1" t="s">
        <v>97</v>
      </c>
      <c r="D13" s="1" t="s">
        <v>98</v>
      </c>
      <c r="E13" s="1" t="s">
        <v>99</v>
      </c>
      <c r="F13" s="1" t="s">
        <v>100</v>
      </c>
      <c r="G13" s="1" t="s">
        <v>101</v>
      </c>
      <c r="H13" s="6" t="n">
        <v>38301.0</v>
      </c>
      <c r="I13" s="1" t="s">
        <v>102</v>
      </c>
      <c r="J13" s="6" t="n">
        <v>38062.0</v>
      </c>
      <c r="K13" s="1" t="s">
        <v>21</v>
      </c>
      <c r="L13" s="1" t="s">
        <v>21</v>
      </c>
      <c r="M13" s="1" t="s">
        <v>87</v>
      </c>
      <c r="N13" s="5" t="str">
        <f>HYPERLINK("https://www.incopat.com/detail/init2?formerQuery=GVBROdB4C2Rb1vE1bjZa9PR0OjOTHMZL&amp;local=zh","到incoPat中查看 EP1475553A2")</f>
        <v>到incoPat中查看
EP1475553A2</v>
      </c>
    </row>
    <row r="14">
      <c r="A14" s="1" t="n">
        <v>13.0</v>
      </c>
      <c r="B14" s="1" t="s">
        <v>103</v>
      </c>
      <c r="C14" s="1" t="s">
        <v>104</v>
      </c>
      <c r="D14" s="1" t="s">
        <v>105</v>
      </c>
      <c r="E14" s="1" t="s">
        <v>106</v>
      </c>
      <c r="F14" s="1" t="s">
        <v>18</v>
      </c>
      <c r="G14" s="1" t="s">
        <v>107</v>
      </c>
      <c r="H14" s="6" t="n">
        <v>41081.0</v>
      </c>
      <c r="I14" s="1" t="s">
        <v>108</v>
      </c>
      <c r="J14" s="6" t="n">
        <v>40527.0</v>
      </c>
      <c r="K14" s="1" t="s">
        <v>21</v>
      </c>
      <c r="L14" s="1" t="s">
        <v>21</v>
      </c>
      <c r="M14" s="1" t="s">
        <v>22</v>
      </c>
      <c r="N14" s="5" t="str">
        <f>HYPERLINK("https://www.incopat.com/detail/init2?formerQuery=K6nQvfc4925fkREz0tOh1ExSBlhsjFga&amp;local=zh","到incoPat中查看 DE102010054668A1")</f>
        <v>到incoPat中查看
DE102010054668A1</v>
      </c>
    </row>
    <row r="15">
      <c r="A15" s="1" t="n">
        <v>14.0</v>
      </c>
      <c r="B15" s="1" t="s">
        <v>109</v>
      </c>
      <c r="C15" s="1" t="s">
        <v>110</v>
      </c>
      <c r="D15" s="1" t="s">
        <v>111</v>
      </c>
      <c r="E15" s="1" t="s">
        <v>112</v>
      </c>
      <c r="F15" s="1" t="s">
        <v>113</v>
      </c>
      <c r="G15" s="1" t="s">
        <v>114</v>
      </c>
      <c r="H15" s="6" t="n">
        <v>38379.0</v>
      </c>
      <c r="I15" s="1" t="s">
        <v>115</v>
      </c>
      <c r="J15" s="6" t="n">
        <v>38107.0</v>
      </c>
      <c r="K15" s="1" t="s">
        <v>21</v>
      </c>
      <c r="L15" s="1" t="s">
        <v>21</v>
      </c>
      <c r="M15" s="1" t="s">
        <v>51</v>
      </c>
      <c r="N15" s="5" t="str">
        <f>HYPERLINK("https://www.incopat.com/detail/init2?formerQuery=IBO7qw220rGdfg0%2B6swNVMO9V9sT8HBf&amp;local=zh","到incoPat中查看 US20050017419A1")</f>
        <v>到incoPat中查看
US20050017419A1</v>
      </c>
    </row>
    <row r="16">
      <c r="A16" s="1" t="n">
        <v>15.0</v>
      </c>
      <c r="B16" s="1" t="s">
        <v>116</v>
      </c>
      <c r="C16" s="1" t="s">
        <v>117</v>
      </c>
      <c r="D16" s="1" t="s">
        <v>118</v>
      </c>
      <c r="E16" s="1" t="s">
        <v>119</v>
      </c>
      <c r="F16" s="1" t="s">
        <v>120</v>
      </c>
      <c r="G16" s="1" t="s">
        <v>121</v>
      </c>
      <c r="H16" s="6" t="n">
        <v>41627.0</v>
      </c>
      <c r="I16" s="1" t="s">
        <v>122</v>
      </c>
      <c r="J16" s="6" t="n">
        <v>41075.0</v>
      </c>
      <c r="K16" s="1" t="s">
        <v>21</v>
      </c>
      <c r="L16" s="1" t="s">
        <v>21</v>
      </c>
      <c r="M16" s="1" t="s">
        <v>123</v>
      </c>
      <c r="N16" s="5" t="str">
        <f>HYPERLINK("https://www.incopat.com/detail/init2?formerQuery=N7X%2BMI4YxU4h3ygRqqoq1fNkPtwy7rjn&amp;local=zh","到incoPat中查看 WO2013187912A1")</f>
        <v>到incoPat中查看
WO2013187912A1</v>
      </c>
    </row>
    <row r="17">
      <c r="A17" s="1" t="n">
        <v>16.0</v>
      </c>
      <c r="B17" s="1" t="s">
        <v>124</v>
      </c>
      <c r="C17" s="1" t="s">
        <v>125</v>
      </c>
      <c r="D17" s="1" t="s">
        <v>126</v>
      </c>
      <c r="E17" s="1" t="s">
        <v>127</v>
      </c>
      <c r="F17" s="1" t="s">
        <v>128</v>
      </c>
      <c r="G17" s="1" t="s">
        <v>129</v>
      </c>
      <c r="H17" s="6" t="n">
        <v>44008.0</v>
      </c>
      <c r="I17" s="1" t="s">
        <v>130</v>
      </c>
      <c r="J17" s="6" t="n">
        <v>43699.0</v>
      </c>
      <c r="K17" s="1" t="s">
        <v>131</v>
      </c>
      <c r="L17" s="1" t="s">
        <v>131</v>
      </c>
      <c r="M17" s="1" t="s">
        <v>30</v>
      </c>
      <c r="N17" s="5" t="str">
        <f>HYPERLINK("https://www.incopat.com/detail/init2?formerQuery=ZO%2Bi3EHMNpOzstceerJCymr4kAd0KKkg&amp;local=zh","到incoPat中查看 CN210859623U")</f>
        <v>到incoPat中查看
CN210859623U</v>
      </c>
    </row>
    <row r="18">
      <c r="A18" s="1" t="n">
        <v>17.0</v>
      </c>
      <c r="B18" s="1" t="s">
        <v>132</v>
      </c>
      <c r="C18" s="1" t="s">
        <v>133</v>
      </c>
      <c r="D18" s="1" t="s">
        <v>134</v>
      </c>
      <c r="E18" s="1" t="s">
        <v>135</v>
      </c>
      <c r="F18" s="1" t="s">
        <v>136</v>
      </c>
      <c r="G18" s="1" t="s">
        <v>137</v>
      </c>
      <c r="H18" s="6" t="n">
        <v>38302.0</v>
      </c>
      <c r="I18" s="1" t="s">
        <v>138</v>
      </c>
      <c r="J18" s="6" t="n">
        <v>38117.0</v>
      </c>
      <c r="K18" s="1" t="s">
        <v>21</v>
      </c>
      <c r="L18" s="1" t="s">
        <v>21</v>
      </c>
      <c r="M18" s="1" t="s">
        <v>51</v>
      </c>
      <c r="N18" s="5" t="str">
        <f>HYPERLINK("https://www.incopat.com/detail/init2?formerQuery=IBO7qw220rFdNX7oZ2%2BUBzkJJEbMdX8W&amp;local=zh","到incoPat中查看 US20040222576A1")</f>
        <v>到incoPat中查看
US20040222576A1</v>
      </c>
    </row>
    <row r="19">
      <c r="A19" s="1" t="n">
        <v>18.0</v>
      </c>
      <c r="B19" s="1" t="s">
        <v>139</v>
      </c>
      <c r="C19" s="1" t="s">
        <v>140</v>
      </c>
      <c r="D19" s="1" t="s">
        <v>141</v>
      </c>
      <c r="E19" s="1" t="s">
        <v>142</v>
      </c>
      <c r="F19" s="1" t="s">
        <v>84</v>
      </c>
      <c r="G19" s="1" t="s">
        <v>143</v>
      </c>
      <c r="H19" s="6" t="n">
        <v>38237.0</v>
      </c>
      <c r="I19" s="1" t="s">
        <v>144</v>
      </c>
      <c r="J19" s="6" t="n">
        <v>37712.0</v>
      </c>
      <c r="K19" s="1" t="s">
        <v>79</v>
      </c>
      <c r="L19" s="1" t="s">
        <v>79</v>
      </c>
      <c r="M19" s="1" t="s">
        <v>51</v>
      </c>
      <c r="N19" s="5" t="str">
        <f>HYPERLINK("https://www.incopat.com/detail/init2?formerQuery=VByHMxnQwSrVomEiG4SvO%2FR0OjOTHMZL&amp;local=zh","到incoPat中查看 US6786203B1")</f>
        <v>到incoPat中查看
US6786203B1</v>
      </c>
    </row>
    <row r="20">
      <c r="A20" s="1" t="n">
        <v>19.0</v>
      </c>
      <c r="B20" s="1" t="s">
        <v>145</v>
      </c>
      <c r="C20" s="1" t="s">
        <v>146</v>
      </c>
      <c r="D20" s="1" t="s">
        <v>147</v>
      </c>
      <c r="E20" s="1" t="s">
        <v>148</v>
      </c>
      <c r="F20" s="1" t="s">
        <v>63</v>
      </c>
      <c r="G20" s="1" t="s">
        <v>149</v>
      </c>
      <c r="H20" s="6" t="n">
        <v>41802.0</v>
      </c>
      <c r="I20" s="1" t="s">
        <v>150</v>
      </c>
      <c r="J20" s="6" t="n">
        <v>41255.0</v>
      </c>
      <c r="K20" s="1" t="s">
        <v>21</v>
      </c>
      <c r="L20" s="1" t="s">
        <v>21</v>
      </c>
      <c r="M20" s="1" t="s">
        <v>22</v>
      </c>
      <c r="N20" s="5" t="str">
        <f>HYPERLINK("https://www.incopat.com/detail/init2?formerQuery=K6nQvfc4926VXNS%2FaRhaM27tZVgUnJp1&amp;local=zh","到incoPat中查看 DE102012222982A1")</f>
        <v>到incoPat中查看
DE102012222982A1</v>
      </c>
    </row>
    <row r="21">
      <c r="A21" s="1" t="n">
        <v>20.0</v>
      </c>
      <c r="B21" s="1" t="s">
        <v>151</v>
      </c>
      <c r="C21" s="1" t="s">
        <v>152</v>
      </c>
      <c r="D21" s="1" t="s">
        <v>153</v>
      </c>
      <c r="E21" s="1" t="s">
        <v>154</v>
      </c>
      <c r="F21" s="1" t="s">
        <v>155</v>
      </c>
      <c r="G21" s="1" t="s">
        <v>156</v>
      </c>
      <c r="H21" s="6" t="n">
        <v>37217.0</v>
      </c>
      <c r="I21" s="1" t="s">
        <v>157</v>
      </c>
      <c r="J21" s="6" t="n">
        <v>36659.0</v>
      </c>
      <c r="K21" s="1" t="s">
        <v>21</v>
      </c>
      <c r="L21" s="1" t="s">
        <v>21</v>
      </c>
      <c r="M21" s="1" t="s">
        <v>22</v>
      </c>
      <c r="N21" s="5" t="str">
        <f>HYPERLINK("https://www.incopat.com/detail/init2?formerQuery=K6nQvfc4926f5tKJBptwXmr4kAd0KKkg&amp;local=zh","到incoPat中查看 DE10023622A1")</f>
        <v>到incoPat中查看
DE10023622A1</v>
      </c>
    </row>
    <row r="22">
      <c r="A22" s="1" t="n">
        <v>21.0</v>
      </c>
      <c r="B22" s="1" t="s">
        <v>158</v>
      </c>
      <c r="C22" s="1" t="s">
        <v>159</v>
      </c>
      <c r="D22" s="1" t="s">
        <v>160</v>
      </c>
      <c r="E22" s="1" t="s">
        <v>161</v>
      </c>
      <c r="F22" s="1" t="s">
        <v>48</v>
      </c>
      <c r="G22" s="1" t="s">
        <v>162</v>
      </c>
      <c r="H22" s="6" t="n">
        <v>41452.0</v>
      </c>
      <c r="I22" s="1" t="s">
        <v>163</v>
      </c>
      <c r="J22" s="6" t="n">
        <v>41246.0</v>
      </c>
      <c r="K22" s="1" t="s">
        <v>21</v>
      </c>
      <c r="L22" s="1" t="s">
        <v>21</v>
      </c>
      <c r="M22" s="1" t="s">
        <v>123</v>
      </c>
      <c r="N22" s="5" t="str">
        <f>HYPERLINK("https://www.incopat.com/detail/init2?formerQuery=N7X%2BMI4YxU658vGmLmnjD%2FNkPtwy7rjn&amp;local=zh","到incoPat中查看 WO2013095894A1")</f>
        <v>到incoPat中查看
WO2013095894A1</v>
      </c>
    </row>
    <row r="23">
      <c r="A23" s="1" t="n">
        <v>22.0</v>
      </c>
      <c r="B23" s="1" t="s">
        <v>164</v>
      </c>
      <c r="C23" s="1" t="s">
        <v>165</v>
      </c>
      <c r="D23" s="1" t="s">
        <v>166</v>
      </c>
      <c r="E23" s="1" t="s">
        <v>167</v>
      </c>
      <c r="F23" s="1" t="s">
        <v>168</v>
      </c>
      <c r="G23" s="1" t="s">
        <v>169</v>
      </c>
      <c r="H23" s="6" t="n">
        <v>43973.0</v>
      </c>
      <c r="I23" s="1" t="s">
        <v>170</v>
      </c>
      <c r="J23" s="6" t="n">
        <v>43454.0</v>
      </c>
      <c r="K23" s="1" t="s">
        <v>79</v>
      </c>
      <c r="L23" s="1" t="s">
        <v>79</v>
      </c>
      <c r="M23" s="1" t="s">
        <v>95</v>
      </c>
      <c r="N23" s="5" t="str">
        <f>HYPERLINK("https://www.incopat.com/detail/init2?formerQuery=IEpxhWZkczvu3Lw1h8kJmxl3Z10vNpVJ&amp;local=zh","到incoPat中查看 KR102113658B1")</f>
        <v>到incoPat中查看
KR102113658B1</v>
      </c>
    </row>
    <row r="24">
      <c r="A24" s="1" t="n">
        <v>23.0</v>
      </c>
      <c r="B24" s="1" t="s">
        <v>171</v>
      </c>
      <c r="C24" s="1" t="s">
        <v>172</v>
      </c>
      <c r="D24" s="1" t="s">
        <v>173</v>
      </c>
      <c r="E24" s="1" t="s">
        <v>174</v>
      </c>
      <c r="F24" s="1" t="s">
        <v>48</v>
      </c>
      <c r="G24" s="1" t="s">
        <v>175</v>
      </c>
      <c r="H24" s="6" t="n">
        <v>41718.0</v>
      </c>
      <c r="I24" s="1" t="s">
        <v>176</v>
      </c>
      <c r="J24" s="1"/>
      <c r="K24" s="1" t="s">
        <v>177</v>
      </c>
      <c r="L24" s="1" t="s">
        <v>21</v>
      </c>
      <c r="M24" s="1" t="s">
        <v>22</v>
      </c>
      <c r="N24" s="5" t="str">
        <f>HYPERLINK("https://www.incopat.com/detail/init2?formerQuery=EjdcrAf2M91OB1ZraQkIKcjCcc33tsIr&amp;local=zh","到incoPat中查看 DE112012002478T5")</f>
        <v>到incoPat中查看
DE112012002478T5</v>
      </c>
    </row>
    <row r="25">
      <c r="A25" s="1" t="n">
        <v>24.0</v>
      </c>
      <c r="B25" s="1" t="s">
        <v>178</v>
      </c>
      <c r="C25" s="1" t="s">
        <v>179</v>
      </c>
      <c r="D25" s="1" t="s">
        <v>180</v>
      </c>
      <c r="E25" s="1" t="s">
        <v>181</v>
      </c>
      <c r="F25" s="1" t="s">
        <v>182</v>
      </c>
      <c r="G25" s="1" t="s">
        <v>183</v>
      </c>
      <c r="H25" s="6" t="n">
        <v>38890.0</v>
      </c>
      <c r="I25" s="1" t="s">
        <v>184</v>
      </c>
      <c r="J25" s="6" t="n">
        <v>38695.0</v>
      </c>
      <c r="K25" s="1" t="s">
        <v>21</v>
      </c>
      <c r="L25" s="1" t="s">
        <v>21</v>
      </c>
      <c r="M25" s="1" t="s">
        <v>123</v>
      </c>
      <c r="N25" s="5" t="str">
        <f>HYPERLINK("https://www.incopat.com/detail/init2?formerQuery=N7X%2BMI4YxU7WtMFEkLRoCfNkPtwy7rjn&amp;local=zh","到incoPat中查看 WO2006063970A1")</f>
        <v>到incoPat中查看
WO2006063970A1</v>
      </c>
    </row>
    <row r="26">
      <c r="A26" s="1" t="n">
        <v>25.0</v>
      </c>
      <c r="B26" s="1" t="s">
        <v>185</v>
      </c>
      <c r="C26" s="1" t="s">
        <v>186</v>
      </c>
      <c r="D26" s="1" t="s">
        <v>187</v>
      </c>
      <c r="E26" s="1" t="s">
        <v>188</v>
      </c>
      <c r="F26" s="1" t="s">
        <v>189</v>
      </c>
      <c r="G26" s="1" t="s">
        <v>190</v>
      </c>
      <c r="H26" s="6" t="n">
        <v>41781.0</v>
      </c>
      <c r="I26" s="1" t="s">
        <v>191</v>
      </c>
      <c r="J26" s="6" t="n">
        <v>41235.0</v>
      </c>
      <c r="K26" s="1" t="s">
        <v>21</v>
      </c>
      <c r="L26" s="1" t="s">
        <v>21</v>
      </c>
      <c r="M26" s="1" t="s">
        <v>22</v>
      </c>
      <c r="N26" s="5" t="str">
        <f>HYPERLINK("https://www.incopat.com/detail/init2?formerQuery=K6nQvfc4924D%2BfQYX3m%2BRXGvcw7JwX28&amp;local=zh","到incoPat中查看 DE102012022766A1")</f>
        <v>到incoPat中查看
DE102012022766A1</v>
      </c>
    </row>
    <row r="27">
      <c r="A27" s="1" t="n">
        <v>26.0</v>
      </c>
      <c r="B27" s="1" t="s">
        <v>192</v>
      </c>
      <c r="C27" s="1" t="s">
        <v>193</v>
      </c>
      <c r="D27" s="1" t="s">
        <v>194</v>
      </c>
      <c r="E27" s="1" t="s">
        <v>195</v>
      </c>
      <c r="F27" s="1" t="s">
        <v>196</v>
      </c>
      <c r="G27" s="1" t="s">
        <v>197</v>
      </c>
      <c r="H27" s="6" t="n">
        <v>34599.0</v>
      </c>
      <c r="I27" s="1" t="s">
        <v>198</v>
      </c>
      <c r="J27" s="6" t="n">
        <v>34177.0</v>
      </c>
      <c r="K27" s="1" t="s">
        <v>79</v>
      </c>
      <c r="L27" s="1" t="s">
        <v>79</v>
      </c>
      <c r="M27" s="1" t="s">
        <v>22</v>
      </c>
      <c r="N27" s="5" t="str">
        <f>HYPERLINK("https://www.incopat.com/detail/init2?formerQuery=%2BaNIBRsV6T7VWZaWK5EeH%2FR0OjOTHMZL&amp;local=zh","到incoPat中查看 DE4325172C1")</f>
        <v>到incoPat中查看
DE4325172C1</v>
      </c>
    </row>
    <row r="28">
      <c r="A28" s="1" t="n">
        <v>27.0</v>
      </c>
      <c r="B28" s="1" t="s">
        <v>199</v>
      </c>
      <c r="C28" s="1" t="s">
        <v>200</v>
      </c>
      <c r="D28" s="1" t="s">
        <v>201</v>
      </c>
      <c r="E28" s="1" t="s">
        <v>202</v>
      </c>
      <c r="F28" s="1" t="s">
        <v>63</v>
      </c>
      <c r="G28" s="1" t="s">
        <v>203</v>
      </c>
      <c r="H28" s="6" t="n">
        <v>42838.0</v>
      </c>
      <c r="I28" s="1" t="s">
        <v>204</v>
      </c>
      <c r="J28" s="6" t="n">
        <v>42286.0</v>
      </c>
      <c r="K28" s="1" t="s">
        <v>21</v>
      </c>
      <c r="L28" s="1" t="s">
        <v>21</v>
      </c>
      <c r="M28" s="1" t="s">
        <v>22</v>
      </c>
      <c r="N28" s="5" t="str">
        <f>HYPERLINK("https://www.incopat.com/detail/init2?formerQuery=K6nQvfc4927PiYXLsVdg4AgHo2h9LBs1&amp;local=zh","到incoPat中查看 DE102015219557A1")</f>
        <v>到incoPat中查看
DE102015219557A1</v>
      </c>
    </row>
    <row r="29">
      <c r="A29" s="1" t="n">
        <v>28.0</v>
      </c>
      <c r="B29" s="1" t="s">
        <v>205</v>
      </c>
      <c r="C29" s="1" t="s">
        <v>206</v>
      </c>
      <c r="D29" s="1" t="s">
        <v>207</v>
      </c>
      <c r="E29" s="1" t="s">
        <v>208</v>
      </c>
      <c r="F29" s="1" t="s">
        <v>48</v>
      </c>
      <c r="G29" s="1" t="s">
        <v>209</v>
      </c>
      <c r="H29" s="6" t="n">
        <v>42516.0</v>
      </c>
      <c r="I29" s="1" t="s">
        <v>210</v>
      </c>
      <c r="J29" s="6" t="n">
        <v>41967.0</v>
      </c>
      <c r="K29" s="1" t="s">
        <v>21</v>
      </c>
      <c r="L29" s="1" t="s">
        <v>21</v>
      </c>
      <c r="M29" s="1" t="s">
        <v>51</v>
      </c>
      <c r="N29" s="5" t="str">
        <f>HYPERLINK("https://www.incopat.com/detail/init2?formerQuery=IBO7qw220rESzB9fdbw%2FMoqqxKR9kPS0&amp;local=zh","到incoPat中查看 US20160144683A1")</f>
        <v>到incoPat中查看
US20160144683A1</v>
      </c>
    </row>
    <row r="30">
      <c r="A30" s="1" t="n">
        <v>29.0</v>
      </c>
      <c r="B30" s="1" t="s">
        <v>211</v>
      </c>
      <c r="C30" s="1" t="s">
        <v>212</v>
      </c>
      <c r="D30" s="1" t="s">
        <v>213</v>
      </c>
      <c r="E30" s="1" t="s">
        <v>214</v>
      </c>
      <c r="F30" s="1" t="s">
        <v>92</v>
      </c>
      <c r="G30" s="1" t="s">
        <v>215</v>
      </c>
      <c r="H30" s="6" t="n">
        <v>40072.0</v>
      </c>
      <c r="I30" s="1" t="s">
        <v>216</v>
      </c>
      <c r="J30" s="6" t="n">
        <v>39518.0</v>
      </c>
      <c r="K30" s="1" t="s">
        <v>21</v>
      </c>
      <c r="L30" s="1" t="s">
        <v>21</v>
      </c>
      <c r="M30" s="1" t="s">
        <v>95</v>
      </c>
      <c r="N30" s="5" t="str">
        <f>HYPERLINK("https://www.incopat.com/detail/init2?formerQuery=IEpxhWZkczuV3W8Rs930Usq%2FsgYv353i&amp;local=zh","到incoPat中查看 KR1020090097442A")</f>
        <v>到incoPat中查看
KR1020090097442A</v>
      </c>
    </row>
    <row r="31">
      <c r="A31" s="1" t="n">
        <v>30.0</v>
      </c>
      <c r="B31" s="1" t="s">
        <v>217</v>
      </c>
      <c r="C31" s="1" t="s">
        <v>218</v>
      </c>
      <c r="D31" s="1" t="s">
        <v>219</v>
      </c>
      <c r="E31" s="1" t="s">
        <v>220</v>
      </c>
      <c r="F31" s="1" t="s">
        <v>221</v>
      </c>
      <c r="G31" s="1" t="s">
        <v>222</v>
      </c>
      <c r="H31" s="6" t="n">
        <v>43952.0</v>
      </c>
      <c r="I31" s="1" t="s">
        <v>223</v>
      </c>
      <c r="J31" s="6" t="n">
        <v>43306.0</v>
      </c>
      <c r="K31" s="1" t="s">
        <v>21</v>
      </c>
      <c r="L31" s="1" t="s">
        <v>21</v>
      </c>
      <c r="M31" s="1" t="s">
        <v>30</v>
      </c>
      <c r="N31" s="5" t="str">
        <f>HYPERLINK("https://www.incopat.com/detail/init2?formerQuery=3eQEo0gaDThvYrC86fjqymr4kAd0KKkg&amp;local=zh","到incoPat中查看 CN111094756A")</f>
        <v>到incoPat中查看
CN111094756A</v>
      </c>
    </row>
    <row r="32">
      <c r="A32" s="1" t="n">
        <v>31.0</v>
      </c>
      <c r="B32" s="1" t="s">
        <v>224</v>
      </c>
      <c r="C32" s="1" t="s">
        <v>225</v>
      </c>
      <c r="D32" s="1" t="s">
        <v>226</v>
      </c>
      <c r="E32" s="1" t="s">
        <v>227</v>
      </c>
      <c r="F32" s="1" t="s">
        <v>18</v>
      </c>
      <c r="G32" s="1" t="s">
        <v>228</v>
      </c>
      <c r="H32" s="6" t="n">
        <v>41564.0</v>
      </c>
      <c r="I32" s="1" t="s">
        <v>229</v>
      </c>
      <c r="J32" s="6" t="n">
        <v>41012.0</v>
      </c>
      <c r="K32" s="1" t="s">
        <v>21</v>
      </c>
      <c r="L32" s="1" t="s">
        <v>21</v>
      </c>
      <c r="M32" s="1" t="s">
        <v>22</v>
      </c>
      <c r="N32" s="5" t="str">
        <f>HYPERLINK("https://www.incopat.com/detail/init2?formerQuery=K6nQvfc4926mt9a4UfjpaG7tZVgUnJp1&amp;local=zh","到incoPat中查看 DE102012103182A1")</f>
        <v>到incoPat中查看
DE102012103182A1</v>
      </c>
    </row>
    <row r="33">
      <c r="A33" s="1" t="n">
        <v>32.0</v>
      </c>
      <c r="B33" s="1" t="s">
        <v>230</v>
      </c>
      <c r="C33" s="1" t="s">
        <v>231</v>
      </c>
      <c r="D33" s="1" t="s">
        <v>232</v>
      </c>
      <c r="E33" s="1" t="s">
        <v>233</v>
      </c>
      <c r="F33" s="1" t="s">
        <v>234</v>
      </c>
      <c r="G33" s="1" t="s">
        <v>235</v>
      </c>
      <c r="H33" s="6" t="n">
        <v>42978.0</v>
      </c>
      <c r="I33" s="1" t="s">
        <v>236</v>
      </c>
      <c r="J33" s="6" t="n">
        <v>42790.0</v>
      </c>
      <c r="K33" s="1" t="s">
        <v>21</v>
      </c>
      <c r="L33" s="1" t="s">
        <v>21</v>
      </c>
      <c r="M33" s="1" t="s">
        <v>51</v>
      </c>
      <c r="N33" s="5" t="str">
        <f>HYPERLINK("https://www.incopat.com/detail/init2?formerQuery=IBO7qw220rHmuFxrZGqhMcPRaceoSxX2&amp;local=zh","到incoPat中查看 US20170248180A1")</f>
        <v>到incoPat中查看
US20170248180A1</v>
      </c>
    </row>
    <row r="34">
      <c r="A34" s="1" t="n">
        <v>33.0</v>
      </c>
      <c r="B34" s="1" t="s">
        <v>237</v>
      </c>
      <c r="C34" s="1" t="s">
        <v>238</v>
      </c>
      <c r="D34" s="1" t="s">
        <v>239</v>
      </c>
      <c r="E34" s="1" t="s">
        <v>240</v>
      </c>
      <c r="F34" s="1" t="s">
        <v>63</v>
      </c>
      <c r="G34" s="1" t="s">
        <v>241</v>
      </c>
      <c r="H34" s="6" t="n">
        <v>38806.0</v>
      </c>
      <c r="I34" s="1" t="s">
        <v>242</v>
      </c>
      <c r="J34" s="6" t="n">
        <v>37146.0</v>
      </c>
      <c r="K34" s="1" t="s">
        <v>79</v>
      </c>
      <c r="L34" s="1" t="s">
        <v>79</v>
      </c>
      <c r="M34" s="1" t="s">
        <v>22</v>
      </c>
      <c r="N34" s="5" t="str">
        <f>HYPERLINK("https://www.incopat.com/detail/init2?formerQuery=j3x%2Bn7ZUmU5olETmMhA6pmr4kAd0KKkg&amp;local=zh","到incoPat中查看 DE50108633D1")</f>
        <v>到incoPat中查看
DE50108633D1</v>
      </c>
    </row>
    <row r="35">
      <c r="A35" s="1" t="n">
        <v>34.0</v>
      </c>
      <c r="B35" s="1" t="s">
        <v>243</v>
      </c>
      <c r="C35" s="1" t="s">
        <v>244</v>
      </c>
      <c r="D35" s="1" t="s">
        <v>245</v>
      </c>
      <c r="E35" s="1" t="s">
        <v>246</v>
      </c>
      <c r="F35" s="1" t="s">
        <v>247</v>
      </c>
      <c r="G35" s="1" t="s">
        <v>248</v>
      </c>
      <c r="H35" s="6" t="n">
        <v>41058.0</v>
      </c>
      <c r="I35" s="1" t="s">
        <v>249</v>
      </c>
      <c r="J35" s="6" t="n">
        <v>40527.0</v>
      </c>
      <c r="K35" s="1" t="s">
        <v>79</v>
      </c>
      <c r="L35" s="1" t="s">
        <v>79</v>
      </c>
      <c r="M35" s="1" t="s">
        <v>95</v>
      </c>
      <c r="N35" s="5" t="str">
        <f>HYPERLINK("https://www.incopat.com/detail/init2?formerQuery=IEpxhWZkczvrdxNf%2FQpF9Bl3Z10vNpVJ&amp;local=zh","到incoPat中查看 KR101152805B1")</f>
        <v>到incoPat中查看
KR101152805B1</v>
      </c>
    </row>
    <row r="36">
      <c r="A36" s="1" t="n">
        <v>35.0</v>
      </c>
      <c r="B36" s="1" t="s">
        <v>250</v>
      </c>
      <c r="C36" s="1" t="s">
        <v>251</v>
      </c>
      <c r="D36" s="1" t="s">
        <v>252</v>
      </c>
      <c r="E36" s="1" t="s">
        <v>253</v>
      </c>
      <c r="F36" s="1" t="s">
        <v>48</v>
      </c>
      <c r="G36" s="1" t="s">
        <v>254</v>
      </c>
      <c r="H36" s="6" t="n">
        <v>41949.0</v>
      </c>
      <c r="I36" s="1" t="s">
        <v>255</v>
      </c>
      <c r="J36" s="6" t="n">
        <v>41760.0</v>
      </c>
      <c r="K36" s="1" t="s">
        <v>21</v>
      </c>
      <c r="L36" s="1" t="s">
        <v>21</v>
      </c>
      <c r="M36" s="1" t="s">
        <v>123</v>
      </c>
      <c r="N36" s="5" t="str">
        <f>HYPERLINK("https://www.incopat.com/detail/init2?formerQuery=N7X%2BMI4YxU6lj3r3SCIbIfNkPtwy7rjn&amp;local=zh","到incoPat中查看 WO2014179548A1")</f>
        <v>到incoPat中查看
WO2014179548A1</v>
      </c>
    </row>
    <row r="37">
      <c r="A37" s="1" t="n">
        <v>36.0</v>
      </c>
      <c r="B37" s="1" t="s">
        <v>256</v>
      </c>
      <c r="C37" s="1" t="s">
        <v>257</v>
      </c>
      <c r="D37" s="1" t="s">
        <v>258</v>
      </c>
      <c r="E37" s="1" t="s">
        <v>259</v>
      </c>
      <c r="F37" s="1" t="s">
        <v>18</v>
      </c>
      <c r="G37" s="1" t="s">
        <v>260</v>
      </c>
      <c r="H37" s="6" t="n">
        <v>40157.0</v>
      </c>
      <c r="I37" s="1" t="s">
        <v>261</v>
      </c>
      <c r="J37" s="6" t="n">
        <v>34761.0</v>
      </c>
      <c r="K37" s="1" t="s">
        <v>79</v>
      </c>
      <c r="L37" s="1" t="s">
        <v>79</v>
      </c>
      <c r="M37" s="1" t="s">
        <v>22</v>
      </c>
      <c r="N37" s="5" t="str">
        <f>HYPERLINK("https://www.incopat.com/detail/init2?formerQuery=%2B6vzJuzv%2BwkIS98tfEz%2Fb2r4kAd0KKkg&amp;local=zh","到incoPat中查看 DE19507354B4")</f>
        <v>到incoPat中查看
DE19507354B4</v>
      </c>
    </row>
    <row r="38">
      <c r="A38" s="1" t="n">
        <v>37.0</v>
      </c>
      <c r="B38" s="1" t="s">
        <v>262</v>
      </c>
      <c r="C38" s="1" t="s">
        <v>263</v>
      </c>
      <c r="D38" s="1" t="s">
        <v>264</v>
      </c>
      <c r="E38" s="1" t="s">
        <v>265</v>
      </c>
      <c r="F38" s="1" t="s">
        <v>18</v>
      </c>
      <c r="G38" s="1" t="s">
        <v>266</v>
      </c>
      <c r="H38" s="6" t="n">
        <v>41382.0</v>
      </c>
      <c r="I38" s="1" t="s">
        <v>267</v>
      </c>
      <c r="J38" s="6" t="n">
        <v>40828.0</v>
      </c>
      <c r="K38" s="1" t="s">
        <v>21</v>
      </c>
      <c r="L38" s="1" t="s">
        <v>21</v>
      </c>
      <c r="M38" s="1" t="s">
        <v>22</v>
      </c>
      <c r="N38" s="5" t="str">
        <f>HYPERLINK("https://www.incopat.com/detail/init2?formerQuery=K6nQvfc4926lOnuP09ef6A%2BobKQmU%2BRI&amp;local=zh","到incoPat中查看 DE102011084317A1")</f>
        <v>到incoPat中查看
DE102011084317A1</v>
      </c>
    </row>
    <row r="39">
      <c r="A39" s="1" t="n">
        <v>38.0</v>
      </c>
      <c r="B39" s="1" t="s">
        <v>268</v>
      </c>
      <c r="C39" s="1" t="s">
        <v>269</v>
      </c>
      <c r="D39" s="1" t="s">
        <v>270</v>
      </c>
      <c r="E39" s="1" t="s">
        <v>271</v>
      </c>
      <c r="F39" s="1" t="s">
        <v>18</v>
      </c>
      <c r="G39" s="1" t="s">
        <v>272</v>
      </c>
      <c r="H39" s="6" t="n">
        <v>41116.0</v>
      </c>
      <c r="I39" s="1" t="s">
        <v>273</v>
      </c>
      <c r="J39" s="6" t="n">
        <v>40568.0</v>
      </c>
      <c r="K39" s="1" t="s">
        <v>21</v>
      </c>
      <c r="L39" s="1" t="s">
        <v>21</v>
      </c>
      <c r="M39" s="1" t="s">
        <v>22</v>
      </c>
      <c r="N39" s="5" t="str">
        <f>HYPERLINK("https://www.incopat.com/detail/init2?formerQuery=K6nQvfc4924Zc50TwccTlKWH%2BscXh2G%2B&amp;local=zh","到incoPat中查看 DE102011003108A1")</f>
        <v>到incoPat中查看
DE102011003108A1</v>
      </c>
    </row>
    <row r="40">
      <c r="A40" s="1" t="n">
        <v>39.0</v>
      </c>
      <c r="B40" s="1" t="s">
        <v>274</v>
      </c>
      <c r="C40" s="1" t="s">
        <v>275</v>
      </c>
      <c r="D40" s="1" t="s">
        <v>276</v>
      </c>
      <c r="E40" s="1" t="s">
        <v>277</v>
      </c>
      <c r="F40" s="1" t="s">
        <v>63</v>
      </c>
      <c r="G40" s="1" t="s">
        <v>278</v>
      </c>
      <c r="H40" s="6" t="n">
        <v>37728.0</v>
      </c>
      <c r="I40" s="1" t="s">
        <v>279</v>
      </c>
      <c r="J40" s="6" t="n">
        <v>37526.0</v>
      </c>
      <c r="K40" s="1" t="s">
        <v>21</v>
      </c>
      <c r="L40" s="1" t="s">
        <v>21</v>
      </c>
      <c r="M40" s="1" t="s">
        <v>123</v>
      </c>
      <c r="N40" s="5" t="str">
        <f>HYPERLINK("https://www.incopat.com/detail/init2?formerQuery=iTDDVry1lNSW8XcxKV3Tsmr4kAd0KKkg&amp;local=zh","到incoPat中查看 WO03031210A1")</f>
        <v>到incoPat中查看
WO03031210A1</v>
      </c>
    </row>
    <row r="41">
      <c r="A41" s="1" t="n">
        <v>40.0</v>
      </c>
      <c r="B41" s="1" t="s">
        <v>280</v>
      </c>
      <c r="C41" s="1" t="s">
        <v>281</v>
      </c>
      <c r="D41" s="1" t="s">
        <v>282</v>
      </c>
      <c r="E41" s="1" t="s">
        <v>283</v>
      </c>
      <c r="F41" s="1" t="s">
        <v>18</v>
      </c>
      <c r="G41" s="1" t="s">
        <v>284</v>
      </c>
      <c r="H41" s="6" t="n">
        <v>41109.0</v>
      </c>
      <c r="I41" s="1" t="s">
        <v>285</v>
      </c>
      <c r="J41" s="6" t="n">
        <v>40556.0</v>
      </c>
      <c r="K41" s="1" t="s">
        <v>21</v>
      </c>
      <c r="L41" s="1" t="s">
        <v>21</v>
      </c>
      <c r="M41" s="1" t="s">
        <v>22</v>
      </c>
      <c r="N41" s="5" t="str">
        <f>HYPERLINK("https://www.incopat.com/detail/init2?formerQuery=K6nQvfc4927CIUED22yxfU%2FGtHdynksN&amp;local=zh","到incoPat中查看 DE102011002627A1")</f>
        <v>到incoPat中查看
DE102011002627A1</v>
      </c>
    </row>
    <row r="42">
      <c r="A42" s="1" t="n">
        <v>41.0</v>
      </c>
      <c r="B42" s="1" t="s">
        <v>286</v>
      </c>
      <c r="C42" s="1" t="s">
        <v>287</v>
      </c>
      <c r="D42" s="1" t="s">
        <v>288</v>
      </c>
      <c r="E42" s="1" t="s">
        <v>289</v>
      </c>
      <c r="F42" s="1" t="s">
        <v>48</v>
      </c>
      <c r="G42" s="1" t="s">
        <v>290</v>
      </c>
      <c r="H42" s="6" t="n">
        <v>41445.0</v>
      </c>
      <c r="I42" s="1" t="s">
        <v>291</v>
      </c>
      <c r="J42" s="6" t="n">
        <v>41246.0</v>
      </c>
      <c r="K42" s="1" t="s">
        <v>21</v>
      </c>
      <c r="L42" s="1" t="s">
        <v>21</v>
      </c>
      <c r="M42" s="1" t="s">
        <v>51</v>
      </c>
      <c r="N42" s="5" t="str">
        <f>HYPERLINK("https://www.incopat.com/detail/init2?formerQuery=IBO7qw220rEKqYOFYhhJPiKnnohyIMbS&amp;local=zh","到incoPat中查看 US20130152904A1")</f>
        <v>到incoPat中查看
US20130152904A1</v>
      </c>
    </row>
    <row r="43">
      <c r="A43" s="1" t="n">
        <v>42.0</v>
      </c>
      <c r="B43" s="1" t="s">
        <v>292</v>
      </c>
      <c r="C43" s="1" t="s">
        <v>293</v>
      </c>
      <c r="D43" s="1" t="s">
        <v>294</v>
      </c>
      <c r="E43" s="1" t="s">
        <v>295</v>
      </c>
      <c r="F43" s="1" t="s">
        <v>92</v>
      </c>
      <c r="G43" s="1" t="s">
        <v>296</v>
      </c>
      <c r="H43" s="6" t="n">
        <v>40185.0</v>
      </c>
      <c r="I43" s="1" t="s">
        <v>297</v>
      </c>
      <c r="J43" s="6" t="n">
        <v>39629.0</v>
      </c>
      <c r="K43" s="1" t="s">
        <v>21</v>
      </c>
      <c r="L43" s="1" t="s">
        <v>21</v>
      </c>
      <c r="M43" s="1" t="s">
        <v>95</v>
      </c>
      <c r="N43" s="5" t="str">
        <f>HYPERLINK("https://www.incopat.com/detail/init2?formerQuery=IEpxhWZkczvxUHhUTXBuUV1yEAUFaAUF&amp;local=zh","到incoPat中查看 KR1020100003001A")</f>
        <v>到incoPat中查看
KR1020100003001A</v>
      </c>
    </row>
    <row r="44">
      <c r="A44" s="1" t="n">
        <v>43.0</v>
      </c>
      <c r="B44" s="1" t="s">
        <v>298</v>
      </c>
      <c r="C44" s="1" t="s">
        <v>299</v>
      </c>
      <c r="D44" s="1" t="s">
        <v>300</v>
      </c>
      <c r="E44" s="1" t="s">
        <v>301</v>
      </c>
      <c r="F44" s="1" t="s">
        <v>48</v>
      </c>
      <c r="G44" s="1" t="s">
        <v>302</v>
      </c>
      <c r="H44" s="6" t="n">
        <v>42480.0</v>
      </c>
      <c r="I44" s="1" t="s">
        <v>303</v>
      </c>
      <c r="J44" s="6" t="n">
        <v>42290.0</v>
      </c>
      <c r="K44" s="1" t="s">
        <v>21</v>
      </c>
      <c r="L44" s="1" t="s">
        <v>21</v>
      </c>
      <c r="M44" s="1" t="s">
        <v>87</v>
      </c>
      <c r="N44" s="5" t="str">
        <f>HYPERLINK("https://www.incopat.com/detail/init2?formerQuery=yuGs4t1RaYELvRqKQ4q%2B6%2FR0OjOTHMZL&amp;local=zh","到incoPat中查看 EP3009707A1")</f>
        <v>到incoPat中查看
EP3009707A1</v>
      </c>
    </row>
    <row r="45">
      <c r="A45" s="1" t="n">
        <v>44.0</v>
      </c>
      <c r="B45" s="1" t="s">
        <v>304</v>
      </c>
      <c r="C45" s="1" t="s">
        <v>305</v>
      </c>
      <c r="D45" s="1" t="s">
        <v>306</v>
      </c>
      <c r="E45" s="1" t="s">
        <v>307</v>
      </c>
      <c r="F45" s="1" t="s">
        <v>76</v>
      </c>
      <c r="G45" s="1" t="s">
        <v>308</v>
      </c>
      <c r="H45" s="6" t="n">
        <v>37133.0</v>
      </c>
      <c r="I45" s="1" t="s">
        <v>309</v>
      </c>
      <c r="J45" s="6" t="n">
        <v>36566.0</v>
      </c>
      <c r="K45" s="1" t="s">
        <v>21</v>
      </c>
      <c r="L45" s="1" t="s">
        <v>21</v>
      </c>
      <c r="M45" s="1" t="s">
        <v>22</v>
      </c>
      <c r="N45" s="5" t="str">
        <f>HYPERLINK("https://www.incopat.com/detail/init2?formerQuery=K6nQvfc4927eyPUZT4t6zWr4kAd0KKkg&amp;local=zh","到incoPat中查看 DE10005929A1")</f>
        <v>到incoPat中查看
DE10005929A1</v>
      </c>
    </row>
    <row r="46">
      <c r="A46" s="1" t="n">
        <v>45.0</v>
      </c>
      <c r="B46" s="1" t="s">
        <v>310</v>
      </c>
      <c r="C46" s="1" t="s">
        <v>311</v>
      </c>
      <c r="D46" s="1" t="s">
        <v>312</v>
      </c>
      <c r="E46" s="1" t="s">
        <v>313</v>
      </c>
      <c r="F46" s="1" t="s">
        <v>314</v>
      </c>
      <c r="G46" s="1" t="s">
        <v>315</v>
      </c>
      <c r="H46" s="6" t="n">
        <v>43075.0</v>
      </c>
      <c r="I46" s="1" t="s">
        <v>316</v>
      </c>
      <c r="J46" s="6" t="n">
        <v>43033.0</v>
      </c>
      <c r="K46" s="1" t="s">
        <v>21</v>
      </c>
      <c r="L46" s="1" t="s">
        <v>21</v>
      </c>
      <c r="M46" s="1" t="s">
        <v>317</v>
      </c>
      <c r="N46" s="5" t="str">
        <f>HYPERLINK("https://www.incopat.com/detail/init2?formerQuery=m43VNe234%2FMA7%2B0oqCnBYrMeYrAgyQSz&amp;local=zh","到incoPat中查看 GB201717525D0")</f>
        <v>到incoPat中查看
GB201717525D0</v>
      </c>
    </row>
    <row r="47">
      <c r="A47" s="1" t="n">
        <v>46.0</v>
      </c>
      <c r="B47" s="1" t="s">
        <v>318</v>
      </c>
      <c r="C47" s="1" t="s">
        <v>319</v>
      </c>
      <c r="D47" s="1" t="s">
        <v>320</v>
      </c>
      <c r="E47" s="1" t="s">
        <v>321</v>
      </c>
      <c r="F47" s="1" t="s">
        <v>48</v>
      </c>
      <c r="G47" s="1" t="s">
        <v>322</v>
      </c>
      <c r="H47" s="6" t="n">
        <v>41935.0</v>
      </c>
      <c r="I47" s="1" t="s">
        <v>323</v>
      </c>
      <c r="J47" s="6" t="n">
        <v>41751.0</v>
      </c>
      <c r="K47" s="1" t="s">
        <v>21</v>
      </c>
      <c r="L47" s="1" t="s">
        <v>21</v>
      </c>
      <c r="M47" s="1" t="s">
        <v>51</v>
      </c>
      <c r="N47" s="5" t="str">
        <f>HYPERLINK("https://www.incopat.com/detail/init2?formerQuery=IBO7qw220rEIpHoTZjCR%2F5Y1gkF5RQTv&amp;local=zh","到incoPat中查看 US20140311602A1")</f>
        <v>到incoPat中查看
US20140311602A1</v>
      </c>
    </row>
    <row r="48">
      <c r="A48" s="1" t="n">
        <v>47.0</v>
      </c>
      <c r="B48" s="1" t="s">
        <v>324</v>
      </c>
      <c r="C48" s="1" t="s">
        <v>325</v>
      </c>
      <c r="D48" s="1" t="s">
        <v>326</v>
      </c>
      <c r="E48" s="1" t="s">
        <v>327</v>
      </c>
      <c r="F48" s="1" t="s">
        <v>328</v>
      </c>
      <c r="G48" s="1" t="s">
        <v>329</v>
      </c>
      <c r="H48" s="6" t="n">
        <v>44099.0</v>
      </c>
      <c r="I48" s="1" t="s">
        <v>330</v>
      </c>
      <c r="J48" s="6" t="n">
        <v>43824.0</v>
      </c>
      <c r="K48" s="1" t="s">
        <v>131</v>
      </c>
      <c r="L48" s="1" t="s">
        <v>131</v>
      </c>
      <c r="M48" s="1" t="s">
        <v>30</v>
      </c>
      <c r="N48" s="5" t="str">
        <f>HYPERLINK("https://www.incopat.com/detail/init2?formerQuery=ZO%2Bi3EHMNpPItmBjmEduhGr4kAd0KKkg&amp;local=zh","到incoPat中查看 CN211573666U")</f>
        <v>到incoPat中查看
CN211573666U</v>
      </c>
    </row>
    <row r="49">
      <c r="A49" s="1" t="n">
        <v>48.0</v>
      </c>
      <c r="B49" s="1" t="s">
        <v>331</v>
      </c>
      <c r="C49" s="1" t="s">
        <v>332</v>
      </c>
      <c r="D49" s="1" t="s">
        <v>333</v>
      </c>
      <c r="E49" s="1" t="s">
        <v>334</v>
      </c>
      <c r="F49" s="1" t="s">
        <v>335</v>
      </c>
      <c r="G49" s="1" t="s">
        <v>336</v>
      </c>
      <c r="H49" s="6" t="n">
        <v>44057.0</v>
      </c>
      <c r="I49" s="1" t="s">
        <v>337</v>
      </c>
      <c r="J49" s="6" t="n">
        <v>43801.0</v>
      </c>
      <c r="K49" s="1" t="s">
        <v>131</v>
      </c>
      <c r="L49" s="1" t="s">
        <v>131</v>
      </c>
      <c r="M49" s="1" t="s">
        <v>30</v>
      </c>
      <c r="N49" s="5" t="str">
        <f>HYPERLINK("https://www.incopat.com/detail/init2?formerQuery=ZO%2Bi3EHMNpM6mjVpljVYtWr4kAd0KKkg&amp;local=zh","到incoPat中查看 CN211264229U")</f>
        <v>到incoPat中查看
CN211264229U</v>
      </c>
    </row>
    <row r="50">
      <c r="A50" s="1" t="n">
        <v>49.0</v>
      </c>
      <c r="B50" s="1" t="s">
        <v>331</v>
      </c>
      <c r="C50" s="1" t="s">
        <v>332</v>
      </c>
      <c r="D50" s="1" t="s">
        <v>338</v>
      </c>
      <c r="E50" s="1" t="s">
        <v>339</v>
      </c>
      <c r="F50" s="1" t="s">
        <v>335</v>
      </c>
      <c r="G50" s="1" t="s">
        <v>340</v>
      </c>
      <c r="H50" s="6" t="n">
        <v>43931.0</v>
      </c>
      <c r="I50" s="1" t="s">
        <v>341</v>
      </c>
      <c r="J50" s="6" t="n">
        <v>43801.0</v>
      </c>
      <c r="K50" s="1" t="s">
        <v>21</v>
      </c>
      <c r="L50" s="1" t="s">
        <v>21</v>
      </c>
      <c r="M50" s="1" t="s">
        <v>30</v>
      </c>
      <c r="N50" s="5" t="str">
        <f>HYPERLINK("https://www.incopat.com/detail/init2?formerQuery=3eQEo0gaDTgOk5XYykiw3mr4kAd0KKkg&amp;local=zh","到incoPat中查看 CN110989787A")</f>
        <v>到incoPat中查看
CN110989787A</v>
      </c>
    </row>
    <row r="51">
      <c r="A51" s="1" t="n">
        <v>50.0</v>
      </c>
      <c r="B51" s="1" t="s">
        <v>324</v>
      </c>
      <c r="C51" s="1" t="s">
        <v>325</v>
      </c>
      <c r="D51" s="1" t="s">
        <v>342</v>
      </c>
      <c r="E51" s="1" t="s">
        <v>343</v>
      </c>
      <c r="F51" s="1" t="s">
        <v>328</v>
      </c>
      <c r="G51" s="1" t="s">
        <v>344</v>
      </c>
      <c r="H51" s="6" t="n">
        <v>44127.0</v>
      </c>
      <c r="I51" s="1" t="s">
        <v>345</v>
      </c>
      <c r="J51" s="6" t="n">
        <v>43826.0</v>
      </c>
      <c r="K51" s="1" t="s">
        <v>131</v>
      </c>
      <c r="L51" s="1" t="s">
        <v>131</v>
      </c>
      <c r="M51" s="1" t="s">
        <v>30</v>
      </c>
      <c r="N51" s="5" t="str">
        <f>HYPERLINK("https://www.incopat.com/detail/init2?formerQuery=ZO%2Bi3EHMNpMW59fanUUw3mr4kAd0KKkg&amp;local=zh","到incoPat中查看 CN211737336U")</f>
        <v>到incoPat中查看
CN211737336U</v>
      </c>
    </row>
    <row r="52">
      <c r="A52" s="1" t="n">
        <v>51.0</v>
      </c>
      <c r="B52" s="1" t="s">
        <v>346</v>
      </c>
      <c r="C52" s="1" t="s">
        <v>347</v>
      </c>
      <c r="D52" s="1" t="s">
        <v>348</v>
      </c>
      <c r="E52" s="1" t="s">
        <v>349</v>
      </c>
      <c r="F52" s="1" t="s">
        <v>76</v>
      </c>
      <c r="G52" s="1" t="s">
        <v>350</v>
      </c>
      <c r="H52" s="6" t="n">
        <v>37140.0</v>
      </c>
      <c r="I52" s="1" t="s">
        <v>351</v>
      </c>
      <c r="J52" s="6" t="n">
        <v>36624.0</v>
      </c>
      <c r="K52" s="1" t="s">
        <v>79</v>
      </c>
      <c r="L52" s="1" t="s">
        <v>79</v>
      </c>
      <c r="M52" s="1" t="s">
        <v>22</v>
      </c>
      <c r="N52" s="5" t="str">
        <f>HYPERLINK("https://www.incopat.com/detail/init2?formerQuery=K6nQvfc4925NVKpbxPMV2Wr4kAd0KKkg&amp;local=zh","到incoPat中查看 DE10017562C1")</f>
        <v>到incoPat中查看
DE10017562C1</v>
      </c>
    </row>
    <row r="53">
      <c r="A53" s="1" t="n">
        <v>52.0</v>
      </c>
      <c r="B53" s="1" t="s">
        <v>352</v>
      </c>
      <c r="C53" s="1" t="s">
        <v>353</v>
      </c>
      <c r="D53" s="1" t="s">
        <v>354</v>
      </c>
      <c r="E53" s="1" t="s">
        <v>355</v>
      </c>
      <c r="F53" s="1" t="s">
        <v>92</v>
      </c>
      <c r="G53" s="1" t="s">
        <v>356</v>
      </c>
      <c r="H53" s="6" t="n">
        <v>40353.0</v>
      </c>
      <c r="I53" s="1" t="s">
        <v>357</v>
      </c>
      <c r="J53" s="6" t="n">
        <v>39797.0</v>
      </c>
      <c r="K53" s="1" t="s">
        <v>21</v>
      </c>
      <c r="L53" s="1" t="s">
        <v>21</v>
      </c>
      <c r="M53" s="1" t="s">
        <v>95</v>
      </c>
      <c r="N53" s="5" t="str">
        <f>HYPERLINK("https://www.incopat.com/detail/init2?formerQuery=IEpxhWZkczuXRCFAz5Dn8WSkt6MouyqA&amp;local=zh","到incoPat中查看 KR1020100068877A")</f>
        <v>到incoPat中查看
KR1020100068877A</v>
      </c>
    </row>
    <row r="54">
      <c r="A54" s="1" t="n">
        <v>53.0</v>
      </c>
      <c r="B54" s="1" t="s">
        <v>358</v>
      </c>
      <c r="C54" s="1" t="s">
        <v>319</v>
      </c>
      <c r="D54" s="1" t="s">
        <v>359</v>
      </c>
      <c r="E54" s="1" t="s">
        <v>360</v>
      </c>
      <c r="F54" s="1" t="s">
        <v>48</v>
      </c>
      <c r="G54" s="1" t="s">
        <v>361</v>
      </c>
      <c r="H54" s="6" t="n">
        <v>41942.0</v>
      </c>
      <c r="I54" s="1" t="s">
        <v>362</v>
      </c>
      <c r="J54" s="6" t="n">
        <v>41752.0</v>
      </c>
      <c r="K54" s="1" t="s">
        <v>21</v>
      </c>
      <c r="L54" s="1" t="s">
        <v>21</v>
      </c>
      <c r="M54" s="1" t="s">
        <v>123</v>
      </c>
      <c r="N54" s="5" t="str">
        <f>HYPERLINK("https://www.incopat.com/detail/init2?formerQuery=N7X%2BMI4YxU4DzvRDymWB5fNkPtwy7rjn&amp;local=zh","到incoPat中查看 WO2014176315A1")</f>
        <v>到incoPat中查看
WO2014176315A1</v>
      </c>
    </row>
    <row r="55">
      <c r="A55" s="1" t="n">
        <v>54.0</v>
      </c>
      <c r="B55" s="1" t="s">
        <v>363</v>
      </c>
      <c r="C55" s="1" t="s">
        <v>364</v>
      </c>
      <c r="D55" s="1" t="s">
        <v>365</v>
      </c>
      <c r="E55" s="1" t="s">
        <v>366</v>
      </c>
      <c r="F55" s="1" t="s">
        <v>367</v>
      </c>
      <c r="G55" s="1" t="s">
        <v>368</v>
      </c>
      <c r="H55" s="6" t="n">
        <v>43034.0</v>
      </c>
      <c r="I55" s="1" t="s">
        <v>369</v>
      </c>
      <c r="J55" s="6" t="n">
        <v>42965.0</v>
      </c>
      <c r="K55" s="1" t="s">
        <v>131</v>
      </c>
      <c r="L55" s="1" t="s">
        <v>131</v>
      </c>
      <c r="M55" s="1" t="s">
        <v>370</v>
      </c>
      <c r="N55" s="5" t="str">
        <f>HYPERLINK("https://www.incopat.com/detail/init2?formerQuery=KSVQJ2%2BBOejB8pKqveraTA%3D%3D&amp;local=zh","到incoPat中查看 JP3213263U")</f>
        <v>到incoPat中查看
JP3213263U</v>
      </c>
    </row>
    <row r="56">
      <c r="A56" s="1" t="n">
        <v>55.0</v>
      </c>
      <c r="B56" s="1" t="s">
        <v>371</v>
      </c>
      <c r="C56" s="1" t="s">
        <v>372</v>
      </c>
      <c r="D56" s="1" t="s">
        <v>373</v>
      </c>
      <c r="E56" s="1" t="s">
        <v>374</v>
      </c>
      <c r="F56" s="1" t="s">
        <v>18</v>
      </c>
      <c r="G56" s="1" t="s">
        <v>375</v>
      </c>
      <c r="H56" s="6" t="n">
        <v>39891.0</v>
      </c>
      <c r="I56" s="1" t="s">
        <v>376</v>
      </c>
      <c r="J56" s="6" t="n">
        <v>38968.0</v>
      </c>
      <c r="K56" s="1" t="s">
        <v>21</v>
      </c>
      <c r="L56" s="1" t="s">
        <v>21</v>
      </c>
      <c r="M56" s="1" t="s">
        <v>370</v>
      </c>
      <c r="N56" s="5" t="str">
        <f>HYPERLINK("https://www.incopat.com/detail/init2?formerQuery=SNok9%2B1vnXbZbUKVCefid2GuxfaWZrjp&amp;local=zh","到incoPat中查看 JP2009511806A")</f>
        <v>到incoPat中查看
JP2009511806A</v>
      </c>
    </row>
    <row r="57">
      <c r="A57" s="1" t="n">
        <v>56.0</v>
      </c>
      <c r="B57" s="1" t="s">
        <v>377</v>
      </c>
      <c r="C57" s="1" t="s">
        <v>378</v>
      </c>
      <c r="D57" s="1" t="s">
        <v>379</v>
      </c>
      <c r="E57" s="1" t="s">
        <v>380</v>
      </c>
      <c r="F57" s="1" t="s">
        <v>381</v>
      </c>
      <c r="G57" s="1" t="s">
        <v>382</v>
      </c>
      <c r="H57" s="6" t="n">
        <v>37125.0</v>
      </c>
      <c r="I57" s="1" t="s">
        <v>383</v>
      </c>
      <c r="J57" s="6" t="n">
        <v>36936.0</v>
      </c>
      <c r="K57" s="1" t="s">
        <v>21</v>
      </c>
      <c r="L57" s="1" t="s">
        <v>21</v>
      </c>
      <c r="M57" s="1" t="s">
        <v>87</v>
      </c>
      <c r="N57" s="5" t="str">
        <f>HYPERLINK("https://www.incopat.com/detail/init2?formerQuery=3nwMrz6AIw6yb6s%2FqHWbXPR0OjOTHMZL&amp;local=zh","到incoPat中查看 EP1126142A2")</f>
        <v>到incoPat中查看
EP1126142A2</v>
      </c>
    </row>
    <row r="58">
      <c r="A58" s="1" t="n">
        <v>57.0</v>
      </c>
      <c r="B58" s="1" t="s">
        <v>384</v>
      </c>
      <c r="C58" s="1" t="s">
        <v>385</v>
      </c>
      <c r="D58" s="1" t="s">
        <v>386</v>
      </c>
      <c r="E58" s="1" t="s">
        <v>387</v>
      </c>
      <c r="F58" s="1" t="s">
        <v>18</v>
      </c>
      <c r="G58" s="1" t="s">
        <v>388</v>
      </c>
      <c r="H58" s="6" t="n">
        <v>43280.0</v>
      </c>
      <c r="I58" s="1" t="s">
        <v>389</v>
      </c>
      <c r="J58" s="6" t="n">
        <v>42719.0</v>
      </c>
      <c r="K58" s="1" t="s">
        <v>21</v>
      </c>
      <c r="L58" s="1" t="s">
        <v>21</v>
      </c>
      <c r="M58" s="1" t="s">
        <v>390</v>
      </c>
      <c r="N58" s="5" t="str">
        <f>HYPERLINK("https://www.incopat.com/detail/init2?formerQuery=Ku5ix0FKqvthkk3ylnJVsQ%3D%3D&amp;local=zh","到incoPat中查看 RO132651A2")</f>
        <v>到incoPat中查看
RO132651A2</v>
      </c>
    </row>
    <row r="59">
      <c r="A59" s="1" t="n">
        <v>58.0</v>
      </c>
      <c r="B59" s="1" t="s">
        <v>391</v>
      </c>
      <c r="C59" s="1" t="s">
        <v>392</v>
      </c>
      <c r="D59" s="1" t="s">
        <v>393</v>
      </c>
      <c r="E59" s="1" t="s">
        <v>394</v>
      </c>
      <c r="F59" s="1" t="s">
        <v>395</v>
      </c>
      <c r="G59" s="1" t="s">
        <v>396</v>
      </c>
      <c r="H59" s="6" t="n">
        <v>39029.0</v>
      </c>
      <c r="I59" s="1" t="s">
        <v>397</v>
      </c>
      <c r="J59" s="6" t="n">
        <v>38327.0</v>
      </c>
      <c r="K59" s="1" t="s">
        <v>21</v>
      </c>
      <c r="L59" s="1" t="s">
        <v>21</v>
      </c>
      <c r="M59" s="1" t="s">
        <v>87</v>
      </c>
      <c r="N59" s="5" t="str">
        <f>HYPERLINK("https://www.incopat.com/detail/init2?formerQuery=Q9B4%2BiXlHdNuE7TWHboYufR0OjOTHMZL&amp;local=zh","到incoPat中查看 EP1718853A1")</f>
        <v>到incoPat中查看
EP1718853A1</v>
      </c>
    </row>
    <row r="60">
      <c r="A60" s="1" t="n">
        <v>59.0</v>
      </c>
      <c r="B60" s="1" t="s">
        <v>398</v>
      </c>
      <c r="C60" s="1" t="s">
        <v>399</v>
      </c>
      <c r="D60" s="1" t="s">
        <v>400</v>
      </c>
      <c r="E60" s="1" t="s">
        <v>401</v>
      </c>
      <c r="F60" s="1" t="s">
        <v>18</v>
      </c>
      <c r="G60" s="1" t="s">
        <v>402</v>
      </c>
      <c r="H60" s="6" t="n">
        <v>39778.0</v>
      </c>
      <c r="I60" s="1" t="s">
        <v>403</v>
      </c>
      <c r="J60" s="6" t="n">
        <v>39504.0</v>
      </c>
      <c r="K60" s="1" t="s">
        <v>21</v>
      </c>
      <c r="L60" s="1" t="s">
        <v>21</v>
      </c>
      <c r="M60" s="1" t="s">
        <v>87</v>
      </c>
      <c r="N60" s="5" t="str">
        <f>HYPERLINK("https://www.incopat.com/detail/init2?formerQuery=bNGxZJuFySqQwoGZqJxS4%2FR0OjOTHMZL&amp;local=zh","到incoPat中查看 EP1995125A1")</f>
        <v>到incoPat中查看
EP1995125A1</v>
      </c>
    </row>
    <row r="61">
      <c r="A61" s="1" t="n">
        <v>60.0</v>
      </c>
      <c r="B61" s="1" t="s">
        <v>404</v>
      </c>
      <c r="C61" s="1" t="s">
        <v>405</v>
      </c>
      <c r="D61" s="1" t="s">
        <v>406</v>
      </c>
      <c r="E61" s="1" t="s">
        <v>407</v>
      </c>
      <c r="F61" s="1" t="s">
        <v>63</v>
      </c>
      <c r="G61" s="1" t="s">
        <v>408</v>
      </c>
      <c r="H61" s="6" t="n">
        <v>38666.0</v>
      </c>
      <c r="I61" s="1" t="s">
        <v>409</v>
      </c>
      <c r="J61" s="6" t="n">
        <v>38467.0</v>
      </c>
      <c r="K61" s="1" t="s">
        <v>21</v>
      </c>
      <c r="L61" s="1" t="s">
        <v>21</v>
      </c>
      <c r="M61" s="1" t="s">
        <v>123</v>
      </c>
      <c r="N61" s="5" t="str">
        <f>HYPERLINK("https://www.incopat.com/detail/init2?formerQuery=N7X%2BMI4YxU6%2FppLTv0HdxPNkPtwy7rjn&amp;local=zh","到incoPat中查看 WO2005105534A1")</f>
        <v>到incoPat中查看
WO2005105534A1</v>
      </c>
    </row>
    <row r="62">
      <c r="A62" s="1" t="n">
        <v>61.0</v>
      </c>
      <c r="B62" s="1" t="s">
        <v>410</v>
      </c>
      <c r="C62" s="1" t="s">
        <v>411</v>
      </c>
      <c r="D62" s="1" t="s">
        <v>412</v>
      </c>
      <c r="E62" s="1" t="s">
        <v>413</v>
      </c>
      <c r="F62" s="1" t="s">
        <v>414</v>
      </c>
      <c r="G62" s="1" t="s">
        <v>415</v>
      </c>
      <c r="H62" s="6" t="n">
        <v>38085.0</v>
      </c>
      <c r="I62" s="1" t="s">
        <v>416</v>
      </c>
      <c r="J62" s="6" t="n">
        <v>37532.0</v>
      </c>
      <c r="K62" s="1" t="s">
        <v>21</v>
      </c>
      <c r="L62" s="1" t="s">
        <v>21</v>
      </c>
      <c r="M62" s="1" t="s">
        <v>51</v>
      </c>
      <c r="N62" s="5" t="str">
        <f>HYPERLINK("https://www.incopat.com/detail/init2?formerQuery=IBO7qw220rHtXTRLw2AQMDkJJEbMdX8W&amp;local=zh","到incoPat中查看 US20040066156A1")</f>
        <v>到incoPat中查看
US20040066156A1</v>
      </c>
    </row>
    <row r="63">
      <c r="A63" s="1" t="n">
        <v>62.0</v>
      </c>
      <c r="B63" s="1" t="s">
        <v>417</v>
      </c>
      <c r="C63" s="1" t="s">
        <v>418</v>
      </c>
      <c r="D63" s="1" t="s">
        <v>419</v>
      </c>
      <c r="E63" s="1" t="s">
        <v>420</v>
      </c>
      <c r="F63" s="1" t="s">
        <v>76</v>
      </c>
      <c r="G63" s="1" t="s">
        <v>421</v>
      </c>
      <c r="H63" s="6" t="n">
        <v>39821.0</v>
      </c>
      <c r="I63" s="1" t="s">
        <v>422</v>
      </c>
      <c r="J63" s="6" t="n">
        <v>39262.0</v>
      </c>
      <c r="K63" s="1" t="s">
        <v>21</v>
      </c>
      <c r="L63" s="1" t="s">
        <v>21</v>
      </c>
      <c r="M63" s="1" t="s">
        <v>22</v>
      </c>
      <c r="N63" s="5" t="str">
        <f>HYPERLINK("https://www.incopat.com/detail/init2?formerQuery=K6nQvfc4924k0XKHVDDrQ6UT%2F6EY1%2Boz&amp;local=zh","到incoPat中查看 DE102007030232A1")</f>
        <v>到incoPat中查看
DE102007030232A1</v>
      </c>
    </row>
    <row r="64">
      <c r="A64" s="1" t="n">
        <v>63.0</v>
      </c>
      <c r="B64" s="1" t="s">
        <v>423</v>
      </c>
      <c r="C64" s="1" t="s">
        <v>424</v>
      </c>
      <c r="D64" s="1" t="s">
        <v>425</v>
      </c>
      <c r="E64" s="1" t="s">
        <v>426</v>
      </c>
      <c r="F64" s="1" t="s">
        <v>427</v>
      </c>
      <c r="G64" s="1" t="s">
        <v>428</v>
      </c>
      <c r="H64" s="6" t="n">
        <v>41376.0</v>
      </c>
      <c r="I64" s="1" t="s">
        <v>429</v>
      </c>
      <c r="J64" s="6" t="n">
        <v>39598.0</v>
      </c>
      <c r="K64" s="1" t="s">
        <v>79</v>
      </c>
      <c r="L64" s="1" t="s">
        <v>79</v>
      </c>
      <c r="M64" s="1" t="s">
        <v>430</v>
      </c>
      <c r="N64" s="5" t="str">
        <f>HYPERLINK("https://www.incopat.com/detail/init2?formerQuery=2ULlt77ORiue8oOKOoWmevR0OjOTHMZL&amp;local=zh","到incoPat中查看 FR2932011B1")</f>
        <v>到incoPat中查看
FR2932011B1</v>
      </c>
    </row>
    <row r="65">
      <c r="A65" s="1" t="n">
        <v>64.0</v>
      </c>
      <c r="B65" s="1" t="s">
        <v>431</v>
      </c>
      <c r="C65" s="1" t="s">
        <v>432</v>
      </c>
      <c r="D65" s="1" t="s">
        <v>433</v>
      </c>
      <c r="E65" s="1" t="s">
        <v>434</v>
      </c>
      <c r="F65" s="1" t="s">
        <v>435</v>
      </c>
      <c r="G65" s="1" t="s">
        <v>436</v>
      </c>
      <c r="H65" s="6" t="n">
        <v>30180.0</v>
      </c>
      <c r="I65" s="1" t="s">
        <v>437</v>
      </c>
      <c r="J65" s="6" t="n">
        <v>29332.0</v>
      </c>
      <c r="K65" s="1" t="s">
        <v>79</v>
      </c>
      <c r="L65" s="1" t="s">
        <v>79</v>
      </c>
      <c r="M65" s="1" t="s">
        <v>51</v>
      </c>
      <c r="N65" s="5" t="str">
        <f>HYPERLINK("https://www.incopat.com/detail/init2?formerQuery=%2B4Cz3%2FEpcY8qpm55BJ12%2Bg%3D%3D&amp;local=zh","到incoPat中查看 US4344413A")</f>
        <v>到incoPat中查看
US4344413A</v>
      </c>
    </row>
    <row r="66">
      <c r="A66" s="1" t="n">
        <v>65.0</v>
      </c>
      <c r="B66" s="1" t="s">
        <v>438</v>
      </c>
      <c r="C66" s="1" t="s">
        <v>439</v>
      </c>
      <c r="D66" s="1" t="s">
        <v>440</v>
      </c>
      <c r="E66" s="1" t="s">
        <v>441</v>
      </c>
      <c r="F66" s="1" t="s">
        <v>395</v>
      </c>
      <c r="G66" s="1" t="s">
        <v>442</v>
      </c>
      <c r="H66" s="6" t="n">
        <v>37607.0</v>
      </c>
      <c r="I66" s="1" t="s">
        <v>443</v>
      </c>
      <c r="J66" s="6" t="n">
        <v>36878.0</v>
      </c>
      <c r="K66" s="1" t="s">
        <v>79</v>
      </c>
      <c r="L66" s="1" t="s">
        <v>79</v>
      </c>
      <c r="M66" s="1" t="s">
        <v>51</v>
      </c>
      <c r="N66" s="5" t="str">
        <f>HYPERLINK("https://www.incopat.com/detail/init2?formerQuery=XNEHaAW573yEXHMtRnKXr%2FR0OjOTHMZL&amp;local=zh","到incoPat中查看 US6496772B1")</f>
        <v>到incoPat中查看
US6496772B1</v>
      </c>
    </row>
    <row r="67">
      <c r="A67" s="1" t="n">
        <v>66.0</v>
      </c>
      <c r="B67" s="1" t="s">
        <v>444</v>
      </c>
      <c r="C67" s="1" t="s">
        <v>445</v>
      </c>
      <c r="D67" s="1" t="s">
        <v>446</v>
      </c>
      <c r="E67" s="1" t="s">
        <v>447</v>
      </c>
      <c r="F67" s="1" t="s">
        <v>448</v>
      </c>
      <c r="G67" s="1" t="s">
        <v>449</v>
      </c>
      <c r="H67" s="6" t="n">
        <v>43069.0</v>
      </c>
      <c r="I67" s="1" t="s">
        <v>450</v>
      </c>
      <c r="J67" s="1"/>
      <c r="K67" s="1" t="s">
        <v>177</v>
      </c>
      <c r="L67" s="1" t="s">
        <v>21</v>
      </c>
      <c r="M67" s="1" t="s">
        <v>22</v>
      </c>
      <c r="N67" s="5" t="str">
        <f>HYPERLINK("https://www.incopat.com/detail/init2?formerQuery=EjdcrAf2M90pYDAZAVVwReHxjWlm25wW&amp;local=zh","到incoPat中查看 DE112016001187T5")</f>
        <v>到incoPat中查看
DE112016001187T5</v>
      </c>
    </row>
    <row r="68">
      <c r="A68" s="1" t="n">
        <v>67.0</v>
      </c>
      <c r="B68" s="1" t="s">
        <v>451</v>
      </c>
      <c r="C68" s="1" t="s">
        <v>452</v>
      </c>
      <c r="D68" s="1" t="s">
        <v>453</v>
      </c>
      <c r="E68" s="1" t="s">
        <v>454</v>
      </c>
      <c r="F68" s="1" t="s">
        <v>63</v>
      </c>
      <c r="G68" s="1" t="s">
        <v>455</v>
      </c>
      <c r="H68" s="6" t="n">
        <v>42817.0</v>
      </c>
      <c r="I68" s="1" t="s">
        <v>456</v>
      </c>
      <c r="J68" s="6" t="n">
        <v>42264.0</v>
      </c>
      <c r="K68" s="1" t="s">
        <v>21</v>
      </c>
      <c r="L68" s="1" t="s">
        <v>21</v>
      </c>
      <c r="M68" s="1" t="s">
        <v>22</v>
      </c>
      <c r="N68" s="5" t="str">
        <f>HYPERLINK("https://www.incopat.com/detail/init2?formerQuery=K6nQvfc4925poPzyR5Iw80Ri7jE9kbLO&amp;local=zh","到incoPat中查看 DE102015217765A1")</f>
        <v>到incoPat中查看
DE102015217765A1</v>
      </c>
    </row>
    <row r="69">
      <c r="A69" s="1" t="n">
        <v>68.0</v>
      </c>
      <c r="B69" s="1" t="s">
        <v>457</v>
      </c>
      <c r="C69" s="1" t="s">
        <v>458</v>
      </c>
      <c r="D69" s="1" t="s">
        <v>459</v>
      </c>
      <c r="E69" s="1" t="s">
        <v>460</v>
      </c>
      <c r="F69" s="1" t="s">
        <v>461</v>
      </c>
      <c r="G69" s="1" t="s">
        <v>462</v>
      </c>
      <c r="H69" s="6" t="n">
        <v>40410.0</v>
      </c>
      <c r="I69" s="1" t="s">
        <v>463</v>
      </c>
      <c r="J69" s="6" t="n">
        <v>40259.0</v>
      </c>
      <c r="K69" s="1" t="s">
        <v>21</v>
      </c>
      <c r="L69" s="1" t="s">
        <v>21</v>
      </c>
      <c r="M69" s="1" t="s">
        <v>464</v>
      </c>
      <c r="N69" s="5" t="str">
        <f>HYPERLINK("https://www.incopat.com/detail/init2?formerQuery=L%2Brlnb1zRnU16yUwVCzjF2GuxfaWZrjp&amp;local=zh","到incoPat中查看 IN687DEL2010A")</f>
        <v>到incoPat中查看
IN687DEL2010A</v>
      </c>
    </row>
    <row r="70">
      <c r="A70" s="1" t="n">
        <v>69.0</v>
      </c>
      <c r="B70" s="1" t="s">
        <v>465</v>
      </c>
      <c r="C70" s="1" t="s">
        <v>466</v>
      </c>
      <c r="D70" s="1" t="s">
        <v>467</v>
      </c>
      <c r="E70" s="1" t="s">
        <v>468</v>
      </c>
      <c r="F70" s="1" t="s">
        <v>18</v>
      </c>
      <c r="G70" s="1" t="s">
        <v>469</v>
      </c>
      <c r="H70" s="6" t="n">
        <v>43769.0</v>
      </c>
      <c r="I70" s="1" t="s">
        <v>470</v>
      </c>
      <c r="J70" s="6" t="n">
        <v>43312.0</v>
      </c>
      <c r="K70" s="1" t="s">
        <v>79</v>
      </c>
      <c r="L70" s="1" t="s">
        <v>79</v>
      </c>
      <c r="M70" s="1" t="s">
        <v>22</v>
      </c>
      <c r="N70" s="5" t="str">
        <f>HYPERLINK("https://www.incopat.com/detail/init2?formerQuery=K6nQvfc4925Ru%2FcsQkcIx2JOLb3t%2F%2BtS&amp;local=zh","到incoPat中查看 DE102018212756B3")</f>
        <v>到incoPat中查看
DE102018212756B3</v>
      </c>
    </row>
    <row r="71">
      <c r="A71" s="1" t="n">
        <v>70.0</v>
      </c>
      <c r="B71" s="1" t="s">
        <v>471</v>
      </c>
      <c r="C71" s="1" t="s">
        <v>472</v>
      </c>
      <c r="D71" s="1" t="s">
        <v>473</v>
      </c>
      <c r="E71" s="1" t="s">
        <v>474</v>
      </c>
      <c r="F71" s="1" t="s">
        <v>18</v>
      </c>
      <c r="G71" s="1" t="s">
        <v>475</v>
      </c>
      <c r="H71" s="6" t="n">
        <v>43887.0</v>
      </c>
      <c r="I71" s="1" t="s">
        <v>476</v>
      </c>
      <c r="J71" s="6" t="n">
        <v>43333.0</v>
      </c>
      <c r="K71" s="1" t="s">
        <v>21</v>
      </c>
      <c r="L71" s="1" t="s">
        <v>21</v>
      </c>
      <c r="M71" s="1" t="s">
        <v>87</v>
      </c>
      <c r="N71" s="5" t="str">
        <f>HYPERLINK("https://www.incopat.com/detail/init2?formerQuery=gz4jWQpTkYTTuIt5axHaw%2FR0OjOTHMZL&amp;local=zh","到incoPat中查看 EP3614540A1")</f>
        <v>到incoPat中查看
EP3614540A1</v>
      </c>
    </row>
    <row r="72">
      <c r="A72" s="1" t="n">
        <v>71.0</v>
      </c>
      <c r="B72" s="1" t="s">
        <v>477</v>
      </c>
      <c r="C72" s="1" t="s">
        <v>478</v>
      </c>
      <c r="D72" s="1" t="s">
        <v>479</v>
      </c>
      <c r="E72" s="1" t="s">
        <v>480</v>
      </c>
      <c r="F72" s="1" t="s">
        <v>481</v>
      </c>
      <c r="G72" s="1" t="s">
        <v>482</v>
      </c>
      <c r="H72" s="6" t="n">
        <v>37420.0</v>
      </c>
      <c r="I72" s="1" t="s">
        <v>483</v>
      </c>
      <c r="J72" s="6" t="n">
        <v>36871.0</v>
      </c>
      <c r="K72" s="1" t="s">
        <v>79</v>
      </c>
      <c r="L72" s="1" t="s">
        <v>79</v>
      </c>
      <c r="M72" s="1" t="s">
        <v>484</v>
      </c>
      <c r="N72" s="5" t="str">
        <f>HYPERLINK("https://www.incopat.com/detail/init2?formerQuery=t4mOzMPOFpv6eUGoZHqJ3%2FR0OjOTHMZL&amp;local=zh","到incoPat中查看 NL1016848C2")</f>
        <v>到incoPat中查看
NL1016848C2</v>
      </c>
    </row>
    <row r="73">
      <c r="A73" s="1" t="n">
        <v>72.0</v>
      </c>
      <c r="B73" s="1" t="s">
        <v>485</v>
      </c>
      <c r="C73" s="1" t="s">
        <v>486</v>
      </c>
      <c r="D73" s="1" t="s">
        <v>487</v>
      </c>
      <c r="E73" s="1" t="s">
        <v>488</v>
      </c>
      <c r="F73" s="1" t="s">
        <v>63</v>
      </c>
      <c r="G73" s="1" t="s">
        <v>489</v>
      </c>
      <c r="H73" s="6" t="n">
        <v>39009.0</v>
      </c>
      <c r="I73" s="1" t="s">
        <v>490</v>
      </c>
      <c r="J73" s="6" t="n">
        <v>38794.0</v>
      </c>
      <c r="K73" s="1" t="s">
        <v>21</v>
      </c>
      <c r="L73" s="1" t="s">
        <v>21</v>
      </c>
      <c r="M73" s="1" t="s">
        <v>22</v>
      </c>
      <c r="N73" s="5" t="str">
        <f>HYPERLINK("https://www.incopat.com/detail/init2?formerQuery=K6nQvfc4925l5ZTLNz8CHTs13M5dXLHE&amp;local=zh","到incoPat中查看 DE102006012534A1")</f>
        <v>到incoPat中查看
DE102006012534A1</v>
      </c>
    </row>
    <row r="74">
      <c r="A74" s="1" t="n">
        <v>73.0</v>
      </c>
      <c r="B74" s="1" t="s">
        <v>491</v>
      </c>
      <c r="C74" s="1" t="s">
        <v>492</v>
      </c>
      <c r="D74" s="1" t="s">
        <v>493</v>
      </c>
      <c r="E74" s="1" t="s">
        <v>494</v>
      </c>
      <c r="F74" s="1" t="s">
        <v>63</v>
      </c>
      <c r="G74" s="1" t="s">
        <v>495</v>
      </c>
      <c r="H74" s="6" t="n">
        <v>38357.0</v>
      </c>
      <c r="I74" s="1" t="s">
        <v>496</v>
      </c>
      <c r="J74" s="6" t="n">
        <v>37526.0</v>
      </c>
      <c r="K74" s="1" t="s">
        <v>79</v>
      </c>
      <c r="L74" s="1" t="s">
        <v>79</v>
      </c>
      <c r="M74" s="1" t="s">
        <v>22</v>
      </c>
      <c r="N74" s="5" t="str">
        <f>HYPERLINK("https://www.incopat.com/detail/init2?formerQuery=K6nQvfc4926%2F4XlHmvSePGr4kAd0KKkg&amp;local=zh","到incoPat中查看 DE10294558D2")</f>
        <v>到incoPat中查看
DE10294558D2</v>
      </c>
    </row>
    <row r="75">
      <c r="A75" s="1" t="n">
        <v>74.0</v>
      </c>
      <c r="B75" s="1" t="s">
        <v>497</v>
      </c>
      <c r="C75" s="1" t="s">
        <v>498</v>
      </c>
      <c r="D75" s="1" t="s">
        <v>499</v>
      </c>
      <c r="E75" s="1" t="s">
        <v>500</v>
      </c>
      <c r="F75" s="1" t="s">
        <v>501</v>
      </c>
      <c r="G75" s="1" t="s">
        <v>502</v>
      </c>
      <c r="H75" s="6" t="n">
        <v>28081.0</v>
      </c>
      <c r="I75" s="1" t="s">
        <v>503</v>
      </c>
      <c r="J75" s="6" t="n">
        <v>27071.0</v>
      </c>
      <c r="K75" s="1" t="s">
        <v>79</v>
      </c>
      <c r="L75" s="1" t="s">
        <v>79</v>
      </c>
      <c r="M75" s="1" t="s">
        <v>317</v>
      </c>
      <c r="N75" s="5" t="str">
        <f>HYPERLINK("https://www.incopat.com/detail/init2?formerQuery=PuuK83OTUAsWJuFVYQHujA%3D%3D&amp;local=zh","到incoPat中查看 GB1456084A")</f>
        <v>到incoPat中查看
GB1456084A</v>
      </c>
    </row>
  </sheetData>
  <pageMargins bottom="0.75" footer="0.3" header="0.3" left="0.7" right="0.7" top="0.75"/>
  <drawing r:id="rId1"/>
</worksheet>
</file>

<file path=docProps/app.xml><?xml version="1.0" encoding="utf-8"?>
<Properties xmlns="http://schemas.openxmlformats.org/officeDocument/2006/extended-properties">
  <Application>Apache POI</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2022-12-05T11:33:52Z</dcterms:created>
  <dc:creator>Apache POI</dc:creator>
</coreProperties>
</file>