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officeDocument/2006/relationships/extended-properties" Target="docProps/app.xml"/>
  <Relationship Id="rId3" Type="http://schemas.openxmlformats.org/package/2006/relationships/metadata/core-properties" Target="docProps/core.xml"/>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下载的著录项1" r:id="rId3" sheetId="1"/>
  </sheets>
</workbook>
</file>

<file path=xl/sharedStrings.xml><?xml version="1.0" encoding="utf-8"?>
<sst xmlns="http://schemas.openxmlformats.org/spreadsheetml/2006/main" count="294" uniqueCount="164">
  <si>
    <t>序号</t>
  </si>
  <si>
    <t>标题 (中文)</t>
  </si>
  <si>
    <t>标题 (英文)</t>
  </si>
  <si>
    <t>摘要 (中文)</t>
  </si>
  <si>
    <t>摘要 (英文)</t>
  </si>
  <si>
    <t>申请人</t>
  </si>
  <si>
    <t>公开（公告）号</t>
  </si>
  <si>
    <t>公开（公告）日</t>
  </si>
  <si>
    <t>申请号</t>
  </si>
  <si>
    <t>申请日</t>
  </si>
  <si>
    <t>公开类型</t>
  </si>
  <si>
    <t>专利类型</t>
  </si>
  <si>
    <t>公开国别</t>
  </si>
  <si>
    <t>链接到incoPat</t>
  </si>
  <si>
    <t>集成的交叉联结阀</t>
  </si>
  <si>
    <t>Integrated crosslink valve</t>
  </si>
  <si>
    <t>本发明涉及集成的交叉联结阀。空气弹簧悬架系统包括第一空气弹簧，其具有带第一压力的第一容积，向第一悬架组件提供第一弹簧刚度。第二空气弹簧具有壳体，其具有带第二压力的第二容积，向第二悬架组件提供第二弹簧刚度。第二空气弹簧包括第二容积中的活塞。壳体和活塞中一个包括连接到车辆底盘的第一安装结构。壳体和活塞中另一个包括连接到第二悬架组件的第二安装结构。第二空气弹簧包括壳体上的流体连接件。第二空气弹簧包括在壳体中并在打开和关闭位置间移动的交叉联结阀。交叉联结阀选择地连接第二容积流体和流体连接件。交叉联结管线流体连接第一容积和流体连接件。控制器与交叉联结阀连通并响应于输入在打开和关闭位置之间命令交叉联结阀。</t>
  </si>
  <si>
    <t>The invention relates to an integrated crosslink valve. The air spring suspension system includes a first air spring having a first volume with a first pressure that provides a first spring rate to afirst suspension assembly. The second air spring has a housing having a second volume with a second pressure that provides a second spring rate to the second suspension assembly. The second air springincludes a piston in the second volume. One of the housing and the piston includes a first mounting structure connected to a vehicle chassis. The other of the housing and the piston includes a secondmounting structure connected to a second suspension assembly. The second air spring includes a fluid connection on the housing. The second air spring includes a cross-link valve in the housing and moving between open and closed positions. A crossover valve selectively connects the second volume of fluid and the fluid connection. The cross-connect line fluidly connects the first volume and the fluid connection. A controller is in communication with the crossover valve and commands the crossover valve between open and closed positions in response to an input.</t>
  </si>
  <si>
    <t>大陆汽车系统公司</t>
  </si>
  <si>
    <t>CN111376669A</t>
  </si>
  <si>
    <t>CN201911379838.5</t>
  </si>
  <si>
    <t>发明申请</t>
  </si>
  <si>
    <t>中国</t>
  </si>
  <si>
    <t>尤其用于后轮转向系统的转向装置</t>
  </si>
  <si>
    <t>Steering apparatus,  in particular for a rear-wheel steering system</t>
  </si>
  <si>
    <t>本发明涉及一种用于调节机动车车轮，尤其是后轮的轮转向角的转向装置，所述转向装置包括至少一个轮导向部件(1)，通过所述至少一个轮导向部件使所述车轮的轮毂托架(66)与车身相连接，其中，所述轮毂托架(66)能围绕一基本平行于轮平面延伸的转动轴线摆动，所述轮导向部件(1)以与所述转动轴线间隔开的方式铰接在所述轮毂托架上并且能借助一机电式驱动单元(6)来调节所述轮导向部件的长度，其中，所述机电式驱动单元(6)一方面通过传动杆(9)与轮毂托架侧的接头(11)相连接以形成一摆动支承结构(67)，通过所述摆动支承结构实现与所述轮毂托架的连接，所述机电式驱动单元另一方面与车身侧的接头(5)相连接以形成另一摆动支承结构(68)，通过该另一摆动支承结构实现与车身的连接。为了将转向装置集成在非转向车轮的常规的轮悬架结构中并使之适应不同设计的轮悬架结构的受限的结构空间条件，本发明提出，至少一个接头能相对于所述机电式驱动单元被定位和固定在相对于所述机电式驱动单元的纵向轴线的任意的角位置中，使得所述轮导向部件能适应所存在的结构空间条件。</t>
  </si>
  <si>
    <t>A steering device for adjusting a wheel turning angle of a wheel of a motor vehicle,  in particular of a rear wheel,  includes a wheel guide member via which a wheel carrier of the wheel is connected to a vehicle body,  the wheel carrier being swivellable about an axis of rotation disposed parallel to the wheel plane and the wheel guide member being articulated to the wheel carrier at a distance from the axis of rotation and being adjustable in length by an electromechanical drive unit,  the electromechanical drive unit being connected,  on the one hand,  via a push rod to a joint at the wheel carrier end in order to form a swivel bearing to establish a connection to the wheel carrier,  and,  on the other hand,  to a joint at the vehicle body end to form a further swivel bearing to establish a connection to the vehicle body.</t>
  </si>
  <si>
    <t>大陆 特韦斯贸易合伙股份公司及两合公司</t>
  </si>
  <si>
    <t>CN102245460B</t>
  </si>
  <si>
    <t>CN200980149190.0</t>
  </si>
  <si>
    <t>发明授权</t>
  </si>
  <si>
    <t>本发明涉及一种用于调节机动车车轮——尤其是后轮——的轮转向角的转向装置，所述转向装置包括至少一个轮导向部件(1)，通过所述至少一个轮导向部件使所述车轮的轮毂托架(66)与车身相连接，其中，所述轮毂托架(66)能围绕一基本平行于轮平面延伸的转动轴线摆动，所述轮导向部件(1)以与所述转动轴线间隔开的方式铰接在所述轮毂托架上并且能借助一机电式驱动单元(6)来调节所述轮导向部件的长度，其中，所述机电式驱动单元(6)一方面通过传动杆(9)与轮毂托架侧的接头(11)相连接以形成一摆动支承结构(67)，通过所述摆动支承结构实现与所述轮毂托架的连接，所述机电式驱动单元另一方面与车身侧的接头(5)相连接以形成另一摆动支承结构(68)，通过该另一摆动支承结构实现与车身的连接。为了将转向装置集成在非转向车轮的常规的轮悬架结构中并使之适应不同设计的轮悬架结构的受限的结构空间条件，本发明提出，至少一个接头能相对于所述机电式驱动单元被定位和固定在相对于所述机电式驱动单元的纵向轴线的任意的角位置中，使得所述轮导向部件能适应所存在的结构空间条件。</t>
  </si>
  <si>
    <t>The invention relates to a steering apparatus for setting a wheel lock angle of a wheel of a motor vehicle,  in particular a rear wheel,  comprising at least one wheel control element (1),  via which a wheel carrier (66) of the wheel is connected to a vehicle body,  wherein the wheel carrier (66) can be pivoted about a rotational axis which extends substantially parallel to the wheel plane and,  spaced apart from the rotational axis,  the wheel control element (1) is articulated on the wheel carrier and can have its length adjusted by means of an electromechanical drive unit (6),  wherein the electromechanical drive unit (6) is firstly connected via a push rod (9) to a wheel-carrier-side joint (11) in order to form a pivoting bearing (67),  via which a connection to the wheel carrier is realized,  and is secondly connected to a vehicle-body-side joint (5);  in order to form a further pivoting bearing (68),  via which a connection to the vehicle body is realized. In order to integrate the steering apparatus into the conventional wheel suspension system of a non-steerable vehicle wheel and in the process to adapt it to the restricted installation-space conditions of wheel suspension systems of various configurations,  the present invention provides for it to be possible to position and fix at least one joint with respect to the electromechanical drive unit in any desired angular positions in relation to the longitudinal axis of the electromechanical drive unit,  with the result that the wheel control element can be adapted to the prevailing installation-space conditions.</t>
  </si>
  <si>
    <t>CN102245460A</t>
  </si>
  <si>
    <t>具有集成的相关功能的可定制的底盘模块</t>
  </si>
  <si>
    <t>CUSTOMIZABLE CHASSIS MODULE WITH INTEGRATED RELATED FUNCTIONS</t>
  </si>
  <si>
    <t>一种用于组装在车身上的角度或端部模块，包括车轮(或多个车轮)，具有用于将角部模块可拆卸地固定到车身的连接点的车架，能够提供扭矩以驱动车轮的驱动系统，连接到车轮能够制动车轮的制动系统，位于车架和车轮之间的悬架系统，连接到车轮能够为车轮提供转向输入的转向系统，以及通信系统，该通信系统能够从角部或端部模块的驱动控制器、制动控制器和转向控制器中的至少一个与下列中的一个进行通信：另一个角部或端部模块、车辆控制器；自主驱动控制器；另一车辆、基础设施和无线数据服务器。</t>
  </si>
  <si>
    <t>A corner or end module for assembly on a vehicle body comprises a wheel(s),  a frame having connection points for removably securing the corner module to the vehicle body,  a drive system capable of providing torque to drive the wheel(s),  a brake system connected to the wheel(s) capable of braking the wheel(s),  a suspension system located between the frame and the wheel(s),  a steering system connected to the wheel(s),  capable of providing a steering input for the wheel(s),  and a communication system capable of communicating from at least one of a drive controller,  brake controller,  and steeringcontroller of the corner or end module with one of :  another corner or end module,  a vehicle controller;  an autonomous drive controller;  another vehicle,  infrastructure,  and a wireless data server.</t>
  </si>
  <si>
    <t>CN110177704A</t>
  </si>
  <si>
    <t>CN201780075816.2</t>
  </si>
  <si>
    <t>具有集成的快速下降调平阀的罐</t>
  </si>
  <si>
    <t>CAirS WITH INTEGRATED FAST DOWN LEVELING VALVES</t>
  </si>
  <si>
    <t>一种空气悬架系统，包括空气供应系统块，空气供应系统块包括一个或多个空气弹簧阀，其中一个或多个空气弹簧阀设置在空气供应系统块内，空气供应系统块具有阀块壳体。 该系统还包括与一个或多个空气弹簧气动耦合的空气供应系统块，以及与空气供应系统块耦合的至少一个储存器，设置在空气供应系统块内的至少一个马达和泵。 空气悬架还包括设置在空气供应系统块内的快速下降调平阀。</t>
  </si>
  <si>
    <t>An air suspension system includes an air supply system block including one or more air spring valves,  where the one or more air spring valves are disposed within the air supply system block,  the air supply system block having a valve block housing. The system further includes the air supply system block pneumatically coupled with one or more air springs,  and at least one reservoir coupled with the air supply system block,  at least one motor and pump disposed within the air supply system block. The air suspension further includes fast down leveling valves disposed within the air supply system block.</t>
  </si>
  <si>
    <t>Continental Automotive Systems Inc</t>
  </si>
  <si>
    <t>US20210387500A1</t>
  </si>
  <si>
    <t>US16898163</t>
  </si>
  <si>
    <t>美国</t>
  </si>
  <si>
    <t>具有弹性阻尼器轴承固定件的空气悬架支柱</t>
  </si>
  <si>
    <t>AIR SUSPENSION STRUT HAVING AN ELASTIC DAMPER BEARING FASTENING</t>
  </si>
  <si>
    <t>一种用于机动车辆的空气悬架支柱，包括具有空气弹簧盖和滚动活塞的空气弹簧。 减震器与空气弹簧集成在一起，并且具有减震器管和可容纳在减震器管内的活塞杆。 滚动波纹管固定在弹簧盖和滚动活塞之间，从而限定填充有压缩空气的可变容积压力室。 滚动波纹管在滚动活塞上滚动，形成滚动褶皱。 阻尼器轴承容纳在空气弹簧盖的轴承座中并连接到活塞杆。 阻尼器轴承包括支撑件，弹性体和套筒。 一个封闭元件，其插入在减震器轴承上方的轴承座中。 设置在套筒和封闭元件之间的弹性元件。</t>
  </si>
  <si>
    <t>An air suspension strut for a motor vehicle comprises an air spring having an air spring cover and a rolling piston. A shock damper is integrated with the air spring and has a damper tube and a piston rod receivable within the damper tube. A rolling bellows is secured between the spring cover and the rolling piston thereby delimiting a variable volume pressure chamber filled with compressed air. The rolling bellows rolls on the rolling piston with a rolling fold being formed. A damper bearing is accommodated in a bearing socket of the air spring cover and connected to the piston rod. The damper bearing comprises a supporting piece,  an elastomer body,  and a sleeve. A closure element inserted in the bearing socket above the damper bearing. An elastic element arranged between the sleeve and the closure element.</t>
  </si>
  <si>
    <t>Continental Teves Ag Co Ohg</t>
  </si>
  <si>
    <t>US20210283967A1</t>
  </si>
  <si>
    <t>US17197884</t>
  </si>
  <si>
    <t>车轮悬架</t>
  </si>
  <si>
    <t>Wheel suspension</t>
  </si>
  <si>
    <t>本发明涉及一种车轮悬架(1)，它包括轮支架，通过短轴(20)上的一部分固定到车辆底盘(21)，所述安装于形成向轮载荷力的传递，其中在所述附连或集成到紧固力传感器(5)设置。</t>
  </si>
  <si>
    <t>The invention relates to a wheel suspension (1),  comprising a wheel support,  via a stub axle (20) on a part of the chassis (21) is fixed to a vehicle,  wherein the mounting for the transmission of forces towards a wheel loading is formed,  wherein on said attachment or integrated into the fastening force sensor (5) is arranged.</t>
  </si>
  <si>
    <t>DE102017211742A1</t>
  </si>
  <si>
    <t>DE102017211742</t>
  </si>
  <si>
    <t>德国</t>
  </si>
  <si>
    <t>一体式送风机组</t>
  </si>
  <si>
    <t>INTEGRATED AIR-SUPPLY UNIT</t>
  </si>
  <si>
    <t>本发明涉及一种集成供气单元，特别是用于机动车辆的空气悬架系统的集成供气单元，所述单元包括具有电动机和空气干燥器的空气压缩机。 空气压缩机与电动机，空气干燥器和多个气动连接件一起形成一个功能单元。</t>
  </si>
  <si>
    <t>The invention relates to an integrated air-supply unit,  in particular for air-suspension systems for motor vehicles,  said unit comprising an air compressor having an electric motor and an air dryer. The air compressor together with the electric motor,  air dryer and a number of pneumatic connections form a functional unit.</t>
  </si>
  <si>
    <t>EP3131771B1</t>
  </si>
  <si>
    <t>EP15717001</t>
  </si>
  <si>
    <t>欧洲专利局</t>
  </si>
  <si>
    <t>电机基于车辆空气垫弹簧与集成水平传感器在磁阻传感器</t>
  </si>
  <si>
    <t>Motor vehicle air cushion spring with integrated level sensor based on magnetoresistive sensors</t>
  </si>
  <si>
    <t>一个永久磁体(16)被连接到所述活塞(8)所述的内表面和面向它，在该上部盖板的所述波纹管(4)形成所述空气垫，一种磁场传感器(18)。基于在所述强度通过所述传感器监测所述领域的一个电子电路(20)提供一个信号比例以所述悬架的高度。磁阻传感器是特别适当</t>
  </si>
  <si>
    <t>A permanent magnet (16) is attached to the inner surface of the piston (8) and facing it,  on the upper cover  plate of the bellows (4) forming the air cushion,  a magnetic field sensor (18). Based on the strength of the  field monitored by the sensor an electronic circuit (20) provides a signal proportional to the suspension  height. Magnetoresistive sensors are particularly appropriate</t>
  </si>
  <si>
    <t>Continental Aktiengesellschaft; Continental Aktiengesellschafthannover 30165 Dehannover30165dede</t>
  </si>
  <si>
    <t>DE10023622A1</t>
  </si>
  <si>
    <t>DE10023622</t>
  </si>
  <si>
    <t>Integrated air-supply unit</t>
  </si>
  <si>
    <t>Continental Teves Ab Co Ohg</t>
  </si>
  <si>
    <t>US10391830B2</t>
  </si>
  <si>
    <t>US15304761</t>
  </si>
  <si>
    <t>转向机构，特别是用于一个后轮转向机构</t>
  </si>
  <si>
    <t>STEERING MECHANISM,  ESPECIALLY FOR A REAR WHEEL STEERING MECHANISM</t>
  </si>
  <si>
    <t>所述的本发明的目的是以集成一用于调整一转向角度的转向装置的一马达车轮，特别是一种后轮，为一传统轮悬架。所述目的是实现通过一个转向装置包括在至少一个轮导向件通过其一个轮支撑被连接到一车辆体。所述轮旋转，其延伸的支撑是可枢转绕一轴线基本上平行于所述轮平面，同时所述轮导向件是铰接地连接到轮支撑在一从所述的旋转轴线的距离。所述所述轮的导向件是可调长度通过一个驱动单元的装置。</t>
  </si>
  <si>
    <t>The aim of the invention is to integrate a steering device for adjusting a steer angle of a motor vehicle wheel,  particularly a rear wheel,  into a conventional wheel suspension. Said aim is achieved by a steering device comprising at least one wheel guiding member via which a wheel support is connected to a vehicle body. The wheel support is pivotable about an axis of rotation that extends substantially parallel to the wheel plane while the wheel guiding member is hingedly connected to wheel support at a distance from the axis of rotation. The length of the wheel guiding member is adjustable by means of a drive unit.</t>
  </si>
  <si>
    <t>EP1879781A1</t>
  </si>
  <si>
    <t>EP06754924</t>
  </si>
  <si>
    <t>CAIRS WITH INTEGRATED FAST DOWN LEVELING VALVES</t>
  </si>
  <si>
    <t>WO2021253044A1</t>
  </si>
  <si>
    <t>WOUS21070687</t>
  </si>
  <si>
    <t>世界知识产权组织</t>
  </si>
  <si>
    <t>EP1879781B1</t>
  </si>
  <si>
    <t>具有集成加速度计的高度传感器</t>
  </si>
  <si>
    <t>Altitude sensor with integrated accelerometer</t>
  </si>
  <si>
    <t>该装置具有传感器单元(1)，该传感器单元包括距离传感器元件和/或位置传感器元件(2)和/或水平传感器元件和加速度传感器元件(3)。 传感器单元被设计和布置成检测机动车辆的车辆底盘的相对位置和车辆底盘或底盘框架在垂直于路面的Z方向上/沿Z方向的加速度。 传感器单元包括减震器和/或稳定器和/或车轮悬架。 传感器单元与中央电子控制单元连接。</t>
  </si>
  <si>
    <t>The arrangement has a sensor unit (1) comprising a range sensor element and/or a position sensor element (2) and/or a level sensor element and acceleration sensor element (3). The sensor unit is designed and arranged to detect a relative position of a vehicle chassis of a motor vehicle and acceleration of the vehicle chassis or a chassis frame in/along a Z-direction,  perpendicular to the roadway surface. The sensor unit comprises a shock absorber and/or a stabilizer and/or a wheel suspension. The sensor unit is connected with a central electronic control unit.</t>
  </si>
  <si>
    <t>DE102009021648B4</t>
  </si>
  <si>
    <t>DE102009021648</t>
  </si>
  <si>
    <t>综合送风装置</t>
  </si>
  <si>
    <t>本发明涉及一种集成供气单元，特别是用于机动车辆的空气悬架系统，所述单元包括空气压缩机，所述空气压缩机具有电动机和空气干燥器。 空气压缩机与电动机、空气干燥器和多个气动连接件一起形成功能单元</t>
  </si>
  <si>
    <t>The invention relates to an integrated air-supply unit,  in particular for air-suspension systems for motor vehicles,  said unit comprising an air compressor having an electric motor and an air dryer. The air compressor together with the electric motor,  air dryer and a number of pneumatic connections form a functional unit</t>
  </si>
  <si>
    <t>US20170036505A1</t>
  </si>
  <si>
    <t>转向系统，在特定的用于一个后轮转向元件</t>
  </si>
  <si>
    <t>STEERING SYSTEM,  IN PARTICULAR FOR A REAR WHEEL STEERING ELEMENT</t>
  </si>
  <si>
    <t>DE502006008607D1</t>
  </si>
  <si>
    <t>DE502006008607</t>
  </si>
  <si>
    <t>所述的本发明的目的是以集成一用于调整一转向角度的转向装置的一马达车轮，特别是一种后轮，为一传统轮悬架，所述目的是实现通过一个转向装置包括在至少一个轮导向件通过其一个轮支撑被连接到一车辆本体。所述轮支撑被可枢转绕一轴线旋转，其延伸的基本上平行于所述轮平面，同时所述轮导向部件被铰接地连接到轮支撑在一从所述的旋转轴线的距离。所述轮导向件的所述长度通过一驱动单元的装置是可调。</t>
  </si>
  <si>
    <t>Continental Teves Ag Co Ohg; Jungbecker Johann; Linkenbach Steffen; Muth Norman</t>
  </si>
  <si>
    <t>WO2006117343A1</t>
  </si>
  <si>
    <t>WOEP06061925</t>
  </si>
  <si>
    <t>可定制的底盘具有集成的相关功能模块</t>
  </si>
  <si>
    <t>角部或端部模块上的车体，包括轮(一个或多个)，框架，该框架具有用于可拆卸地将转角连接点到车体上，驱动系统可提供扭矩给驱动轮(一个或多个)，，制动系统连接到轮(一个或多个)可制动轮(一个或多个)，悬架系统位于所述框架和所述轮(一个或多个)，转向系统连接到轮(一个或多个)，能够提供转向轮(一个或多个)输入，与通信系统进行通信的至少一个驱动控制器，制动控制器，及转向控制器的角部或端部模块之一 : 另一种角部或端模块，整车控制器；自主驱动控制器；另一车辆的基础设施和无线数据服务器。</t>
  </si>
  <si>
    <t>A corner or end module for assembly on a vehicle body comprises a wheel(s),  a frame having connection points for removably securing the corner module to the vehicle body,  a drive system capable of providing torque to drive the wheel(s), ,  a brake system connected to the wheel(s) capable of braking the wheel(s),  a suspension system located between the frame and the wheel(s),  a steering system connected to the wheel(s),  capable of providing a steering input for the wheel(s),  and a communication system capable of communicating from at least one of a drive controller,  brake controller,  and steering controller of the corner or end module with one of :  another corner or end module,  a vehicle controller;  an autonomous drive controller;  another vehicle,  infrastructure,  and a wireless data server.</t>
  </si>
  <si>
    <t>WO2018106929A1</t>
  </si>
  <si>
    <t>WOUS17065133</t>
  </si>
  <si>
    <t>整体式送风装置</t>
  </si>
  <si>
    <t>[问题]为了提供，以一种方式要小于经济高效的生产，结构紧凑，空间，特别是用于空气供给单元(1)相关的整体式汽车空气悬架系统。本发明(1)中集成有送风装置[A]，(3)(4)具有电动机(2)，空压机和空气干燥器设置。空压机(2)上，电机(3)，(4)及连接器(8)上形成有多个空气干燥空气的功能单元。图形[图1]</t>
  </si>
  <si>
    <t>PROBLEM TO BE SOLVED :  To provide an integrated air-supply unit (1),  in particular for air-suspension systems for motor vehicles,  which is compact,  can be produced in a cost-effective manner and occupies less construction space.
    SOLUTION :  The integrated air-supply unit (1) comprises an air compressor (2) having an electric motor (3) and an air dryer (4). The air compressor (2) together with the electric motor (3),  the air dryer (4) and a plurality of pneumatic connectors (8) forms a functional unit.
    SELECTED DRAWING :  Figure 1
    COPYRIGHT :  (C)2019, JPO&amp;INPIT</t>
  </si>
  <si>
    <t>JP2018188147A</t>
  </si>
  <si>
    <t>JP2018151435</t>
  </si>
  <si>
    <t>日本</t>
  </si>
  <si>
    <t>一后轮转向装置和一个电机车辆设置与所述的相同</t>
  </si>
  <si>
    <t>A rear wheel steering device and a motor vehicle equipped with the same</t>
  </si>
  <si>
    <t>Continental Teves Activin Transfected Ne Park Opp Gezerushiyafuto Und Handel Companion Over Gezerushiyafuto Angeles399023800</t>
  </si>
  <si>
    <t>JP4942739B2</t>
  </si>
  <si>
    <t>JP2008509421</t>
  </si>
  <si>
    <t>轴-驱动的制动装置，在该驱动部件被固定到底盘和驱动轮制动器通过机械传动件</t>
  </si>
  <si>
    <t>Shaft-driven braking device,  in which drive member is fixed to chassis and drives wheel brake via mechanical transmission member</t>
  </si>
  <si>
    <t>所述制动装置是用于一制动操作而不制动流体在所述轮(1)的一车辆。所述车轮制动是通过操作一个致动器(7)在所述底盘(6)。这种操作是通过一个机械传动件(2)发送到所述轮制动。所述传动构件被集成到该轮悬架，是优选的是在所形成的一轴。</t>
  </si>
  <si>
    <t>The braking device is for a brake operated without brake fluid on the wheel (1) of a vehicle. The wheel  brake is operated by an actuator (7) on the chassis (6). This operation is transmitted by a mechanical  transmission member (2) to the wheel brake. The transmission member is integrated into the wheel suspension  and is preferably in the form of a shaft.</t>
  </si>
  <si>
    <t>Continental Teves Ag Co Ohg; Continental Teves Ag Co Ohgfrankfurt 60488 Defrankfurt60488dede</t>
  </si>
  <si>
    <t>DE19961680A1</t>
  </si>
  <si>
    <t>DE19961680</t>
  </si>
  <si>
    <t>空气弹簧，用于汽车的自-调平悬架，具有通过可变长度的线圈绕组提供整体高度传感器和协同工作的感应线圈</t>
  </si>
  <si>
    <t>Air spring for automobile self-leveling suspension,  has integrated height sensor provided by variable length coil winding and cooperating inductive coil</t>
  </si>
  <si>
    <t>本发明涉及一种空气弹簧2与一个集成电梯传感器，其具有一个加长-可变卷10和一线圈12。以所述线圈12的交变电压被施加，其同样使由于在卷到所述磁领域10，由它产生的，以一个张力。所述卷10中所述张力诱导的尺寸和\/或所引起的电流流动，从而架在一透明卷10的连接与所述的圈数，其所产生的磁领域是在所述的有效范围。在一个评价单元28引起的张力和\/或所诱导的电流流动是评估和关闭在所述距离所述盖4通过该回转的活塞6。</t>
  </si>
  <si>
    <t>The invention relates to an air spring 2 with an integrated height sensor,  comprising a length-variable 12 and a coil 10 coiling.  An alternating voltage is applied to the coil 12,  what leads 10 on the basis of the magnetic field produced thereby also to a voltage in the coiling.  The size of the induced voltage or current flow caused thereby in the coiling is 10 in a clear association with the number of the turns of the spiralled portion 10,  the are located in the range of influence of the magnetic field produced.  In an evaluation unit 28 is evaluated or the induced current flow and voltage induced on the distance of the lid 6 closed by the rolling piston 4.</t>
  </si>
  <si>
    <t>Continental Ag</t>
  </si>
  <si>
    <t>DE10017562C1</t>
  </si>
  <si>
    <t>DE10017562</t>
  </si>
  <si>
    <t>Steering apparatus,  in particular for a rear wheel steering</t>
  </si>
  <si>
    <t>在顺序以集成一用于调整一转向角度的转向系统的一个rades一个电机车辆，在特定的一个后轮，为一传统轮悬架，本发明提出一种转向系统，其覆盖在至少一个轮控制部件，在其一个轮与一个车辆车体的所述rades载体被连接，其中所述轮载体是绕一个基本上平行于所述的轮位运行的旋转可倾斜的轴线和所述轮控制部件通过所述的旋转轴线是连接beabstandet在所述轮载体。该轮控制件是可调从而通过一驱动单元在其长度的装置。</t>
  </si>
  <si>
    <t>DE102006020041A1</t>
  </si>
  <si>
    <t>DE102006020041</t>
  </si>
  <si>
    <t>空气弹簧活塞与集成密封</t>
  </si>
  <si>
    <t>AIR SPRING PISTON WITH INTEGRATED SEALING</t>
  </si>
  <si>
    <t>用于空气悬架系统中的空气弹簧包括活塞组件和减震器组件，其中所述活塞组件所述阻尼器组件隔开至少部分地限定气室。密封壁，以形成整体式活塞上成型有活塞组件。该密封件包括至少一个径向向内延伸的密封唇与活塞组件在一个角度的非垂直于轴线的阻尼器和至少一个密封唇接触时所述减振器总成活塞组件和气阀组件组装在一起，密封气室。</t>
  </si>
  <si>
    <t>An air spring for air suspension system comprises a piston assembly and a damper assembly where the piston assembly is spaced apart from the damper assembly to at least partially define an air chamber. A seal is molded with piston walls to form an integrated piston assembly. The seal includes at least one sealing lip extending radially inward from the piston assembly at an angle that is non-perpendicular to an axis of the damper and the at least one sealing lip contacts the damper assembly when the piston assembly and the damper assembly are assembled together to seal the air chamber.</t>
  </si>
  <si>
    <t>EP3009707B1</t>
  </si>
  <si>
    <t>EP15189566</t>
  </si>
  <si>
    <t>用于空气悬架系统中的空气弹簧包括活塞组件和阻尼器组件，其中，活塞组件从阻尼器组件间隔开至少部分地限定气室。密封上成型有活塞壁上，形成整体式活塞组件。该密封件包括至少一个径向向内延伸的密封唇从上的角度处的活塞组件非垂直于轴线的阻尼器和所述至少一个密封唇接触阻尼器组件时，活塞组件和阻尼器组件装配在一起，从而密封气室。</t>
  </si>
  <si>
    <t>EP3009707A1</t>
  </si>
  <si>
    <t>一体式送风装置</t>
  </si>
  <si>
    <t>本发明特别涉及一种用于车辆的空气-悬架系统的集成式空气-供应单元(1)，上述单元包括具有电机(3)和空气干燥器(4)的空气压缩机(2)。空气压缩机(2)与电机(3)、空气干燥器(4)和多数气动连接件(8)一起形成功能单元。</t>
  </si>
  <si>
    <t>Continental Teves Ag &amp; Co Ohg</t>
  </si>
  <si>
    <t>KR102260930B1</t>
  </si>
  <si>
    <t>KR1020167028555</t>
  </si>
  <si>
    <t>韩国</t>
  </si>
  <si>
    <t>格拉弗，在特定的B1BJ转向锁用于调节所述转向装置被向后兼容的角度与传统的轮悬架用于集成到，所述本发明是指对，作为转向装置，用于使用所述轮围绕所述连接载体用于1或更多的轮式导向构件与其相关联的这样的，所述轮载体一个基本上轮，以允许容易排水的所述冷却剂所述表面以被，其为可围绕枢转的一，轮式导向构件轮载体掉从一个轴线旋转的，作为以可在至少基本上铰接到在一公开的一种转向装置。的所述产品是改进的轮-所述通过在所述驱动单元的长度可被调节。。</t>
  </si>
  <si>
    <t>Continental Teves Ag Coohg</t>
  </si>
  <si>
    <t>KR101259206B1</t>
  </si>
  <si>
    <t>KR1020077025380</t>
  </si>
  <si>
    <t>所述的本发明的目的是以集成一用于调整一转向角度的转向装置的一马达车轮，特别是一种后轮，为一传统轮悬架，所述目的是实现通过一个转向装置包括在至少一个轮导向件通过其一个轮支撑被连接到一车辆本体。所述轮支撑被可枢转绕一轴线旋转，其延伸的基本上平行于所述轮平面，同时所述轮导向部件被铰接地连接到轮支撑在一从所述的旋转轴线的距离。所述轮导向件的所述长度通过一驱动单元的装置是可调。kipo℃wipo2008</t>
  </si>
  <si>
    <t>The aim of the invention is to integrate a steering device for adjusting a steer angle of a motor vehicle wheel,  particularly a rear wheel,  into a conventional wheel suspension. Said aim is achieved by a steering device comprising at least one wheel guiding member via which a wheel support is connected to a vehicle body. The wheel support is pivotable about an axis of rotation that extends substantially parallel to the wheel plane while the wheel guiding member is hingedly connected to wheel support at a distance from the axis of rotation. The length of the wheel guiding member is adjustable by means of a drive unit.
    © KIPO &amp; WIPO 2008</t>
  </si>
  <si>
    <t>KR1020080002917A</t>
  </si>
</sst>
</file>

<file path=xl/styles.xml><?xml version="1.0" encoding="utf-8"?>
<styleSheet xmlns="http://schemas.openxmlformats.org/spreadsheetml/2006/main">
  <numFmts count="1">
    <numFmt numFmtId="165" formatCode="yyyy/m/d"/>
  </numFmts>
  <fonts count="3">
    <font>
      <sz val="11.0"/>
      <color indexed="8"/>
      <name val="Calibri"/>
      <family val="2"/>
      <scheme val="minor"/>
    </font>
    <font>
      <name val="微软雅黑"/>
      <sz val="10.0"/>
    </font>
    <font>
      <name val="Calibri"/>
      <sz val="11.0"/>
      <color indexed="12"/>
      <u val="single"/>
    </font>
  </fonts>
  <fills count="5">
    <fill>
      <patternFill patternType="none"/>
    </fill>
    <fill>
      <patternFill patternType="darkGray"/>
    </fill>
    <fill>
      <patternFill>
        <bgColor indexed="49"/>
      </patternFill>
    </fill>
    <fill>
      <patternFill>
        <fgColor indexed="49"/>
        <bgColor indexed="49"/>
      </patternFill>
    </fill>
    <fill>
      <patternFill patternType="solid">
        <fgColor indexed="49"/>
        <bgColor indexed="49"/>
      </patternFill>
    </fill>
  </fills>
  <borders count="3">
    <border>
      <left/>
      <right/>
      <top/>
      <bottom/>
      <diagonal/>
    </border>
    <border>
      <right>
        <color indexed="8"/>
      </right>
    </border>
    <border>
      <right style="thin">
        <color indexed="8"/>
      </right>
    </border>
  </borders>
  <cellStyleXfs count="1">
    <xf numFmtId="0" fontId="0" fillId="0" borderId="0"/>
  </cellStyleXfs>
  <cellXfs count="8">
    <xf numFmtId="0" fontId="0" fillId="0" borderId="0" xfId="0"/>
    <xf numFmtId="0" fontId="1" fillId="0" borderId="0" xfId="0" applyFont="true">
      <alignment wrapText="true" horizontal="center" vertical="center"/>
    </xf>
    <xf numFmtId="0" fontId="1" fillId="0" borderId="0" xfId="0" applyFont="true">
      <alignment wrapText="true" horizontal="left"/>
    </xf>
    <xf numFmtId="0" fontId="1" fillId="4" borderId="2" xfId="0" applyFill="true" applyFont="true" applyBorder="true">
      <alignment wrapText="true" horizontal="center" vertical="center"/>
    </xf>
    <xf numFmtId="0" fontId="0" fillId="0" borderId="0" xfId="0">
      <alignment horizontal="center" vertical="center" wrapText="true"/>
    </xf>
    <xf numFmtId="0" fontId="2" fillId="0" borderId="0" xfId="0" applyFont="true">
      <alignment horizontal="center" vertical="center"/>
    </xf>
    <xf numFmtId="165" fontId="0" fillId="0" borderId="0" xfId="0" applyNumberFormat="true">
      <alignment horizontal="center" vertical="center"/>
    </xf>
    <xf numFmtId="0" fontId="1" fillId="0" borderId="0" xfId="0" applyFont="true">
      <alignment wrapText="true" horizontal="left" vertical="center"/>
    </xf>
  </cellXfs>
</styleSheet>
</file>

<file path=xl/_rels/workbook.xml.rels><?xml version="1.0" encoding="UTF-8"?>

<Relationships xmlns="http://schemas.openxmlformats.org/package/2006/relationships">
  <Relationship Id="rId1" Type="http://schemas.openxmlformats.org/officeDocument/2006/relationships/sharedStrings" Target="sharedStrings.xml"/>
  <Relationship Id="rId2" Type="http://schemas.openxmlformats.org/officeDocument/2006/relationships/styles" Target="styles.xml"/>
  <Relationship Id="rId3" Type="http://schemas.openxmlformats.org/officeDocument/2006/relationships/worksheet" Target="worksheets/sheet1.xml"/>
</Relationships>

</file>

<file path=xl/drawings/drawing1.xml><?xml version="1.0" encoding="utf-8"?>
<xdr:wsDr xmlns:xdr="http://schemas.openxmlformats.org/drawingml/2006/spreadsheetDrawing"/>
</file>

<file path=xl/worksheets/_rels/sheet1.xml.rels><?xml version="1.0" encoding="UTF-8"?>

<Relationships xmlns="http://schemas.openxmlformats.org/package/2006/relationships">
  <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dimension ref="A1"/>
  <sheetViews>
    <sheetView workbookViewId="0" tabSelected="true">
      <pane ySplit="1.0" state="frozen" topLeftCell="A2" activePane="bottomLeft"/>
      <selection pane="bottomLeft"/>
    </sheetView>
  </sheetViews>
  <sheetFormatPr defaultRowHeight="15.0"/>
  <cols>
    <col min="2" max="2" width="30.0" customWidth="true"/>
    <col min="3" max="3" width="30.0" customWidth="true"/>
    <col min="4" max="4" width="65.0" customWidth="true"/>
    <col min="5" max="5" width="65.0" customWidth="true"/>
    <col min="6" max="6" width="30.0" customWidth="true"/>
    <col min="7" max="7" width="30.0" customWidth="true"/>
    <col min="8" max="8" width="30.0" customWidth="true"/>
    <col min="9" max="9" width="30.0" customWidth="true"/>
    <col min="10" max="10" width="30.0" customWidth="true"/>
    <col min="11" max="11" width="30.0" customWidth="true"/>
    <col min="12" max="12" width="30.0" customWidth="true"/>
    <col min="13" max="13" width="30.0" customWidth="true"/>
    <col min="14" max="14" width="30.0" customWidth="true"/>
  </cols>
  <sheetData>
    <row r="1">
      <c r="A1" s="3" t="s">
        <v>0</v>
      </c>
      <c r="B1" s="3" t="s">
        <v>1</v>
      </c>
      <c r="C1" s="3" t="s">
        <v>2</v>
      </c>
      <c r="D1" s="3" t="s">
        <v>3</v>
      </c>
      <c r="E1" s="3" t="s">
        <v>4</v>
      </c>
      <c r="F1" s="3" t="s">
        <v>5</v>
      </c>
      <c r="G1" s="3" t="s">
        <v>6</v>
      </c>
      <c r="H1" s="3" t="s">
        <v>7</v>
      </c>
      <c r="I1" s="3" t="s">
        <v>8</v>
      </c>
      <c r="J1" s="3" t="s">
        <v>9</v>
      </c>
      <c r="K1" s="3" t="s">
        <v>10</v>
      </c>
      <c r="L1" s="3" t="s">
        <v>11</v>
      </c>
      <c r="M1" s="3" t="s">
        <v>12</v>
      </c>
      <c r="N1" s="3" t="s">
        <v>13</v>
      </c>
    </row>
    <row r="2">
      <c r="A2" s="1" t="n">
        <v>1.0</v>
      </c>
      <c r="B2" s="1" t="s">
        <v>14</v>
      </c>
      <c r="C2" s="1" t="s">
        <v>15</v>
      </c>
      <c r="D2" s="1" t="s">
        <v>16</v>
      </c>
      <c r="E2" s="1" t="s">
        <v>17</v>
      </c>
      <c r="F2" s="1" t="s">
        <v>18</v>
      </c>
      <c r="G2" s="1" t="s">
        <v>19</v>
      </c>
      <c r="H2" s="6" t="n">
        <v>44019.0</v>
      </c>
      <c r="I2" s="1" t="s">
        <v>20</v>
      </c>
      <c r="J2" s="6" t="n">
        <v>43826.0</v>
      </c>
      <c r="K2" s="1" t="s">
        <v>21</v>
      </c>
      <c r="L2" s="1" t="s">
        <v>21</v>
      </c>
      <c r="M2" s="1" t="s">
        <v>22</v>
      </c>
      <c r="N2" s="5" t="str">
        <f>HYPERLINK("https://www.incopat.com/detail/init2?formerQuery=3eQEo0gaDTg5M9PCAr4D0mr4kAd0KKkg&amp;local=zh","到incoPat中查看 CN111376669A")</f>
        <v>到incoPat中查看
CN111376669A</v>
      </c>
    </row>
    <row r="3">
      <c r="A3" s="1" t="n">
        <v>2.0</v>
      </c>
      <c r="B3" s="1" t="s">
        <v>23</v>
      </c>
      <c r="C3" s="1" t="s">
        <v>24</v>
      </c>
      <c r="D3" s="1" t="s">
        <v>25</v>
      </c>
      <c r="E3" s="1" t="s">
        <v>26</v>
      </c>
      <c r="F3" s="1" t="s">
        <v>27</v>
      </c>
      <c r="G3" s="1" t="s">
        <v>28</v>
      </c>
      <c r="H3" s="6" t="n">
        <v>42179.0</v>
      </c>
      <c r="I3" s="1" t="s">
        <v>29</v>
      </c>
      <c r="J3" s="6" t="n">
        <v>40155.0</v>
      </c>
      <c r="K3" s="1" t="s">
        <v>30</v>
      </c>
      <c r="L3" s="1" t="s">
        <v>30</v>
      </c>
      <c r="M3" s="1" t="s">
        <v>22</v>
      </c>
      <c r="N3" s="5" t="str">
        <f>HYPERLINK("https://www.incopat.com/detail/init2?formerQuery=wE2KAomDT2jVFYNnJ22pp2r4kAd0KKkg&amp;local=zh","到incoPat中查看 CN102245460B")</f>
        <v>到incoPat中查看
CN102245460B</v>
      </c>
    </row>
    <row r="4">
      <c r="A4" s="1" t="n">
        <v>3.0</v>
      </c>
      <c r="B4" s="1" t="s">
        <v>23</v>
      </c>
      <c r="C4" s="1" t="s">
        <v>24</v>
      </c>
      <c r="D4" s="1" t="s">
        <v>31</v>
      </c>
      <c r="E4" s="1" t="s">
        <v>32</v>
      </c>
      <c r="F4" s="1" t="s">
        <v>27</v>
      </c>
      <c r="G4" s="1" t="s">
        <v>33</v>
      </c>
      <c r="H4" s="6" t="n">
        <v>40863.0</v>
      </c>
      <c r="I4" s="1" t="s">
        <v>29</v>
      </c>
      <c r="J4" s="6" t="n">
        <v>40155.0</v>
      </c>
      <c r="K4" s="1" t="s">
        <v>21</v>
      </c>
      <c r="L4" s="1" t="s">
        <v>21</v>
      </c>
      <c r="M4" s="1" t="s">
        <v>22</v>
      </c>
      <c r="N4" s="5" t="str">
        <f>HYPERLINK("https://www.incopat.com/detail/init2?formerQuery=wE2KAomDT2iGQAbs6YCCNGr4kAd0KKkg&amp;local=zh","到incoPat中查看 CN102245460A")</f>
        <v>到incoPat中查看
CN102245460A</v>
      </c>
    </row>
    <row r="5">
      <c r="A5" s="1" t="n">
        <v>4.0</v>
      </c>
      <c r="B5" s="1" t="s">
        <v>34</v>
      </c>
      <c r="C5" s="1" t="s">
        <v>35</v>
      </c>
      <c r="D5" s="1" t="s">
        <v>36</v>
      </c>
      <c r="E5" s="1" t="s">
        <v>37</v>
      </c>
      <c r="F5" s="1" t="s">
        <v>18</v>
      </c>
      <c r="G5" s="1" t="s">
        <v>38</v>
      </c>
      <c r="H5" s="6" t="n">
        <v>43704.0</v>
      </c>
      <c r="I5" s="1" t="s">
        <v>39</v>
      </c>
      <c r="J5" s="6" t="n">
        <v>43076.0</v>
      </c>
      <c r="K5" s="1" t="s">
        <v>21</v>
      </c>
      <c r="L5" s="1" t="s">
        <v>21</v>
      </c>
      <c r="M5" s="1" t="s">
        <v>22</v>
      </c>
      <c r="N5" s="5" t="str">
        <f>HYPERLINK("https://www.incopat.com/detail/init2?formerQuery=3eQEo0gaDThlRbW%2FTF6hdGr4kAd0KKkg&amp;local=zh","到incoPat中查看 CN110177704A")</f>
        <v>到incoPat中查看
CN110177704A</v>
      </c>
    </row>
    <row r="6">
      <c r="A6" s="1" t="n">
        <v>5.0</v>
      </c>
      <c r="B6" s="1" t="s">
        <v>40</v>
      </c>
      <c r="C6" s="1" t="s">
        <v>41</v>
      </c>
      <c r="D6" s="1" t="s">
        <v>42</v>
      </c>
      <c r="E6" s="1" t="s">
        <v>43</v>
      </c>
      <c r="F6" s="1" t="s">
        <v>44</v>
      </c>
      <c r="G6" s="1" t="s">
        <v>45</v>
      </c>
      <c r="H6" s="6" t="n">
        <v>44546.0</v>
      </c>
      <c r="I6" s="1" t="s">
        <v>46</v>
      </c>
      <c r="J6" s="6" t="n">
        <v>43992.0</v>
      </c>
      <c r="K6" s="1" t="s">
        <v>21</v>
      </c>
      <c r="L6" s="1" t="s">
        <v>21</v>
      </c>
      <c r="M6" s="1" t="s">
        <v>47</v>
      </c>
      <c r="N6" s="5" t="str">
        <f>HYPERLINK("https://www.incopat.com/detail/init2?formerQuery=IBO7qw220rGkWU21kA4TGcPRaceoSxX2&amp;local=zh","到incoPat中查看 US20210387500A1")</f>
        <v>到incoPat中查看
US20210387500A1</v>
      </c>
    </row>
    <row r="7">
      <c r="A7" s="1" t="n">
        <v>6.0</v>
      </c>
      <c r="B7" s="1" t="s">
        <v>48</v>
      </c>
      <c r="C7" s="1" t="s">
        <v>49</v>
      </c>
      <c r="D7" s="1" t="s">
        <v>50</v>
      </c>
      <c r="E7" s="1" t="s">
        <v>51</v>
      </c>
      <c r="F7" s="1" t="s">
        <v>52</v>
      </c>
      <c r="G7" s="1" t="s">
        <v>53</v>
      </c>
      <c r="H7" s="6" t="n">
        <v>44455.0</v>
      </c>
      <c r="I7" s="1" t="s">
        <v>54</v>
      </c>
      <c r="J7" s="6" t="n">
        <v>44265.0</v>
      </c>
      <c r="K7" s="1" t="s">
        <v>21</v>
      </c>
      <c r="L7" s="1" t="s">
        <v>21</v>
      </c>
      <c r="M7" s="1" t="s">
        <v>47</v>
      </c>
      <c r="N7" s="5" t="str">
        <f>HYPERLINK("https://www.incopat.com/detail/init2?formerQuery=IBO7qw220rEhMd7xhAjVOnJScM9FJtI3&amp;local=zh","到incoPat中查看 US20210283967A1")</f>
        <v>到incoPat中查看
US20210283967A1</v>
      </c>
    </row>
    <row r="8">
      <c r="A8" s="1" t="n">
        <v>7.0</v>
      </c>
      <c r="B8" s="1" t="s">
        <v>55</v>
      </c>
      <c r="C8" s="1" t="s">
        <v>56</v>
      </c>
      <c r="D8" s="1" t="s">
        <v>57</v>
      </c>
      <c r="E8" s="1" t="s">
        <v>58</v>
      </c>
      <c r="F8" s="1" t="s">
        <v>52</v>
      </c>
      <c r="G8" s="1" t="s">
        <v>59</v>
      </c>
      <c r="H8" s="6" t="n">
        <v>43475.0</v>
      </c>
      <c r="I8" s="1" t="s">
        <v>60</v>
      </c>
      <c r="J8" s="6" t="n">
        <v>42926.0</v>
      </c>
      <c r="K8" s="1" t="s">
        <v>21</v>
      </c>
      <c r="L8" s="1" t="s">
        <v>21</v>
      </c>
      <c r="M8" s="1" t="s">
        <v>61</v>
      </c>
      <c r="N8" s="5" t="str">
        <f>HYPERLINK("https://www.incopat.com/detail/init2?formerQuery=K6nQvfc4927SxHgYvNgfhFBdGcy9scwW&amp;local=zh","到incoPat中查看 DE102017211742A1")</f>
        <v>到incoPat中查看
DE102017211742A1</v>
      </c>
    </row>
    <row r="9">
      <c r="A9" s="1" t="n">
        <v>8.0</v>
      </c>
      <c r="B9" s="1" t="s">
        <v>62</v>
      </c>
      <c r="C9" s="1" t="s">
        <v>63</v>
      </c>
      <c r="D9" s="1" t="s">
        <v>64</v>
      </c>
      <c r="E9" s="1" t="s">
        <v>65</v>
      </c>
      <c r="F9" s="1" t="s">
        <v>52</v>
      </c>
      <c r="G9" s="1" t="s">
        <v>66</v>
      </c>
      <c r="H9" s="6" t="n">
        <v>43712.0</v>
      </c>
      <c r="I9" s="1" t="s">
        <v>67</v>
      </c>
      <c r="J9" s="6" t="n">
        <v>42111.0</v>
      </c>
      <c r="K9" s="1" t="s">
        <v>30</v>
      </c>
      <c r="L9" s="1" t="s">
        <v>30</v>
      </c>
      <c r="M9" s="1" t="s">
        <v>68</v>
      </c>
      <c r="N9" s="5" t="str">
        <f>HYPERLINK("https://www.incopat.com/detail/init2?formerQuery=uMmSHJfR%2FbNw1bFtotFnnfR0OjOTHMZL&amp;local=zh","到incoPat中查看 EP3131771B1")</f>
        <v>到incoPat中查看
EP3131771B1</v>
      </c>
    </row>
    <row r="10">
      <c r="A10" s="1" t="n">
        <v>9.0</v>
      </c>
      <c r="B10" s="1" t="s">
        <v>69</v>
      </c>
      <c r="C10" s="1" t="s">
        <v>70</v>
      </c>
      <c r="D10" s="1" t="s">
        <v>71</v>
      </c>
      <c r="E10" s="1" t="s">
        <v>72</v>
      </c>
      <c r="F10" s="1" t="s">
        <v>73</v>
      </c>
      <c r="G10" s="1" t="s">
        <v>74</v>
      </c>
      <c r="H10" s="6" t="n">
        <v>37217.0</v>
      </c>
      <c r="I10" s="1" t="s">
        <v>75</v>
      </c>
      <c r="J10" s="6" t="n">
        <v>36659.0</v>
      </c>
      <c r="K10" s="1" t="s">
        <v>21</v>
      </c>
      <c r="L10" s="1" t="s">
        <v>21</v>
      </c>
      <c r="M10" s="1" t="s">
        <v>61</v>
      </c>
      <c r="N10" s="5" t="str">
        <f>HYPERLINK("https://www.incopat.com/detail/init2?formerQuery=K6nQvfc4926f5tKJBptwXmr4kAd0KKkg&amp;local=zh","到incoPat中查看 DE10023622A1")</f>
        <v>到incoPat中查看
DE10023622A1</v>
      </c>
    </row>
    <row r="11">
      <c r="A11" s="1" t="n">
        <v>10.0</v>
      </c>
      <c r="B11" s="1" t="s">
        <v>62</v>
      </c>
      <c r="C11" s="1" t="s">
        <v>76</v>
      </c>
      <c r="D11" s="1" t="s">
        <v>64</v>
      </c>
      <c r="E11" s="1" t="s">
        <v>65</v>
      </c>
      <c r="F11" s="1" t="s">
        <v>77</v>
      </c>
      <c r="G11" s="1" t="s">
        <v>78</v>
      </c>
      <c r="H11" s="6" t="n">
        <v>43704.0</v>
      </c>
      <c r="I11" s="1" t="s">
        <v>79</v>
      </c>
      <c r="J11" s="6" t="n">
        <v>42111.0</v>
      </c>
      <c r="K11" s="1" t="s">
        <v>30</v>
      </c>
      <c r="L11" s="1" t="s">
        <v>30</v>
      </c>
      <c r="M11" s="1" t="s">
        <v>47</v>
      </c>
      <c r="N11" s="5" t="str">
        <f>HYPERLINK("https://www.incopat.com/detail/init2?formerQuery=56ZjfrAzRVys9Itni5k0e2r4kAd0KKkg&amp;local=zh","到incoPat中查看 US10391830B2")</f>
        <v>到incoPat中查看
US10391830B2</v>
      </c>
    </row>
    <row r="12">
      <c r="A12" s="1" t="n">
        <v>11.0</v>
      </c>
      <c r="B12" s="1" t="s">
        <v>80</v>
      </c>
      <c r="C12" s="1" t="s">
        <v>81</v>
      </c>
      <c r="D12" s="1" t="s">
        <v>82</v>
      </c>
      <c r="E12" s="1" t="s">
        <v>83</v>
      </c>
      <c r="F12" s="1" t="s">
        <v>52</v>
      </c>
      <c r="G12" s="1" t="s">
        <v>84</v>
      </c>
      <c r="H12" s="6" t="n">
        <v>39470.0</v>
      </c>
      <c r="I12" s="1" t="s">
        <v>85</v>
      </c>
      <c r="J12" s="6" t="n">
        <v>38835.0</v>
      </c>
      <c r="K12" s="1" t="s">
        <v>21</v>
      </c>
      <c r="L12" s="1" t="s">
        <v>21</v>
      </c>
      <c r="M12" s="1" t="s">
        <v>68</v>
      </c>
      <c r="N12" s="5" t="str">
        <f>HYPERLINK("https://www.incopat.com/detail/init2?formerQuery=K09w7lPZLkqImeMT8V9kdPR0OjOTHMZL&amp;local=zh","到incoPat中查看 EP1879781A1")</f>
        <v>到incoPat中查看
EP1879781A1</v>
      </c>
    </row>
    <row r="13">
      <c r="A13" s="1" t="n">
        <v>12.0</v>
      </c>
      <c r="B13" s="1" t="s">
        <v>40</v>
      </c>
      <c r="C13" s="1" t="s">
        <v>86</v>
      </c>
      <c r="D13" s="1" t="s">
        <v>42</v>
      </c>
      <c r="E13" s="1" t="s">
        <v>43</v>
      </c>
      <c r="F13" s="1" t="s">
        <v>44</v>
      </c>
      <c r="G13" s="1" t="s">
        <v>87</v>
      </c>
      <c r="H13" s="6" t="n">
        <v>44546.0</v>
      </c>
      <c r="I13" s="1" t="s">
        <v>88</v>
      </c>
      <c r="J13" s="6" t="n">
        <v>44356.0</v>
      </c>
      <c r="K13" s="1" t="s">
        <v>21</v>
      </c>
      <c r="L13" s="1" t="s">
        <v>21</v>
      </c>
      <c r="M13" s="1" t="s">
        <v>89</v>
      </c>
      <c r="N13" s="5" t="str">
        <f>HYPERLINK("https://www.incopat.com/detail/init2?formerQuery=N7X%2BMI4YxU6%2F1ypCOkpK4PNkPtwy7rjn&amp;local=zh","到incoPat中查看 WO2021253044A1")</f>
        <v>到incoPat中查看
WO2021253044A1</v>
      </c>
    </row>
    <row r="14">
      <c r="A14" s="1" t="n">
        <v>13.0</v>
      </c>
      <c r="B14" s="1" t="s">
        <v>80</v>
      </c>
      <c r="C14" s="1" t="s">
        <v>81</v>
      </c>
      <c r="D14" s="1" t="s">
        <v>82</v>
      </c>
      <c r="E14" s="1" t="s">
        <v>83</v>
      </c>
      <c r="F14" s="1" t="s">
        <v>52</v>
      </c>
      <c r="G14" s="1" t="s">
        <v>90</v>
      </c>
      <c r="H14" s="6" t="n">
        <v>40541.0</v>
      </c>
      <c r="I14" s="1" t="s">
        <v>85</v>
      </c>
      <c r="J14" s="6" t="n">
        <v>38835.0</v>
      </c>
      <c r="K14" s="1" t="s">
        <v>30</v>
      </c>
      <c r="L14" s="1" t="s">
        <v>30</v>
      </c>
      <c r="M14" s="1" t="s">
        <v>68</v>
      </c>
      <c r="N14" s="5" t="str">
        <f>HYPERLINK("https://www.incopat.com/detail/init2?formerQuery=K09w7lPZLkqUi53%2FQZg%2FXfR0OjOTHMZL&amp;local=zh","到incoPat中查看 EP1879781B1")</f>
        <v>到incoPat中查看
EP1879781B1</v>
      </c>
    </row>
    <row r="15">
      <c r="A15" s="1" t="n">
        <v>14.0</v>
      </c>
      <c r="B15" s="1" t="s">
        <v>91</v>
      </c>
      <c r="C15" s="1" t="s">
        <v>92</v>
      </c>
      <c r="D15" s="1" t="s">
        <v>93</v>
      </c>
      <c r="E15" s="1" t="s">
        <v>94</v>
      </c>
      <c r="F15" s="1" t="s">
        <v>52</v>
      </c>
      <c r="G15" s="1" t="s">
        <v>95</v>
      </c>
      <c r="H15" s="6" t="n">
        <v>44588.0</v>
      </c>
      <c r="I15" s="1" t="s">
        <v>96</v>
      </c>
      <c r="J15" s="6" t="n">
        <v>39949.0</v>
      </c>
      <c r="K15" s="1" t="s">
        <v>30</v>
      </c>
      <c r="L15" s="1" t="s">
        <v>30</v>
      </c>
      <c r="M15" s="1" t="s">
        <v>61</v>
      </c>
      <c r="N15" s="5" t="str">
        <f>HYPERLINK("https://www.incopat.com/detail/init2?formerQuery=K6nQvfc4926dlawFGw%2FOJx6XasUsugaR&amp;local=zh","到incoPat中查看 DE102009021648B4")</f>
        <v>到incoPat中查看
DE102009021648B4</v>
      </c>
    </row>
    <row r="16">
      <c r="A16" s="1" t="n">
        <v>15.0</v>
      </c>
      <c r="B16" s="1" t="s">
        <v>97</v>
      </c>
      <c r="C16" s="1" t="s">
        <v>76</v>
      </c>
      <c r="D16" s="1" t="s">
        <v>98</v>
      </c>
      <c r="E16" s="1" t="s">
        <v>99</v>
      </c>
      <c r="F16" s="1" t="s">
        <v>77</v>
      </c>
      <c r="G16" s="1" t="s">
        <v>100</v>
      </c>
      <c r="H16" s="6" t="n">
        <v>42775.0</v>
      </c>
      <c r="I16" s="1" t="s">
        <v>79</v>
      </c>
      <c r="J16" s="6" t="n">
        <v>42111.0</v>
      </c>
      <c r="K16" s="1" t="s">
        <v>21</v>
      </c>
      <c r="L16" s="1" t="s">
        <v>21</v>
      </c>
      <c r="M16" s="1" t="s">
        <v>47</v>
      </c>
      <c r="N16" s="5" t="str">
        <f>HYPERLINK("https://www.incopat.com/detail/init2?formerQuery=IBO7qw220rH21dPdf4q0v%2FzBKltBUygi&amp;local=zh","到incoPat中查看 US20170036505A1")</f>
        <v>到incoPat中查看
US20170036505A1</v>
      </c>
    </row>
    <row r="17">
      <c r="A17" s="1" t="n">
        <v>16.0</v>
      </c>
      <c r="B17" s="1" t="s">
        <v>101</v>
      </c>
      <c r="C17" s="1" t="s">
        <v>102</v>
      </c>
      <c r="D17" s="1" t="s">
        <v>82</v>
      </c>
      <c r="E17" s="1" t="s">
        <v>83</v>
      </c>
      <c r="F17" s="1" t="s">
        <v>52</v>
      </c>
      <c r="G17" s="1" t="s">
        <v>103</v>
      </c>
      <c r="H17" s="6" t="n">
        <v>40584.0</v>
      </c>
      <c r="I17" s="1" t="s">
        <v>104</v>
      </c>
      <c r="J17" s="6" t="n">
        <v>38835.0</v>
      </c>
      <c r="K17" s="1" t="s">
        <v>30</v>
      </c>
      <c r="L17" s="1" t="s">
        <v>30</v>
      </c>
      <c r="M17" s="1" t="s">
        <v>61</v>
      </c>
      <c r="N17" s="5" t="str">
        <f>HYPERLINK("https://www.incopat.com/detail/init2?formerQuery=j3x%2Bn7ZUmU49IZA75r%2FON9xlkG5OcuoQ&amp;local=zh","到incoPat中查看 DE502006008607D1")</f>
        <v>到incoPat中查看
DE502006008607D1</v>
      </c>
    </row>
    <row r="18">
      <c r="A18" s="1" t="n">
        <v>17.0</v>
      </c>
      <c r="B18" s="1" t="s">
        <v>80</v>
      </c>
      <c r="C18" s="1" t="s">
        <v>81</v>
      </c>
      <c r="D18" s="1" t="s">
        <v>105</v>
      </c>
      <c r="E18" s="1" t="s">
        <v>83</v>
      </c>
      <c r="F18" s="1" t="s">
        <v>106</v>
      </c>
      <c r="G18" s="1" t="s">
        <v>107</v>
      </c>
      <c r="H18" s="6" t="n">
        <v>39030.0</v>
      </c>
      <c r="I18" s="1" t="s">
        <v>108</v>
      </c>
      <c r="J18" s="6" t="n">
        <v>38835.0</v>
      </c>
      <c r="K18" s="1" t="s">
        <v>21</v>
      </c>
      <c r="L18" s="1" t="s">
        <v>21</v>
      </c>
      <c r="M18" s="1" t="s">
        <v>89</v>
      </c>
      <c r="N18" s="5" t="str">
        <f>HYPERLINK("https://www.incopat.com/detail/init2?formerQuery=N7X%2BMI4YxU4EAls7dfFLqPNkPtwy7rjn&amp;local=zh","到incoPat中查看 WO2006117343A1")</f>
        <v>到incoPat中查看
WO2006117343A1</v>
      </c>
    </row>
    <row r="19">
      <c r="A19" s="1" t="n">
        <v>18.0</v>
      </c>
      <c r="B19" s="1" t="s">
        <v>109</v>
      </c>
      <c r="C19" s="1" t="s">
        <v>35</v>
      </c>
      <c r="D19" s="1" t="s">
        <v>110</v>
      </c>
      <c r="E19" s="1" t="s">
        <v>111</v>
      </c>
      <c r="F19" s="1" t="s">
        <v>44</v>
      </c>
      <c r="G19" s="1" t="s">
        <v>112</v>
      </c>
      <c r="H19" s="6" t="n">
        <v>43265.0</v>
      </c>
      <c r="I19" s="1" t="s">
        <v>113</v>
      </c>
      <c r="J19" s="6" t="n">
        <v>43076.0</v>
      </c>
      <c r="K19" s="1" t="s">
        <v>21</v>
      </c>
      <c r="L19" s="1" t="s">
        <v>21</v>
      </c>
      <c r="M19" s="1" t="s">
        <v>89</v>
      </c>
      <c r="N19" s="5" t="str">
        <f>HYPERLINK("https://www.incopat.com/detail/init2?formerQuery=N7X%2BMI4YxU5VK5J4jxbYnPNkPtwy7rjn&amp;local=zh","到incoPat中查看 WO2018106929A1")</f>
        <v>到incoPat中查看
WO2018106929A1</v>
      </c>
    </row>
    <row r="20">
      <c r="A20" s="1" t="n">
        <v>19.0</v>
      </c>
      <c r="B20" s="1" t="s">
        <v>114</v>
      </c>
      <c r="C20" s="1" t="s">
        <v>63</v>
      </c>
      <c r="D20" s="1" t="s">
        <v>115</v>
      </c>
      <c r="E20" s="1" t="s">
        <v>116</v>
      </c>
      <c r="F20" s="1" t="s">
        <v>52</v>
      </c>
      <c r="G20" s="1" t="s">
        <v>117</v>
      </c>
      <c r="H20" s="6" t="n">
        <v>43433.0</v>
      </c>
      <c r="I20" s="1" t="s">
        <v>118</v>
      </c>
      <c r="J20" s="6" t="n">
        <v>43322.0</v>
      </c>
      <c r="K20" s="1" t="s">
        <v>21</v>
      </c>
      <c r="L20" s="1" t="s">
        <v>21</v>
      </c>
      <c r="M20" s="1" t="s">
        <v>119</v>
      </c>
      <c r="N20" s="5" t="str">
        <f>HYPERLINK("https://www.incopat.com/detail/init2?formerQuery=SNok9%2B1vnXYkMkDTXu6FDGGuxfaWZrjp&amp;local=zh","到incoPat中查看 JP2018188147A")</f>
        <v>到incoPat中查看
JP2018188147A</v>
      </c>
    </row>
    <row r="21">
      <c r="A21" s="1" t="n">
        <v>20.0</v>
      </c>
      <c r="B21" s="1" t="s">
        <v>120</v>
      </c>
      <c r="C21" s="1" t="s">
        <v>121</v>
      </c>
      <c r="D21" s="1" t="s">
        <v>82</v>
      </c>
      <c r="E21" s="1" t="s">
        <v>83</v>
      </c>
      <c r="F21" s="1" t="s">
        <v>122</v>
      </c>
      <c r="G21" s="1" t="s">
        <v>123</v>
      </c>
      <c r="H21" s="6" t="n">
        <v>41059.0</v>
      </c>
      <c r="I21" s="1" t="s">
        <v>124</v>
      </c>
      <c r="J21" s="6" t="n">
        <v>38835.0</v>
      </c>
      <c r="K21" s="1" t="s">
        <v>30</v>
      </c>
      <c r="L21" s="1" t="s">
        <v>30</v>
      </c>
      <c r="M21" s="1" t="s">
        <v>119</v>
      </c>
      <c r="N21" s="5" t="str">
        <f>HYPERLINK("https://www.incopat.com/detail/init2?formerQuery=zISq%2BktMx8fByQC%2BXMVWavR0OjOTHMZL&amp;local=zh","到incoPat中查看 JP4942739B2")</f>
        <v>到incoPat中查看
JP4942739B2</v>
      </c>
    </row>
    <row r="22">
      <c r="A22" s="1" t="n">
        <v>21.0</v>
      </c>
      <c r="B22" s="1" t="s">
        <v>125</v>
      </c>
      <c r="C22" s="1" t="s">
        <v>126</v>
      </c>
      <c r="D22" s="1" t="s">
        <v>127</v>
      </c>
      <c r="E22" s="1" t="s">
        <v>128</v>
      </c>
      <c r="F22" s="1" t="s">
        <v>129</v>
      </c>
      <c r="G22" s="1" t="s">
        <v>130</v>
      </c>
      <c r="H22" s="6" t="n">
        <v>37070.0</v>
      </c>
      <c r="I22" s="1" t="s">
        <v>131</v>
      </c>
      <c r="J22" s="6" t="n">
        <v>36515.0</v>
      </c>
      <c r="K22" s="1" t="s">
        <v>21</v>
      </c>
      <c r="L22" s="1" t="s">
        <v>21</v>
      </c>
      <c r="M22" s="1" t="s">
        <v>61</v>
      </c>
      <c r="N22" s="5" t="str">
        <f>HYPERLINK("https://www.incopat.com/detail/init2?formerQuery=%2B6vzJuzv%2BwneeFBwbU17oGr4kAd0KKkg&amp;local=zh","到incoPat中查看 DE19961680A1")</f>
        <v>到incoPat中查看
DE19961680A1</v>
      </c>
    </row>
    <row r="23">
      <c r="A23" s="1" t="n">
        <v>22.0</v>
      </c>
      <c r="B23" s="1" t="s">
        <v>132</v>
      </c>
      <c r="C23" s="1" t="s">
        <v>133</v>
      </c>
      <c r="D23" s="1" t="s">
        <v>134</v>
      </c>
      <c r="E23" s="1" t="s">
        <v>135</v>
      </c>
      <c r="F23" s="1" t="s">
        <v>136</v>
      </c>
      <c r="G23" s="1" t="s">
        <v>137</v>
      </c>
      <c r="H23" s="6" t="n">
        <v>37140.0</v>
      </c>
      <c r="I23" s="1" t="s">
        <v>138</v>
      </c>
      <c r="J23" s="6" t="n">
        <v>36624.0</v>
      </c>
      <c r="K23" s="1" t="s">
        <v>30</v>
      </c>
      <c r="L23" s="1" t="s">
        <v>30</v>
      </c>
      <c r="M23" s="1" t="s">
        <v>61</v>
      </c>
      <c r="N23" s="5" t="str">
        <f>HYPERLINK("https://www.incopat.com/detail/init2?formerQuery=K6nQvfc4925NVKpbxPMV2Wr4kAd0KKkg&amp;local=zh","到incoPat中查看 DE10017562C1")</f>
        <v>到incoPat中查看
DE10017562C1</v>
      </c>
    </row>
    <row r="24">
      <c r="A24" s="1" t="n">
        <v>23.0</v>
      </c>
      <c r="B24" s="1" t="s">
        <v>101</v>
      </c>
      <c r="C24" s="1" t="s">
        <v>139</v>
      </c>
      <c r="D24" s="1" t="s">
        <v>140</v>
      </c>
      <c r="E24" s="1" t="s">
        <v>83</v>
      </c>
      <c r="F24" s="1" t="s">
        <v>52</v>
      </c>
      <c r="G24" s="1" t="s">
        <v>141</v>
      </c>
      <c r="H24" s="6" t="n">
        <v>39156.0</v>
      </c>
      <c r="I24" s="1" t="s">
        <v>142</v>
      </c>
      <c r="J24" s="6" t="n">
        <v>38833.0</v>
      </c>
      <c r="K24" s="1" t="s">
        <v>21</v>
      </c>
      <c r="L24" s="1" t="s">
        <v>21</v>
      </c>
      <c r="M24" s="1" t="s">
        <v>61</v>
      </c>
      <c r="N24" s="5" t="str">
        <f>HYPERLINK("https://www.incopat.com/detail/init2?formerQuery=K6nQvfc4927miMC4QpL%2BS1nN5blIOTqY&amp;local=zh","到incoPat中查看 DE102006020041A1")</f>
        <v>到incoPat中查看
DE102006020041A1</v>
      </c>
    </row>
    <row r="25">
      <c r="A25" s="1" t="n">
        <v>24.0</v>
      </c>
      <c r="B25" s="1" t="s">
        <v>143</v>
      </c>
      <c r="C25" s="1" t="s">
        <v>144</v>
      </c>
      <c r="D25" s="1" t="s">
        <v>145</v>
      </c>
      <c r="E25" s="1" t="s">
        <v>146</v>
      </c>
      <c r="F25" s="1" t="s">
        <v>44</v>
      </c>
      <c r="G25" s="1" t="s">
        <v>147</v>
      </c>
      <c r="H25" s="6" t="n">
        <v>43180.0</v>
      </c>
      <c r="I25" s="1" t="s">
        <v>148</v>
      </c>
      <c r="J25" s="6" t="n">
        <v>42290.0</v>
      </c>
      <c r="K25" s="1" t="s">
        <v>30</v>
      </c>
      <c r="L25" s="1" t="s">
        <v>30</v>
      </c>
      <c r="M25" s="1" t="s">
        <v>68</v>
      </c>
      <c r="N25" s="5" t="str">
        <f>HYPERLINK("https://www.incopat.com/detail/init2?formerQuery=yuGs4t1RaYGYaUN%2FIkepDvR0OjOTHMZL&amp;local=zh","到incoPat中查看 EP3009707B1")</f>
        <v>到incoPat中查看
EP3009707B1</v>
      </c>
    </row>
    <row r="26">
      <c r="A26" s="1" t="n">
        <v>25.0</v>
      </c>
      <c r="B26" s="1" t="s">
        <v>143</v>
      </c>
      <c r="C26" s="1" t="s">
        <v>144</v>
      </c>
      <c r="D26" s="1" t="s">
        <v>149</v>
      </c>
      <c r="E26" s="1" t="s">
        <v>146</v>
      </c>
      <c r="F26" s="1" t="s">
        <v>44</v>
      </c>
      <c r="G26" s="1" t="s">
        <v>150</v>
      </c>
      <c r="H26" s="6" t="n">
        <v>42480.0</v>
      </c>
      <c r="I26" s="1" t="s">
        <v>148</v>
      </c>
      <c r="J26" s="6" t="n">
        <v>42290.0</v>
      </c>
      <c r="K26" s="1" t="s">
        <v>21</v>
      </c>
      <c r="L26" s="1" t="s">
        <v>21</v>
      </c>
      <c r="M26" s="1" t="s">
        <v>68</v>
      </c>
      <c r="N26" s="5" t="str">
        <f>HYPERLINK("https://www.incopat.com/detail/init2?formerQuery=yuGs4t1RaYELvRqKQ4q%2B6%2FR0OjOTHMZL&amp;local=zh","到incoPat中查看 EP3009707A1")</f>
        <v>到incoPat中查看
EP3009707A1</v>
      </c>
    </row>
    <row r="27">
      <c r="A27" s="1" t="n">
        <v>26.0</v>
      </c>
      <c r="B27" s="1" t="s">
        <v>151</v>
      </c>
      <c r="C27" s="1" t="s">
        <v>63</v>
      </c>
      <c r="D27" s="1" t="s">
        <v>152</v>
      </c>
      <c r="E27" s="1" t="s">
        <v>65</v>
      </c>
      <c r="F27" s="1" t="s">
        <v>153</v>
      </c>
      <c r="G27" s="1" t="s">
        <v>154</v>
      </c>
      <c r="H27" s="6" t="n">
        <v>44350.0</v>
      </c>
      <c r="I27" s="1" t="s">
        <v>155</v>
      </c>
      <c r="J27" s="6" t="n">
        <v>42111.0</v>
      </c>
      <c r="K27" s="1" t="s">
        <v>30</v>
      </c>
      <c r="L27" s="1" t="s">
        <v>30</v>
      </c>
      <c r="M27" s="1" t="s">
        <v>156</v>
      </c>
      <c r="N27" s="5" t="str">
        <f>HYPERLINK("https://www.incopat.com/detail/init2?formerQuery=IEpxhWZkczsxa06KoKBV4Bl3Z10vNpVJ&amp;local=zh","到incoPat中查看 KR102260930B1")</f>
        <v>到incoPat中查看
KR102260930B1</v>
      </c>
    </row>
    <row r="28">
      <c r="A28" s="1" t="n">
        <v>27.0</v>
      </c>
      <c r="B28" s="1" t="s">
        <v>80</v>
      </c>
      <c r="C28" s="1" t="s">
        <v>81</v>
      </c>
      <c r="D28" s="1" t="s">
        <v>157</v>
      </c>
      <c r="E28" s="1" t="s">
        <v>83</v>
      </c>
      <c r="F28" s="1" t="s">
        <v>158</v>
      </c>
      <c r="G28" s="1" t="s">
        <v>159</v>
      </c>
      <c r="H28" s="6" t="n">
        <v>41387.0</v>
      </c>
      <c r="I28" s="1" t="s">
        <v>160</v>
      </c>
      <c r="J28" s="6" t="n">
        <v>38835.0</v>
      </c>
      <c r="K28" s="1" t="s">
        <v>30</v>
      </c>
      <c r="L28" s="1" t="s">
        <v>30</v>
      </c>
      <c r="M28" s="1" t="s">
        <v>156</v>
      </c>
      <c r="N28" s="5" t="str">
        <f>HYPERLINK("https://www.incopat.com/detail/init2?formerQuery=IEpxhWZkczvo6a2vO9sJaRl3Z10vNpVJ&amp;local=zh","到incoPat中查看 KR101259206B1")</f>
        <v>到incoPat中查看
KR101259206B1</v>
      </c>
    </row>
    <row r="29">
      <c r="A29" s="1" t="n">
        <v>28.0</v>
      </c>
      <c r="B29" s="1" t="s">
        <v>80</v>
      </c>
      <c r="C29" s="1" t="s">
        <v>81</v>
      </c>
      <c r="D29" s="1" t="s">
        <v>161</v>
      </c>
      <c r="E29" s="1" t="s">
        <v>162</v>
      </c>
      <c r="F29" s="1" t="s">
        <v>52</v>
      </c>
      <c r="G29" s="1" t="s">
        <v>163</v>
      </c>
      <c r="H29" s="6" t="n">
        <v>39451.0</v>
      </c>
      <c r="I29" s="1" t="s">
        <v>160</v>
      </c>
      <c r="J29" s="6" t="n">
        <v>38835.0</v>
      </c>
      <c r="K29" s="1" t="s">
        <v>21</v>
      </c>
      <c r="L29" s="1" t="s">
        <v>21</v>
      </c>
      <c r="M29" s="1" t="s">
        <v>156</v>
      </c>
      <c r="N29" s="5" t="str">
        <f>HYPERLINK("https://www.incopat.com/detail/init2?formerQuery=IEpxhWZkczvZKZ0Oqedi94N1g0fAlfVj&amp;local=zh","到incoPat中查看 KR1020080002917A")</f>
        <v>到incoPat中查看
KR1020080002917A</v>
      </c>
    </row>
  </sheetData>
  <pageMargins bottom="0.75" footer="0.3" header="0.3" left="0.7" right="0.7" top="0.75"/>
  <drawing r:id="rId1"/>
</worksheet>
</file>

<file path=docProps/app.xml><?xml version="1.0" encoding="utf-8"?>
<Properties xmlns="http://schemas.openxmlformats.org/officeDocument/2006/extended-properties">
  <Application>Apache POI</Applicat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2022-12-05T11:07:58Z</dcterms:created>
  <dc:creator>Apache POI</dc:creator>
</coreProperties>
</file>